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24226"/>
  <mc:AlternateContent xmlns:mc="http://schemas.openxmlformats.org/markup-compatibility/2006">
    <mc:Choice Requires="x15">
      <x15ac:absPath xmlns:x15ac="http://schemas.microsoft.com/office/spreadsheetml/2010/11/ac" url="C:\Asta\IVF\RE\IVF-PETLABURJ\"/>
    </mc:Choice>
  </mc:AlternateContent>
  <xr:revisionPtr revIDLastSave="0" documentId="13_ncr:1_{E8C6A1B9-50AA-456D-9760-7C7B2C927469}" xr6:coauthVersionLast="47" xr6:coauthVersionMax="47" xr10:uidLastSave="{00000000-0000-0000-0000-000000000000}"/>
  <bookViews>
    <workbookView xWindow="-108" yWindow="-108" windowWidth="23256" windowHeight="12456" xr2:uid="{00000000-000D-0000-FFFF-FFFF00000000}"/>
  </bookViews>
  <sheets>
    <sheet name="RE" sheetId="1" r:id="rId1"/>
    <sheet name="Sheet1" sheetId="4" r:id="rId2"/>
    <sheet name="ABSTRACT" sheetId="3" r:id="rId3"/>
    <sheet name="SEIGNORAGE" sheetId="2" r:id="rId4"/>
  </sheets>
  <definedNames>
    <definedName name="\P">#REF!</definedName>
    <definedName name="_">NA()</definedName>
    <definedName name="______________________________________________________________________________________________can430">40.73</definedName>
    <definedName name="______________________________________________________________________________________________can435">43.3</definedName>
    <definedName name="_____________________________________________________________________________________________can430">40.73</definedName>
    <definedName name="_____________________________________________________________________________________________can435">43.3</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_l12">NA()</definedName>
    <definedName name="___________________________________________________________________________________________l3">NA()</definedName>
    <definedName name="___________________________________________________________________________________________l5">NA()</definedName>
    <definedName name="___________________________________________________________________________________________pc2">NA()</definedName>
    <definedName name="___________________________________________________________________________________________pv2">NA()</definedName>
    <definedName name="___________________________________________________________________________________________var1">NA()</definedName>
    <definedName name="___________________________________________________________________________________________var4">NA()</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_l12">NA()</definedName>
    <definedName name="__________________________________________________________________________________________l3">NA()</definedName>
    <definedName name="__________________________________________________________________________________________l5">NA()</definedName>
    <definedName name="__________________________________________________________________________________________pc2">NA()</definedName>
    <definedName name="__________________________________________________________________________________________pv2">NA()</definedName>
    <definedName name="__________________________________________________________________________________________var1">NA()</definedName>
    <definedName name="__________________________________________________________________________________________var4">NA()</definedName>
    <definedName name="_________________________________________________________________________________________bla1">#REF!</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#REF!</definedName>
    <definedName name="_________________________________________________________________________________________l1">#REF!</definedName>
    <definedName name="_________________________________________________________________________________________l12">NA()</definedName>
    <definedName name="_________________________________________________________________________________________l2">#REF!</definedName>
    <definedName name="_________________________________________________________________________________________l3">NA()</definedName>
    <definedName name="_________________________________________________________________________________________l4">#REF!</definedName>
    <definedName name="_________________________________________________________________________________________l5">NA()</definedName>
    <definedName name="_________________________________________________________________________________________l6">#REF!</definedName>
    <definedName name="_________________________________________________________________________________________l7">#REF!</definedName>
    <definedName name="_________________________________________________________________________________________l8">#REF!</definedName>
    <definedName name="_________________________________________________________________________________________l9">#REF!</definedName>
    <definedName name="_________________________________________________________________________________________mm1">#REF!</definedName>
    <definedName name="_________________________________________________________________________________________mm11">#REF!</definedName>
    <definedName name="_________________________________________________________________________________________mm111">#REF!</definedName>
    <definedName name="_________________________________________________________________________________________pc2">NA()</definedName>
    <definedName name="_________________________________________________________________________________________pv2">NA()</definedName>
    <definedName name="_________________________________________________________________________________________rr3">#REF!</definedName>
    <definedName name="_________________________________________________________________________________________rrr1">#REF!</definedName>
    <definedName name="_________________________________________________________________________________________ss12">#REF!</definedName>
    <definedName name="_________________________________________________________________________________________ss20">#REF!</definedName>
    <definedName name="_________________________________________________________________________________________ss40">#REF!</definedName>
    <definedName name="_________________________________________________________________________________________var1">NA()</definedName>
    <definedName name="_________________________________________________________________________________________var4">NA()</definedName>
    <definedName name="________________________________________________________________________________________bla1">#REF!</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#REF!</definedName>
    <definedName name="________________________________________________________________________________________l1">#REF!</definedName>
    <definedName name="________________________________________________________________________________________l12">NA()</definedName>
    <definedName name="________________________________________________________________________________________l2">#REF!</definedName>
    <definedName name="________________________________________________________________________________________l3">NA()</definedName>
    <definedName name="________________________________________________________________________________________l4">#REF!</definedName>
    <definedName name="________________________________________________________________________________________l5">NA()</definedName>
    <definedName name="________________________________________________________________________________________l6">#REF!</definedName>
    <definedName name="________________________________________________________________________________________l7">#REF!</definedName>
    <definedName name="________________________________________________________________________________________l8">#REF!</definedName>
    <definedName name="________________________________________________________________________________________l9">#REF!</definedName>
    <definedName name="________________________________________________________________________________________mm1">#REF!</definedName>
    <definedName name="________________________________________________________________________________________mm11">#REF!</definedName>
    <definedName name="________________________________________________________________________________________mm111">#REF!</definedName>
    <definedName name="________________________________________________________________________________________pc2">NA()</definedName>
    <definedName name="________________________________________________________________________________________pv2">NA()</definedName>
    <definedName name="________________________________________________________________________________________rr3">#REF!</definedName>
    <definedName name="________________________________________________________________________________________rrr1">#REF!</definedName>
    <definedName name="________________________________________________________________________________________ss12">#REF!</definedName>
    <definedName name="________________________________________________________________________________________ss20">#REF!</definedName>
    <definedName name="________________________________________________________________________________________ss40">#REF!</definedName>
    <definedName name="________________________________________________________________________________________var1">NA()</definedName>
    <definedName name="________________________________________________________________________________________var4">NA()</definedName>
    <definedName name="_______________________________________________________________________________________bla1">#REF!</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#REF!</definedName>
    <definedName name="_______________________________________________________________________________________l1">#REF!</definedName>
    <definedName name="_______________________________________________________________________________________l12">#REF!</definedName>
    <definedName name="_______________________________________________________________________________________l2">#REF!</definedName>
    <definedName name="_______________________________________________________________________________________l3">#REF!</definedName>
    <definedName name="_______________________________________________________________________________________l4">#REF!</definedName>
    <definedName name="_______________________________________________________________________________________l5">#REF!</definedName>
    <definedName name="_______________________________________________________________________________________l6">#REF!</definedName>
    <definedName name="_______________________________________________________________________________________l7">#REF!</definedName>
    <definedName name="_______________________________________________________________________________________l8">#REF!</definedName>
    <definedName name="_______________________________________________________________________________________l9">#REF!</definedName>
    <definedName name="_______________________________________________________________________________________mm1">#REF!</definedName>
    <definedName name="_______________________________________________________________________________________mm11">#REF!</definedName>
    <definedName name="_______________________________________________________________________________________mm111">#REF!</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#REF!</definedName>
    <definedName name="_______________________________________________________________________________________rrr1">#REF!</definedName>
    <definedName name="_______________________________________________________________________________________ss12">#REF!</definedName>
    <definedName name="_______________________________________________________________________________________ss20">#REF!</definedName>
    <definedName name="_______________________________________________________________________________________ss40">#REF!</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#REF!</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#REF!</definedName>
    <definedName name="______________________________________________________________________________________l1">#REF!</definedName>
    <definedName name="______________________________________________________________________________________l12">#REF!</definedName>
    <definedName name="______________________________________________________________________________________l2">#REF!</definedName>
    <definedName name="______________________________________________________________________________________l3">#REF!</definedName>
    <definedName name="______________________________________________________________________________________l4">#REF!</definedName>
    <definedName name="______________________________________________________________________________________l5">#REF!</definedName>
    <definedName name="______________________________________________________________________________________l6">#REF!</definedName>
    <definedName name="______________________________________________________________________________________l7">#REF!</definedName>
    <definedName name="______________________________________________________________________________________l8">#REF!</definedName>
    <definedName name="______________________________________________________________________________________l9">#REF!</definedName>
    <definedName name="______________________________________________________________________________________mm1">#REF!</definedName>
    <definedName name="______________________________________________________________________________________mm11">#REF!</definedName>
    <definedName name="______________________________________________________________________________________mm111">#REF!</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#REF!</definedName>
    <definedName name="______________________________________________________________________________________rrr1">#REF!</definedName>
    <definedName name="______________________________________________________________________________________ss12">#REF!</definedName>
    <definedName name="______________________________________________________________________________________ss20">#REF!</definedName>
    <definedName name="______________________________________________________________________________________ss40">#REF!</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#REF!</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#REF!</definedName>
    <definedName name="_____________________________________________________________________________________l1">#REF!</definedName>
    <definedName name="_____________________________________________________________________________________l12">#REF!</definedName>
    <definedName name="_____________________________________________________________________________________l2">#REF!</definedName>
    <definedName name="_____________________________________________________________________________________l3">#REF!</definedName>
    <definedName name="_____________________________________________________________________________________l4">#REF!</definedName>
    <definedName name="_____________________________________________________________________________________l5">#REF!</definedName>
    <definedName name="_____________________________________________________________________________________l6">#REF!</definedName>
    <definedName name="_____________________________________________________________________________________l7">#REF!</definedName>
    <definedName name="_____________________________________________________________________________________l8">#REF!</definedName>
    <definedName name="_____________________________________________________________________________________l9">#REF!</definedName>
    <definedName name="_____________________________________________________________________________________mm1">#REF!</definedName>
    <definedName name="_____________________________________________________________________________________mm11">#REF!</definedName>
    <definedName name="_____________________________________________________________________________________mm111">#REF!</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#REF!</definedName>
    <definedName name="_____________________________________________________________________________________rrr1">#REF!</definedName>
    <definedName name="_____________________________________________________________________________________ss12">#REF!</definedName>
    <definedName name="_____________________________________________________________________________________ss20">#REF!</definedName>
    <definedName name="_____________________________________________________________________________________ss40">#REF!</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#REF!</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#REF!</definedName>
    <definedName name="____________________________________________________________________________________l1">#REF!</definedName>
    <definedName name="____________________________________________________________________________________l12">#REF!</definedName>
    <definedName name="____________________________________________________________________________________l2">#REF!</definedName>
    <definedName name="____________________________________________________________________________________l3">#REF!</definedName>
    <definedName name="____________________________________________________________________________________l4">#REF!</definedName>
    <definedName name="____________________________________________________________________________________l5">#REF!</definedName>
    <definedName name="____________________________________________________________________________________l6">#REF!</definedName>
    <definedName name="____________________________________________________________________________________l7">#REF!</definedName>
    <definedName name="____________________________________________________________________________________l8">#REF!</definedName>
    <definedName name="____________________________________________________________________________________l9">#REF!</definedName>
    <definedName name="____________________________________________________________________________________mm1">#REF!</definedName>
    <definedName name="____________________________________________________________________________________mm11">#REF!</definedName>
    <definedName name="____________________________________________________________________________________mm111">#REF!</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#REF!</definedName>
    <definedName name="____________________________________________________________________________________rrr1">#REF!</definedName>
    <definedName name="____________________________________________________________________________________ss12">#REF!</definedName>
    <definedName name="____________________________________________________________________________________ss20">#REF!</definedName>
    <definedName name="____________________________________________________________________________________ss40">#REF!</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#REF!</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#REF!</definedName>
    <definedName name="___________________________________________________________________________________l1">#REF!</definedName>
    <definedName name="___________________________________________________________________________________l12">#REF!</definedName>
    <definedName name="___________________________________________________________________________________l2">#REF!</definedName>
    <definedName name="___________________________________________________________________________________l3">#REF!</definedName>
    <definedName name="___________________________________________________________________________________l4">#REF!</definedName>
    <definedName name="___________________________________________________________________________________l5">#REF!</definedName>
    <definedName name="___________________________________________________________________________________l6">#REF!</definedName>
    <definedName name="___________________________________________________________________________________l7">#REF!</definedName>
    <definedName name="___________________________________________________________________________________l8">#REF!</definedName>
    <definedName name="___________________________________________________________________________________l9">#REF!</definedName>
    <definedName name="___________________________________________________________________________________mm1">#REF!</definedName>
    <definedName name="___________________________________________________________________________________mm11">#REF!</definedName>
    <definedName name="___________________________________________________________________________________mm111">#REF!</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#REF!</definedName>
    <definedName name="___________________________________________________________________________________rrr1">#REF!</definedName>
    <definedName name="___________________________________________________________________________________ss12">#REF!</definedName>
    <definedName name="___________________________________________________________________________________ss20">#REF!</definedName>
    <definedName name="___________________________________________________________________________________ss40">#REF!</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#REF!</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#REF!</definedName>
    <definedName name="__________________________________________________________________________________l1">#REF!</definedName>
    <definedName name="__________________________________________________________________________________l12">#REF!</definedName>
    <definedName name="__________________________________________________________________________________l2">#REF!</definedName>
    <definedName name="__________________________________________________________________________________l3">#REF!</definedName>
    <definedName name="__________________________________________________________________________________l4">#REF!</definedName>
    <definedName name="__________________________________________________________________________________l5">#REF!</definedName>
    <definedName name="__________________________________________________________________________________l6">#REF!</definedName>
    <definedName name="__________________________________________________________________________________l7">#REF!</definedName>
    <definedName name="__________________________________________________________________________________l8">#REF!</definedName>
    <definedName name="__________________________________________________________________________________l9">#REF!</definedName>
    <definedName name="__________________________________________________________________________________mm1">#REF!</definedName>
    <definedName name="__________________________________________________________________________________mm11">#REF!</definedName>
    <definedName name="__________________________________________________________________________________mm111">#REF!</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#REF!</definedName>
    <definedName name="__________________________________________________________________________________rrr1">#REF!</definedName>
    <definedName name="__________________________________________________________________________________ss12">#REF!</definedName>
    <definedName name="__________________________________________________________________________________ss20">#REF!</definedName>
    <definedName name="__________________________________________________________________________________ss40">#REF!</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#REF!</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#REF!</definedName>
    <definedName name="_________________________________________________________________________________l1">#REF!</definedName>
    <definedName name="_________________________________________________________________________________l12">#REF!</definedName>
    <definedName name="_________________________________________________________________________________l2">#REF!</definedName>
    <definedName name="_________________________________________________________________________________l3">#REF!</definedName>
    <definedName name="_________________________________________________________________________________l4">#REF!</definedName>
    <definedName name="_________________________________________________________________________________l5">#REF!</definedName>
    <definedName name="_________________________________________________________________________________l6">#REF!</definedName>
    <definedName name="_________________________________________________________________________________l7">#REF!</definedName>
    <definedName name="_________________________________________________________________________________l8">#REF!</definedName>
    <definedName name="_________________________________________________________________________________l9">#REF!</definedName>
    <definedName name="_________________________________________________________________________________mm1">#REF!</definedName>
    <definedName name="_________________________________________________________________________________mm11">#REF!</definedName>
    <definedName name="_________________________________________________________________________________mm111">#REF!</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#REF!</definedName>
    <definedName name="_________________________________________________________________________________rrr1">#REF!</definedName>
    <definedName name="_________________________________________________________________________________ss12">#REF!</definedName>
    <definedName name="_________________________________________________________________________________ss20">#REF!</definedName>
    <definedName name="_________________________________________________________________________________ss40">#REF!</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#REF!</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#REF!</definedName>
    <definedName name="________________________________________________________________________________l1">#REF!</definedName>
    <definedName name="________________________________________________________________________________l12">#REF!</definedName>
    <definedName name="________________________________________________________________________________l2">#REF!</definedName>
    <definedName name="________________________________________________________________________________l3">#REF!</definedName>
    <definedName name="________________________________________________________________________________l4">#REF!</definedName>
    <definedName name="________________________________________________________________________________l5">#REF!</definedName>
    <definedName name="________________________________________________________________________________l6">#REF!</definedName>
    <definedName name="________________________________________________________________________________l7">#REF!</definedName>
    <definedName name="________________________________________________________________________________l8">#REF!</definedName>
    <definedName name="________________________________________________________________________________l9">#REF!</definedName>
    <definedName name="________________________________________________________________________________mm1">#REF!</definedName>
    <definedName name="________________________________________________________________________________mm11">#REF!</definedName>
    <definedName name="________________________________________________________________________________mm111">#REF!</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#REF!</definedName>
    <definedName name="________________________________________________________________________________rrr1">#REF!</definedName>
    <definedName name="________________________________________________________________________________ss12">#REF!</definedName>
    <definedName name="________________________________________________________________________________ss20">#REF!</definedName>
    <definedName name="________________________________________________________________________________ss40">#REF!</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#REF!</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#REF!</definedName>
    <definedName name="_______________________________________________________________________________l1">#REF!</definedName>
    <definedName name="_______________________________________________________________________________l12">#REF!</definedName>
    <definedName name="_______________________________________________________________________________l2">#REF!</definedName>
    <definedName name="_______________________________________________________________________________l3">#REF!</definedName>
    <definedName name="_______________________________________________________________________________l4">#REF!</definedName>
    <definedName name="_______________________________________________________________________________l5">#REF!</definedName>
    <definedName name="_______________________________________________________________________________l6">#REF!</definedName>
    <definedName name="_______________________________________________________________________________l7">#REF!</definedName>
    <definedName name="_______________________________________________________________________________l8">#REF!</definedName>
    <definedName name="_______________________________________________________________________________l9">#REF!</definedName>
    <definedName name="_______________________________________________________________________________mm1">#REF!</definedName>
    <definedName name="_______________________________________________________________________________mm11">#REF!</definedName>
    <definedName name="_______________________________________________________________________________mm111">#REF!</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#REF!</definedName>
    <definedName name="_______________________________________________________________________________rrr1">#REF!</definedName>
    <definedName name="_______________________________________________________________________________ss12">#REF!</definedName>
    <definedName name="_______________________________________________________________________________ss20">#REF!</definedName>
    <definedName name="_______________________________________________________________________________ss40">#REF!</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#REF!</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#REF!</definedName>
    <definedName name="______________________________________________________________________________l1">#REF!</definedName>
    <definedName name="______________________________________________________________________________l12">#REF!</definedName>
    <definedName name="______________________________________________________________________________l2">#REF!</definedName>
    <definedName name="______________________________________________________________________________l3">#REF!</definedName>
    <definedName name="______________________________________________________________________________l4">#REF!</definedName>
    <definedName name="______________________________________________________________________________l5">#REF!</definedName>
    <definedName name="______________________________________________________________________________l6">#REF!</definedName>
    <definedName name="______________________________________________________________________________l7">#REF!</definedName>
    <definedName name="______________________________________________________________________________l8">#REF!</definedName>
    <definedName name="______________________________________________________________________________l9">#REF!</definedName>
    <definedName name="______________________________________________________________________________mm1">#REF!</definedName>
    <definedName name="______________________________________________________________________________mm11">#REF!</definedName>
    <definedName name="______________________________________________________________________________mm111">#REF!</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#REF!</definedName>
    <definedName name="______________________________________________________________________________rrr1">#REF!</definedName>
    <definedName name="______________________________________________________________________________ss12">#REF!</definedName>
    <definedName name="______________________________________________________________________________ss20">#REF!</definedName>
    <definedName name="______________________________________________________________________________ss40">#REF!</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#REF!</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#REF!</definedName>
    <definedName name="_____________________________________________________________________________l1">#REF!</definedName>
    <definedName name="_____________________________________________________________________________l12">#REF!</definedName>
    <definedName name="_____________________________________________________________________________l2">#REF!</definedName>
    <definedName name="_____________________________________________________________________________l3">#REF!</definedName>
    <definedName name="_____________________________________________________________________________l4">#REF!</definedName>
    <definedName name="_____________________________________________________________________________l5">#REF!</definedName>
    <definedName name="_____________________________________________________________________________l6">#REF!</definedName>
    <definedName name="_____________________________________________________________________________l7">#REF!</definedName>
    <definedName name="_____________________________________________________________________________l8">#REF!</definedName>
    <definedName name="_____________________________________________________________________________l9">#REF!</definedName>
    <definedName name="_____________________________________________________________________________mm1">#REF!</definedName>
    <definedName name="_____________________________________________________________________________mm11">#REF!</definedName>
    <definedName name="_____________________________________________________________________________mm111">#REF!</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#REF!</definedName>
    <definedName name="_____________________________________________________________________________rrr1">#REF!</definedName>
    <definedName name="_____________________________________________________________________________ss12">#REF!</definedName>
    <definedName name="_____________________________________________________________________________ss20">#REF!</definedName>
    <definedName name="_____________________________________________________________________________ss40">#REF!</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#REF!</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#REF!</definedName>
    <definedName name="____________________________________________________________________________l1">#REF!</definedName>
    <definedName name="____________________________________________________________________________l12">#REF!</definedName>
    <definedName name="____________________________________________________________________________l2">#REF!</definedName>
    <definedName name="____________________________________________________________________________l3">#REF!</definedName>
    <definedName name="____________________________________________________________________________l4">#REF!</definedName>
    <definedName name="____________________________________________________________________________l5">#REF!</definedName>
    <definedName name="____________________________________________________________________________l6">#REF!</definedName>
    <definedName name="____________________________________________________________________________l7">#REF!</definedName>
    <definedName name="____________________________________________________________________________l8">#REF!</definedName>
    <definedName name="____________________________________________________________________________l9">#REF!</definedName>
    <definedName name="____________________________________________________________________________mm1">#REF!</definedName>
    <definedName name="____________________________________________________________________________mm11">#REF!</definedName>
    <definedName name="____________________________________________________________________________mm111">#REF!</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#REF!</definedName>
    <definedName name="____________________________________________________________________________rrr1">#REF!</definedName>
    <definedName name="____________________________________________________________________________ss12">#REF!</definedName>
    <definedName name="____________________________________________________________________________ss20">#REF!</definedName>
    <definedName name="____________________________________________________________________________ss40">#REF!</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#REF!</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#REF!</definedName>
    <definedName name="___________________________________________________________________________l1">#REF!</definedName>
    <definedName name="___________________________________________________________________________l12">#REF!</definedName>
    <definedName name="___________________________________________________________________________l2">#REF!</definedName>
    <definedName name="___________________________________________________________________________l3">#REF!</definedName>
    <definedName name="___________________________________________________________________________l4">#REF!</definedName>
    <definedName name="___________________________________________________________________________l5">#REF!</definedName>
    <definedName name="___________________________________________________________________________l6">#REF!</definedName>
    <definedName name="___________________________________________________________________________l7">#REF!</definedName>
    <definedName name="___________________________________________________________________________l8">#REF!</definedName>
    <definedName name="___________________________________________________________________________l9">#REF!</definedName>
    <definedName name="___________________________________________________________________________mm1">#REF!</definedName>
    <definedName name="___________________________________________________________________________mm11">#REF!</definedName>
    <definedName name="___________________________________________________________________________mm111">#REF!</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#REF!</definedName>
    <definedName name="___________________________________________________________________________rrr1">#REF!</definedName>
    <definedName name="___________________________________________________________________________ss12">#REF!</definedName>
    <definedName name="___________________________________________________________________________ss20">#REF!</definedName>
    <definedName name="___________________________________________________________________________ss40">#REF!</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#REF!</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#REF!</definedName>
    <definedName name="__________________________________________________________________________l1">#REF!</definedName>
    <definedName name="__________________________________________________________________________l12">#REF!</definedName>
    <definedName name="__________________________________________________________________________l2">#REF!</definedName>
    <definedName name="__________________________________________________________________________l3">#REF!</definedName>
    <definedName name="__________________________________________________________________________l4">#REF!</definedName>
    <definedName name="__________________________________________________________________________l5">#REF!</definedName>
    <definedName name="__________________________________________________________________________l6">#REF!</definedName>
    <definedName name="__________________________________________________________________________l7">#REF!</definedName>
    <definedName name="__________________________________________________________________________l8">#REF!</definedName>
    <definedName name="__________________________________________________________________________l9">#REF!</definedName>
    <definedName name="__________________________________________________________________________mm1">#REF!</definedName>
    <definedName name="__________________________________________________________________________mm11">#REF!</definedName>
    <definedName name="__________________________________________________________________________mm111">#REF!</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#REF!</definedName>
    <definedName name="__________________________________________________________________________rrr1">#REF!</definedName>
    <definedName name="__________________________________________________________________________ss12">#REF!</definedName>
    <definedName name="__________________________________________________________________________ss20">#REF!</definedName>
    <definedName name="__________________________________________________________________________ss40">#REF!</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#REF!</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#REF!</definedName>
    <definedName name="_________________________________________________________________________l1">#REF!</definedName>
    <definedName name="_________________________________________________________________________l12">#REF!</definedName>
    <definedName name="_________________________________________________________________________l2">#REF!</definedName>
    <definedName name="_________________________________________________________________________l3">#REF!</definedName>
    <definedName name="_________________________________________________________________________l4">#REF!</definedName>
    <definedName name="_________________________________________________________________________l5">#REF!</definedName>
    <definedName name="_________________________________________________________________________l6">#REF!</definedName>
    <definedName name="_________________________________________________________________________l7">#REF!</definedName>
    <definedName name="_________________________________________________________________________l8">#REF!</definedName>
    <definedName name="_________________________________________________________________________l9">#REF!</definedName>
    <definedName name="_________________________________________________________________________mm1">#REF!</definedName>
    <definedName name="_________________________________________________________________________mm11">#REF!</definedName>
    <definedName name="_________________________________________________________________________mm111">#REF!</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#REF!</definedName>
    <definedName name="_________________________________________________________________________rrr1">#REF!</definedName>
    <definedName name="_________________________________________________________________________ss12">#REF!</definedName>
    <definedName name="_________________________________________________________________________ss20">#REF!</definedName>
    <definedName name="_________________________________________________________________________ss40">#REF!</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#REF!</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#REF!</definedName>
    <definedName name="________________________________________________________________________l1">#REF!</definedName>
    <definedName name="________________________________________________________________________l12">#REF!</definedName>
    <definedName name="________________________________________________________________________l2">#REF!</definedName>
    <definedName name="________________________________________________________________________l3">#REF!</definedName>
    <definedName name="________________________________________________________________________l4">#REF!</definedName>
    <definedName name="________________________________________________________________________l5">#REF!</definedName>
    <definedName name="________________________________________________________________________l6">#REF!</definedName>
    <definedName name="________________________________________________________________________l7">#REF!</definedName>
    <definedName name="________________________________________________________________________l8">#REF!</definedName>
    <definedName name="________________________________________________________________________l9">#REF!</definedName>
    <definedName name="________________________________________________________________________mm1">#REF!</definedName>
    <definedName name="________________________________________________________________________mm11">#REF!</definedName>
    <definedName name="________________________________________________________________________mm111">#REF!</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#REF!</definedName>
    <definedName name="________________________________________________________________________rrr1">#REF!</definedName>
    <definedName name="________________________________________________________________________ss12">#REF!</definedName>
    <definedName name="________________________________________________________________________ss20">#REF!</definedName>
    <definedName name="________________________________________________________________________ss40">#REF!</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#REF!</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#REF!</definedName>
    <definedName name="_______________________________________________________________________l1">#REF!</definedName>
    <definedName name="_______________________________________________________________________l12">#REF!</definedName>
    <definedName name="_______________________________________________________________________l2">#REF!</definedName>
    <definedName name="_______________________________________________________________________l3">#REF!</definedName>
    <definedName name="_______________________________________________________________________l4">#REF!</definedName>
    <definedName name="_______________________________________________________________________l5">#REF!</definedName>
    <definedName name="_______________________________________________________________________l6">#REF!</definedName>
    <definedName name="_______________________________________________________________________l7">#REF!</definedName>
    <definedName name="_______________________________________________________________________l8">#REF!</definedName>
    <definedName name="_______________________________________________________________________l9">#REF!</definedName>
    <definedName name="_______________________________________________________________________mm1">#REF!</definedName>
    <definedName name="_______________________________________________________________________mm11">#REF!</definedName>
    <definedName name="_______________________________________________________________________mm111">#REF!</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#REF!</definedName>
    <definedName name="_______________________________________________________________________rrr1">#REF!</definedName>
    <definedName name="_______________________________________________________________________ss12">#REF!</definedName>
    <definedName name="_______________________________________________________________________ss20">#REF!</definedName>
    <definedName name="_______________________________________________________________________ss40">#REF!</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#REF!</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#REF!</definedName>
    <definedName name="______________________________________________________________________l1">#REF!</definedName>
    <definedName name="______________________________________________________________________l12">#REF!</definedName>
    <definedName name="______________________________________________________________________l2">#REF!</definedName>
    <definedName name="______________________________________________________________________l3">#REF!</definedName>
    <definedName name="______________________________________________________________________l4">#REF!</definedName>
    <definedName name="______________________________________________________________________l5">#REF!</definedName>
    <definedName name="______________________________________________________________________l6">#REF!</definedName>
    <definedName name="______________________________________________________________________l7">#REF!</definedName>
    <definedName name="______________________________________________________________________l8">#REF!</definedName>
    <definedName name="______________________________________________________________________l9">#REF!</definedName>
    <definedName name="______________________________________________________________________mm1">#REF!</definedName>
    <definedName name="______________________________________________________________________mm11">#REF!</definedName>
    <definedName name="______________________________________________________________________mm111">#REF!</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#REF!</definedName>
    <definedName name="______________________________________________________________________rrr1">#REF!</definedName>
    <definedName name="______________________________________________________________________ss12">#REF!</definedName>
    <definedName name="______________________________________________________________________ss20">#REF!</definedName>
    <definedName name="______________________________________________________________________ss40">#REF!</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#REF!</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#REF!</definedName>
    <definedName name="_____________________________________________________________________l1">#REF!</definedName>
    <definedName name="_____________________________________________________________________l12">#REF!</definedName>
    <definedName name="_____________________________________________________________________l2">#REF!</definedName>
    <definedName name="_____________________________________________________________________l3">#REF!</definedName>
    <definedName name="_____________________________________________________________________l4">#REF!</definedName>
    <definedName name="_____________________________________________________________________l5">#REF!</definedName>
    <definedName name="_____________________________________________________________________l6">#REF!</definedName>
    <definedName name="_____________________________________________________________________l7">#REF!</definedName>
    <definedName name="_____________________________________________________________________l8">#REF!</definedName>
    <definedName name="_____________________________________________________________________l9">#REF!</definedName>
    <definedName name="_____________________________________________________________________mm1">#REF!</definedName>
    <definedName name="_____________________________________________________________________mm11">#REF!</definedName>
    <definedName name="_____________________________________________________________________mm111">#REF!</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#REF!</definedName>
    <definedName name="_____________________________________________________________________rrr1">#REF!</definedName>
    <definedName name="_____________________________________________________________________ss12">#REF!</definedName>
    <definedName name="_____________________________________________________________________ss20">#REF!</definedName>
    <definedName name="_____________________________________________________________________ss40">#REF!</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#REF!</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#REF!</definedName>
    <definedName name="____________________________________________________________________l1">#REF!</definedName>
    <definedName name="____________________________________________________________________l12">#REF!</definedName>
    <definedName name="____________________________________________________________________l2">#REF!</definedName>
    <definedName name="____________________________________________________________________l3">#REF!</definedName>
    <definedName name="____________________________________________________________________l4">#REF!</definedName>
    <definedName name="____________________________________________________________________l5">#REF!</definedName>
    <definedName name="____________________________________________________________________l6">#REF!</definedName>
    <definedName name="____________________________________________________________________l7">#REF!</definedName>
    <definedName name="____________________________________________________________________l8">#REF!</definedName>
    <definedName name="____________________________________________________________________l9">#REF!</definedName>
    <definedName name="____________________________________________________________________mm1">#REF!</definedName>
    <definedName name="____________________________________________________________________mm11">#REF!</definedName>
    <definedName name="____________________________________________________________________mm111">#REF!</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#REF!</definedName>
    <definedName name="____________________________________________________________________rrr1">#REF!</definedName>
    <definedName name="____________________________________________________________________ss12">#REF!</definedName>
    <definedName name="____________________________________________________________________ss20">#REF!</definedName>
    <definedName name="____________________________________________________________________ss40">#REF!</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#REF!</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#REF!</definedName>
    <definedName name="___________________________________________________________________l1">#REF!</definedName>
    <definedName name="___________________________________________________________________l12">#REF!</definedName>
    <definedName name="___________________________________________________________________l2">#REF!</definedName>
    <definedName name="___________________________________________________________________l3">#REF!</definedName>
    <definedName name="___________________________________________________________________l4">#REF!</definedName>
    <definedName name="___________________________________________________________________l5">#REF!</definedName>
    <definedName name="___________________________________________________________________l6">#REF!</definedName>
    <definedName name="___________________________________________________________________l7">#REF!</definedName>
    <definedName name="___________________________________________________________________l8">#REF!</definedName>
    <definedName name="___________________________________________________________________l9">#REF!</definedName>
    <definedName name="___________________________________________________________________mm1">#REF!</definedName>
    <definedName name="___________________________________________________________________mm11">#REF!</definedName>
    <definedName name="___________________________________________________________________mm111">#REF!</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#REF!</definedName>
    <definedName name="___________________________________________________________________rrr1">#REF!</definedName>
    <definedName name="___________________________________________________________________ss12">#REF!</definedName>
    <definedName name="___________________________________________________________________ss20">#REF!</definedName>
    <definedName name="___________________________________________________________________ss40">#REF!</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#REF!</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#REF!</definedName>
    <definedName name="__________________________________________________________________l1">#REF!</definedName>
    <definedName name="__________________________________________________________________l12">#REF!</definedName>
    <definedName name="__________________________________________________________________l2">#REF!</definedName>
    <definedName name="__________________________________________________________________l3">#REF!</definedName>
    <definedName name="__________________________________________________________________l4">#REF!</definedName>
    <definedName name="__________________________________________________________________l5">#REF!</definedName>
    <definedName name="__________________________________________________________________l6">#REF!</definedName>
    <definedName name="__________________________________________________________________l7">#REF!</definedName>
    <definedName name="__________________________________________________________________l8">#REF!</definedName>
    <definedName name="__________________________________________________________________l9">#REF!</definedName>
    <definedName name="__________________________________________________________________mm1">#REF!</definedName>
    <definedName name="__________________________________________________________________mm11">#REF!</definedName>
    <definedName name="__________________________________________________________________mm111">#REF!</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#REF!</definedName>
    <definedName name="__________________________________________________________________rrr1">#REF!</definedName>
    <definedName name="__________________________________________________________________ss12">#REF!</definedName>
    <definedName name="__________________________________________________________________ss20">#REF!</definedName>
    <definedName name="__________________________________________________________________ss40">#REF!</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#REF!</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#REF!</definedName>
    <definedName name="_________________________________________________________________l1">#REF!</definedName>
    <definedName name="_________________________________________________________________l12">#REF!</definedName>
    <definedName name="_________________________________________________________________l2">#REF!</definedName>
    <definedName name="_________________________________________________________________l3">#REF!</definedName>
    <definedName name="_________________________________________________________________l4">#REF!</definedName>
    <definedName name="_________________________________________________________________l5">#REF!</definedName>
    <definedName name="_________________________________________________________________l6">#REF!</definedName>
    <definedName name="_________________________________________________________________l7">#REF!</definedName>
    <definedName name="_________________________________________________________________l8">#REF!</definedName>
    <definedName name="_________________________________________________________________l9">#REF!</definedName>
    <definedName name="_________________________________________________________________mm1">#REF!</definedName>
    <definedName name="_________________________________________________________________mm11">#REF!</definedName>
    <definedName name="_________________________________________________________________mm111">#REF!</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#REF!</definedName>
    <definedName name="_________________________________________________________________rrr1">#REF!</definedName>
    <definedName name="_________________________________________________________________ss12">#REF!</definedName>
    <definedName name="_________________________________________________________________ss20">#REF!</definedName>
    <definedName name="_________________________________________________________________ss40">#REF!</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#REF!</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#REF!</definedName>
    <definedName name="________________________________________________________________l1">#REF!</definedName>
    <definedName name="________________________________________________________________l12">#REF!</definedName>
    <definedName name="________________________________________________________________l2">#REF!</definedName>
    <definedName name="________________________________________________________________l3">#REF!</definedName>
    <definedName name="________________________________________________________________l4">#REF!</definedName>
    <definedName name="________________________________________________________________l5">#REF!</definedName>
    <definedName name="________________________________________________________________l6">#REF!</definedName>
    <definedName name="________________________________________________________________l7">#REF!</definedName>
    <definedName name="________________________________________________________________l8">#REF!</definedName>
    <definedName name="________________________________________________________________l9">#REF!</definedName>
    <definedName name="________________________________________________________________mm1">#REF!</definedName>
    <definedName name="________________________________________________________________mm11">#REF!</definedName>
    <definedName name="________________________________________________________________mm111">#REF!</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#REF!</definedName>
    <definedName name="________________________________________________________________rrr1">#REF!</definedName>
    <definedName name="________________________________________________________________ss12">#REF!</definedName>
    <definedName name="________________________________________________________________ss20">#REF!</definedName>
    <definedName name="________________________________________________________________ss40">#REF!</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#REF!</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#REF!</definedName>
    <definedName name="_______________________________________________________________l1">#REF!</definedName>
    <definedName name="_______________________________________________________________l12">#REF!</definedName>
    <definedName name="_______________________________________________________________l2">#REF!</definedName>
    <definedName name="_______________________________________________________________l3">#REF!</definedName>
    <definedName name="_______________________________________________________________l4">#REF!</definedName>
    <definedName name="_______________________________________________________________l5">#REF!</definedName>
    <definedName name="_______________________________________________________________l6">#REF!</definedName>
    <definedName name="_______________________________________________________________l7">#REF!</definedName>
    <definedName name="_______________________________________________________________l8">#REF!</definedName>
    <definedName name="_______________________________________________________________l9">#REF!</definedName>
    <definedName name="_______________________________________________________________mm1">#REF!</definedName>
    <definedName name="_______________________________________________________________mm11">#REF!</definedName>
    <definedName name="_______________________________________________________________mm111">#REF!</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#REF!</definedName>
    <definedName name="_______________________________________________________________rrr1">#REF!</definedName>
    <definedName name="_______________________________________________________________ss12">#REF!</definedName>
    <definedName name="_______________________________________________________________ss20">#REF!</definedName>
    <definedName name="_______________________________________________________________ss40">#REF!</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#REF!</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#REF!</definedName>
    <definedName name="______________________________________________________________l1">#REF!</definedName>
    <definedName name="______________________________________________________________l12">#REF!</definedName>
    <definedName name="______________________________________________________________l2">#REF!</definedName>
    <definedName name="______________________________________________________________l3">#REF!</definedName>
    <definedName name="______________________________________________________________l4">#REF!</definedName>
    <definedName name="______________________________________________________________l5">#REF!</definedName>
    <definedName name="______________________________________________________________l6">#REF!</definedName>
    <definedName name="______________________________________________________________l7">#REF!</definedName>
    <definedName name="______________________________________________________________l8">#REF!</definedName>
    <definedName name="______________________________________________________________l9">#REF!</definedName>
    <definedName name="______________________________________________________________mm1">#REF!</definedName>
    <definedName name="______________________________________________________________mm11">#REF!</definedName>
    <definedName name="______________________________________________________________mm111">#REF!</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#REF!</definedName>
    <definedName name="______________________________________________________________rrr1">#REF!</definedName>
    <definedName name="______________________________________________________________ss12">#REF!</definedName>
    <definedName name="______________________________________________________________ss20">#REF!</definedName>
    <definedName name="______________________________________________________________ss40">#REF!</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#REF!</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#REF!</definedName>
    <definedName name="_____________________________________________________________l1">#REF!</definedName>
    <definedName name="_____________________________________________________________l12">#REF!</definedName>
    <definedName name="_____________________________________________________________l2">#REF!</definedName>
    <definedName name="_____________________________________________________________l3">#REF!</definedName>
    <definedName name="_____________________________________________________________l4">#REF!</definedName>
    <definedName name="_____________________________________________________________l5">#REF!</definedName>
    <definedName name="_____________________________________________________________l6">#REF!</definedName>
    <definedName name="_____________________________________________________________l7">#REF!</definedName>
    <definedName name="_____________________________________________________________l8">#REF!</definedName>
    <definedName name="_____________________________________________________________l9">#REF!</definedName>
    <definedName name="_____________________________________________________________mm1">#REF!</definedName>
    <definedName name="_____________________________________________________________mm11">#REF!</definedName>
    <definedName name="_____________________________________________________________mm111">#REF!</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#REF!</definedName>
    <definedName name="_____________________________________________________________rrr1">#REF!</definedName>
    <definedName name="_____________________________________________________________ss12">#REF!</definedName>
    <definedName name="_____________________________________________________________ss20">#REF!</definedName>
    <definedName name="_____________________________________________________________ss40">#REF!</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#REF!</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#REF!</definedName>
    <definedName name="____________________________________________________________l1">#REF!</definedName>
    <definedName name="____________________________________________________________l12">#REF!</definedName>
    <definedName name="____________________________________________________________l2">#REF!</definedName>
    <definedName name="____________________________________________________________l3">#REF!</definedName>
    <definedName name="____________________________________________________________l4">#REF!</definedName>
    <definedName name="____________________________________________________________l5">#REF!</definedName>
    <definedName name="____________________________________________________________l6">#REF!</definedName>
    <definedName name="____________________________________________________________l7">#REF!</definedName>
    <definedName name="____________________________________________________________l8">#REF!</definedName>
    <definedName name="____________________________________________________________l9">#REF!</definedName>
    <definedName name="____________________________________________________________mm1">#REF!</definedName>
    <definedName name="____________________________________________________________mm11">#REF!</definedName>
    <definedName name="____________________________________________________________mm111">#REF!</definedName>
    <definedName name="____________________________________________________________pc2">#REF!</definedName>
    <definedName name="____________________________________________________________pv2">#REF!</definedName>
    <definedName name="____________________________________________________________rr3">#REF!</definedName>
    <definedName name="____________________________________________________________rrr1">#REF!</definedName>
    <definedName name="____________________________________________________________ss12">#REF!</definedName>
    <definedName name="____________________________________________________________ss20">#REF!</definedName>
    <definedName name="____________________________________________________________ss40">#REF!</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#REF!</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#REF!</definedName>
    <definedName name="___________________________________________________________l1">#REF!</definedName>
    <definedName name="___________________________________________________________l12">#REF!</definedName>
    <definedName name="___________________________________________________________l2">#REF!</definedName>
    <definedName name="___________________________________________________________l3">#REF!</definedName>
    <definedName name="___________________________________________________________l4">#REF!</definedName>
    <definedName name="___________________________________________________________l5">#REF!</definedName>
    <definedName name="___________________________________________________________l6">#REF!</definedName>
    <definedName name="___________________________________________________________l7">#REF!</definedName>
    <definedName name="___________________________________________________________l8">#REF!</definedName>
    <definedName name="___________________________________________________________l9">#REF!</definedName>
    <definedName name="___________________________________________________________mm1">#REF!</definedName>
    <definedName name="___________________________________________________________mm11">#REF!</definedName>
    <definedName name="___________________________________________________________mm111">#REF!</definedName>
    <definedName name="___________________________________________________________pc2">#REF!</definedName>
    <definedName name="___________________________________________________________pv2">#REF!</definedName>
    <definedName name="___________________________________________________________rr3">#REF!</definedName>
    <definedName name="___________________________________________________________rrr1">#REF!</definedName>
    <definedName name="___________________________________________________________ss12">#REF!</definedName>
    <definedName name="___________________________________________________________ss20">#REF!</definedName>
    <definedName name="___________________________________________________________ss40">#REF!</definedName>
    <definedName name="___________________________________________________________var1">#REF!</definedName>
    <definedName name="___________________________________________________________var4">#REF!</definedName>
    <definedName name="__________________________________________________________bla1">#REF!</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#REF!</definedName>
    <definedName name="__________________________________________________________l1">#REF!</definedName>
    <definedName name="__________________________________________________________l12">#REF!</definedName>
    <definedName name="__________________________________________________________l2">#REF!</definedName>
    <definedName name="__________________________________________________________l3">#REF!</definedName>
    <definedName name="__________________________________________________________l4">#REF!</definedName>
    <definedName name="__________________________________________________________l5">#REF!</definedName>
    <definedName name="__________________________________________________________l6">#REF!</definedName>
    <definedName name="__________________________________________________________l7">#REF!</definedName>
    <definedName name="__________________________________________________________l8">#REF!</definedName>
    <definedName name="__________________________________________________________l9">#REF!</definedName>
    <definedName name="__________________________________________________________mm1">#REF!</definedName>
    <definedName name="__________________________________________________________mm11">#REF!</definedName>
    <definedName name="__________________________________________________________mm111">#REF!</definedName>
    <definedName name="__________________________________________________________pc2">#REF!</definedName>
    <definedName name="__________________________________________________________pv2">#REF!</definedName>
    <definedName name="__________________________________________________________rr3">#REF!</definedName>
    <definedName name="__________________________________________________________rrr1">#REF!</definedName>
    <definedName name="__________________________________________________________ss12">#REF!</definedName>
    <definedName name="__________________________________________________________ss20">#REF!</definedName>
    <definedName name="__________________________________________________________ss40">#REF!</definedName>
    <definedName name="__________________________________________________________var1">#REF!</definedName>
    <definedName name="__________________________________________________________var4">#REF!</definedName>
    <definedName name="_________________________________________________________bla1">#REF!</definedName>
    <definedName name="_________________________________________________________can430">40.73</definedName>
    <definedName name="_________________________________________________________can435">43.3</definedName>
    <definedName name="_________________________________________________________cur1">#REF!</definedName>
    <definedName name="_________________________________________________________l1">#REF!</definedName>
    <definedName name="_________________________________________________________l12">#REF!</definedName>
    <definedName name="_________________________________________________________l2">#REF!</definedName>
    <definedName name="_________________________________________________________l3">#REF!</definedName>
    <definedName name="_________________________________________________________l4">#REF!</definedName>
    <definedName name="_________________________________________________________l5">#REF!</definedName>
    <definedName name="_________________________________________________________l6">#REF!</definedName>
    <definedName name="_________________________________________________________l7">#REF!</definedName>
    <definedName name="_________________________________________________________l8">#REF!</definedName>
    <definedName name="_________________________________________________________l9">#REF!</definedName>
    <definedName name="_________________________________________________________mm1">#REF!</definedName>
    <definedName name="_________________________________________________________mm11">#REF!</definedName>
    <definedName name="_________________________________________________________mm111">#REF!</definedName>
    <definedName name="_________________________________________________________pc2">#REF!</definedName>
    <definedName name="_________________________________________________________pv2">#REF!</definedName>
    <definedName name="_________________________________________________________rr3">#REF!</definedName>
    <definedName name="_________________________________________________________rrr1">#REF!</definedName>
    <definedName name="_________________________________________________________ss12">#REF!</definedName>
    <definedName name="_________________________________________________________ss20">#REF!</definedName>
    <definedName name="_________________________________________________________ss40">#REF!</definedName>
    <definedName name="_________________________________________________________var1">#REF!</definedName>
    <definedName name="_________________________________________________________var4">#REF!</definedName>
    <definedName name="________________________________________________________bla1">#REF!</definedName>
    <definedName name="________________________________________________________can430">40.73</definedName>
    <definedName name="________________________________________________________can435">43.3</definedName>
    <definedName name="________________________________________________________cur1">#REF!</definedName>
    <definedName name="________________________________________________________l1">#REF!</definedName>
    <definedName name="________________________________________________________l12">#REF!</definedName>
    <definedName name="________________________________________________________l2">#REF!</definedName>
    <definedName name="________________________________________________________l3">#REF!</definedName>
    <definedName name="________________________________________________________l4">#REF!</definedName>
    <definedName name="________________________________________________________l5">#REF!</definedName>
    <definedName name="________________________________________________________l6">#REF!</definedName>
    <definedName name="________________________________________________________l7">#REF!</definedName>
    <definedName name="________________________________________________________l8">#REF!</definedName>
    <definedName name="________________________________________________________l9">#REF!</definedName>
    <definedName name="________________________________________________________mm1">#REF!</definedName>
    <definedName name="________________________________________________________mm11">#REF!</definedName>
    <definedName name="________________________________________________________mm111">#REF!</definedName>
    <definedName name="________________________________________________________pc2">#REF!</definedName>
    <definedName name="________________________________________________________pv2">#REF!</definedName>
    <definedName name="________________________________________________________rr3">#REF!</definedName>
    <definedName name="________________________________________________________rrr1">#REF!</definedName>
    <definedName name="________________________________________________________ss12">#REF!</definedName>
    <definedName name="________________________________________________________ss20">#REF!</definedName>
    <definedName name="________________________________________________________ss40">#REF!</definedName>
    <definedName name="________________________________________________________var1">#REF!</definedName>
    <definedName name="________________________________________________________var4">#REF!</definedName>
    <definedName name="_______________________________________________________bla1">#REF!</definedName>
    <definedName name="_______________________________________________________can430">40.73</definedName>
    <definedName name="_______________________________________________________can435">43.3</definedName>
    <definedName name="_______________________________________________________cur1">#REF!</definedName>
    <definedName name="_______________________________________________________l1">#REF!</definedName>
    <definedName name="_______________________________________________________l12">#REF!</definedName>
    <definedName name="_______________________________________________________l2">#REF!</definedName>
    <definedName name="_______________________________________________________l3">#REF!</definedName>
    <definedName name="_______________________________________________________l4">#REF!</definedName>
    <definedName name="_______________________________________________________l5">#REF!</definedName>
    <definedName name="_______________________________________________________l6">#REF!</definedName>
    <definedName name="_______________________________________________________l7">#REF!</definedName>
    <definedName name="_______________________________________________________l8">#REF!</definedName>
    <definedName name="_______________________________________________________l9">#REF!</definedName>
    <definedName name="_______________________________________________________mm1">#REF!</definedName>
    <definedName name="_______________________________________________________mm11">#REF!</definedName>
    <definedName name="_______________________________________________________mm111">#REF!</definedName>
    <definedName name="_______________________________________________________pc2">#REF!</definedName>
    <definedName name="_______________________________________________________pv2">#REF!</definedName>
    <definedName name="_______________________________________________________rr3">#REF!</definedName>
    <definedName name="_______________________________________________________rrr1">#REF!</definedName>
    <definedName name="_______________________________________________________ss12">#REF!</definedName>
    <definedName name="_______________________________________________________ss20">#REF!</definedName>
    <definedName name="_______________________________________________________ss40">#REF!</definedName>
    <definedName name="_______________________________________________________var1">#REF!</definedName>
    <definedName name="_______________________________________________________var4">#REF!</definedName>
    <definedName name="______________________________________________________bla1">#REF!</definedName>
    <definedName name="______________________________________________________can430">40.73</definedName>
    <definedName name="______________________________________________________can435">43.3</definedName>
    <definedName name="______________________________________________________cur1">#REF!</definedName>
    <definedName name="______________________________________________________l1">#REF!</definedName>
    <definedName name="______________________________________________________l12">#REF!</definedName>
    <definedName name="______________________________________________________l2">#REF!</definedName>
    <definedName name="______________________________________________________l3">#REF!</definedName>
    <definedName name="______________________________________________________l4">#REF!</definedName>
    <definedName name="______________________________________________________l5">#REF!</definedName>
    <definedName name="______________________________________________________l6">#REF!</definedName>
    <definedName name="______________________________________________________l7">#REF!</definedName>
    <definedName name="______________________________________________________l8">#REF!</definedName>
    <definedName name="______________________________________________________l9">#REF!</definedName>
    <definedName name="______________________________________________________mm1">#REF!</definedName>
    <definedName name="______________________________________________________mm11">#REF!</definedName>
    <definedName name="______________________________________________________mm111">#REF!</definedName>
    <definedName name="______________________________________________________pc2">#REF!</definedName>
    <definedName name="______________________________________________________pv2">#REF!</definedName>
    <definedName name="______________________________________________________rr3">#REF!</definedName>
    <definedName name="______________________________________________________rrr1">#REF!</definedName>
    <definedName name="______________________________________________________ss12">#REF!</definedName>
    <definedName name="______________________________________________________ss20">#REF!</definedName>
    <definedName name="______________________________________________________ss40">#REF!</definedName>
    <definedName name="______________________________________________________var1">#REF!</definedName>
    <definedName name="______________________________________________________var4">#REF!</definedName>
    <definedName name="_____________________________________________________bla1">#REF!</definedName>
    <definedName name="_____________________________________________________can430">40.73</definedName>
    <definedName name="_____________________________________________________can435">43.3</definedName>
    <definedName name="_____________________________________________________cur1">#REF!</definedName>
    <definedName name="_____________________________________________________l1">#REF!</definedName>
    <definedName name="_____________________________________________________l12">#REF!</definedName>
    <definedName name="_____________________________________________________l2">#REF!</definedName>
    <definedName name="_____________________________________________________l3">#REF!</definedName>
    <definedName name="_____________________________________________________l4">#REF!</definedName>
    <definedName name="_____________________________________________________l5">#REF!</definedName>
    <definedName name="_____________________________________________________l6">#REF!</definedName>
    <definedName name="_____________________________________________________l7">#REF!</definedName>
    <definedName name="_____________________________________________________l8">#REF!</definedName>
    <definedName name="_____________________________________________________l9">#REF!</definedName>
    <definedName name="_____________________________________________________mm1">#REF!</definedName>
    <definedName name="_____________________________________________________mm11">#REF!</definedName>
    <definedName name="_____________________________________________________mm111">#REF!</definedName>
    <definedName name="_____________________________________________________pc2">#REF!</definedName>
    <definedName name="_____________________________________________________pv2">#REF!</definedName>
    <definedName name="_____________________________________________________rr3">#REF!</definedName>
    <definedName name="_____________________________________________________rrr1">#REF!</definedName>
    <definedName name="_____________________________________________________ss12">#REF!</definedName>
    <definedName name="_____________________________________________________ss20">#REF!</definedName>
    <definedName name="_____________________________________________________ss40">#REF!</definedName>
    <definedName name="_____________________________________________________var1">#REF!</definedName>
    <definedName name="_____________________________________________________var4">#REF!</definedName>
    <definedName name="____________________________________________________bla1">#REF!</definedName>
    <definedName name="____________________________________________________can430">40.73</definedName>
    <definedName name="____________________________________________________can435">43.3</definedName>
    <definedName name="____________________________________________________cur1">#REF!</definedName>
    <definedName name="____________________________________________________l1">#REF!</definedName>
    <definedName name="____________________________________________________l12">#REF!</definedName>
    <definedName name="____________________________________________________l2">#REF!</definedName>
    <definedName name="____________________________________________________l3">#REF!</definedName>
    <definedName name="____________________________________________________l4">#REF!</definedName>
    <definedName name="____________________________________________________l5">#REF!</definedName>
    <definedName name="____________________________________________________l6">#REF!</definedName>
    <definedName name="____________________________________________________l7">#REF!</definedName>
    <definedName name="____________________________________________________l8">#REF!</definedName>
    <definedName name="____________________________________________________l9">#REF!</definedName>
    <definedName name="____________________________________________________mm1">#REF!</definedName>
    <definedName name="____________________________________________________mm11">#REF!</definedName>
    <definedName name="____________________________________________________mm111">#REF!</definedName>
    <definedName name="____________________________________________________pc2">#REF!</definedName>
    <definedName name="____________________________________________________pv2">#REF!</definedName>
    <definedName name="____________________________________________________rr3">#REF!</definedName>
    <definedName name="____________________________________________________rrr1">#REF!</definedName>
    <definedName name="____________________________________________________ss12">#REF!</definedName>
    <definedName name="____________________________________________________ss20">#REF!</definedName>
    <definedName name="____________________________________________________ss40">#REF!</definedName>
    <definedName name="____________________________________________________var1">#REF!</definedName>
    <definedName name="____________________________________________________var4">#REF!</definedName>
    <definedName name="___________________________________________________bla1">#REF!</definedName>
    <definedName name="___________________________________________________can430">40.73</definedName>
    <definedName name="___________________________________________________can435">43.3</definedName>
    <definedName name="___________________________________________________cur1">#REF!</definedName>
    <definedName name="___________________________________________________l1">#REF!</definedName>
    <definedName name="___________________________________________________l12">#REF!</definedName>
    <definedName name="___________________________________________________l2">#REF!</definedName>
    <definedName name="___________________________________________________l3">#REF!</definedName>
    <definedName name="___________________________________________________l4">#REF!</definedName>
    <definedName name="___________________________________________________l5">#REF!</definedName>
    <definedName name="___________________________________________________l6">#REF!</definedName>
    <definedName name="___________________________________________________l7">#REF!</definedName>
    <definedName name="___________________________________________________l8">#REF!</definedName>
    <definedName name="___________________________________________________l9">#REF!</definedName>
    <definedName name="___________________________________________________mm1">#REF!</definedName>
    <definedName name="___________________________________________________mm11">#REF!</definedName>
    <definedName name="___________________________________________________mm111">#REF!</definedName>
    <definedName name="___________________________________________________pc2">#REF!</definedName>
    <definedName name="___________________________________________________pv2">#REF!</definedName>
    <definedName name="___________________________________________________rr3">#REF!</definedName>
    <definedName name="___________________________________________________rrr1">#REF!</definedName>
    <definedName name="___________________________________________________ss12">#REF!</definedName>
    <definedName name="___________________________________________________ss20">#REF!</definedName>
    <definedName name="___________________________________________________ss40">#REF!</definedName>
    <definedName name="___________________________________________________var1">#REF!</definedName>
    <definedName name="___________________________________________________var4">#REF!</definedName>
    <definedName name="__________________________________________________bla1">#REF!</definedName>
    <definedName name="__________________________________________________can430">40.73</definedName>
    <definedName name="__________________________________________________can435">43.3</definedName>
    <definedName name="__________________________________________________cur1">#REF!</definedName>
    <definedName name="__________________________________________________l1">#REF!</definedName>
    <definedName name="__________________________________________________l12">#REF!</definedName>
    <definedName name="__________________________________________________l2">#REF!</definedName>
    <definedName name="__________________________________________________l3">#REF!</definedName>
    <definedName name="__________________________________________________l4">#REF!</definedName>
    <definedName name="__________________________________________________l5">#REF!</definedName>
    <definedName name="__________________________________________________l6">#REF!</definedName>
    <definedName name="__________________________________________________l7">#REF!</definedName>
    <definedName name="__________________________________________________l8">#REF!</definedName>
    <definedName name="__________________________________________________l9">#REF!</definedName>
    <definedName name="__________________________________________________mm1">#REF!</definedName>
    <definedName name="__________________________________________________mm11">#REF!</definedName>
    <definedName name="__________________________________________________mm111">#REF!</definedName>
    <definedName name="__________________________________________________pc2">#REF!</definedName>
    <definedName name="__________________________________________________pv2">#REF!</definedName>
    <definedName name="__________________________________________________rr3">#REF!</definedName>
    <definedName name="__________________________________________________rrr1">#REF!</definedName>
    <definedName name="__________________________________________________ss12">#REF!</definedName>
    <definedName name="__________________________________________________ss20">#REF!</definedName>
    <definedName name="__________________________________________________ss40">#REF!</definedName>
    <definedName name="__________________________________________________var1">#REF!</definedName>
    <definedName name="__________________________________________________var4">#REF!</definedName>
    <definedName name="_________________________________________________bla1">#REF!</definedName>
    <definedName name="_________________________________________________can430">40.73</definedName>
    <definedName name="_________________________________________________can435">43.3</definedName>
    <definedName name="_________________________________________________cur1">#REF!</definedName>
    <definedName name="_________________________________________________l1">#REF!</definedName>
    <definedName name="_________________________________________________l12">#REF!</definedName>
    <definedName name="_________________________________________________l2">#REF!</definedName>
    <definedName name="_________________________________________________l3">#REF!</definedName>
    <definedName name="_________________________________________________l4">#REF!</definedName>
    <definedName name="_________________________________________________l5">#REF!</definedName>
    <definedName name="_________________________________________________l6">#REF!</definedName>
    <definedName name="_________________________________________________l7">#REF!</definedName>
    <definedName name="_________________________________________________l8">#REF!</definedName>
    <definedName name="_________________________________________________l9">#REF!</definedName>
    <definedName name="_________________________________________________mm1">#REF!</definedName>
    <definedName name="_________________________________________________mm11">#REF!</definedName>
    <definedName name="_________________________________________________mm111">#REF!</definedName>
    <definedName name="_________________________________________________pc2">#REF!</definedName>
    <definedName name="_________________________________________________pv2">#REF!</definedName>
    <definedName name="_________________________________________________rr3">#REF!</definedName>
    <definedName name="_________________________________________________rrr1">#REF!</definedName>
    <definedName name="_________________________________________________ss12">#REF!</definedName>
    <definedName name="_________________________________________________ss20">#REF!</definedName>
    <definedName name="_________________________________________________ss40">#REF!</definedName>
    <definedName name="_________________________________________________var1">#REF!</definedName>
    <definedName name="_________________________________________________var4">#REF!</definedName>
    <definedName name="________________________________________________bla1">#REF!</definedName>
    <definedName name="________________________________________________can430">40.73</definedName>
    <definedName name="________________________________________________can435">43.3</definedName>
    <definedName name="________________________________________________cur1">#REF!</definedName>
    <definedName name="________________________________________________knr2">NA()</definedName>
    <definedName name="________________________________________________l1">#REF!</definedName>
    <definedName name="________________________________________________l12">#REF!</definedName>
    <definedName name="________________________________________________l2">#REF!</definedName>
    <definedName name="________________________________________________l3">#REF!</definedName>
    <definedName name="________________________________________________l4">#REF!</definedName>
    <definedName name="________________________________________________l5">#REF!</definedName>
    <definedName name="________________________________________________l6">#REF!</definedName>
    <definedName name="________________________________________________l7">#REF!</definedName>
    <definedName name="________________________________________________l8">#REF!</definedName>
    <definedName name="________________________________________________l9">#REF!</definedName>
    <definedName name="________________________________________________mm1">#REF!</definedName>
    <definedName name="________________________________________________mm11">#REF!</definedName>
    <definedName name="________________________________________________mm111">#REF!</definedName>
    <definedName name="________________________________________________pc2">#REF!</definedName>
    <definedName name="________________________________________________pv2">#REF!</definedName>
    <definedName name="________________________________________________rr3">#REF!</definedName>
    <definedName name="________________________________________________rrr1">#REF!</definedName>
    <definedName name="________________________________________________ss12">#REF!</definedName>
    <definedName name="________________________________________________ss20">#REF!</definedName>
    <definedName name="________________________________________________ss40">#REF!</definedName>
    <definedName name="________________________________________________var1">#REF!</definedName>
    <definedName name="________________________________________________var4">#REF!</definedName>
    <definedName name="_______________________________________________bla1">#REF!</definedName>
    <definedName name="_______________________________________________can430">40.73</definedName>
    <definedName name="_______________________________________________can435">43.3</definedName>
    <definedName name="_______________________________________________cur1">#REF!</definedName>
    <definedName name="_______________________________________________l1">#REF!</definedName>
    <definedName name="_______________________________________________l12">#REF!</definedName>
    <definedName name="_______________________________________________l2">#REF!</definedName>
    <definedName name="_______________________________________________l3">#REF!</definedName>
    <definedName name="_______________________________________________l4">#REF!</definedName>
    <definedName name="_______________________________________________l5">#REF!</definedName>
    <definedName name="_______________________________________________l6">#REF!</definedName>
    <definedName name="_______________________________________________l7">#REF!</definedName>
    <definedName name="_______________________________________________l8">#REF!</definedName>
    <definedName name="_______________________________________________l9">#REF!</definedName>
    <definedName name="_______________________________________________mm1">#REF!</definedName>
    <definedName name="_______________________________________________mm11">#REF!</definedName>
    <definedName name="_______________________________________________mm111">#REF!</definedName>
    <definedName name="_______________________________________________pc2">#REF!</definedName>
    <definedName name="_______________________________________________pv2">#REF!</definedName>
    <definedName name="_______________________________________________rr3">#REF!</definedName>
    <definedName name="_______________________________________________rrr1">#REF!</definedName>
    <definedName name="_______________________________________________ss12">#REF!</definedName>
    <definedName name="_______________________________________________ss20">#REF!</definedName>
    <definedName name="_______________________________________________ss40">#REF!</definedName>
    <definedName name="_______________________________________________var1">#REF!</definedName>
    <definedName name="_______________________________________________var4">#REF!</definedName>
    <definedName name="______________________________________________bla1">#REF!</definedName>
    <definedName name="______________________________________________can430">40.73</definedName>
    <definedName name="______________________________________________can435">43.3</definedName>
    <definedName name="______________________________________________cur1">#REF!</definedName>
    <definedName name="______________________________________________knr2">NA()</definedName>
    <definedName name="______________________________________________l1">#REF!</definedName>
    <definedName name="______________________________________________l12">#REF!</definedName>
    <definedName name="______________________________________________l2">#REF!</definedName>
    <definedName name="______________________________________________l3">#REF!</definedName>
    <definedName name="______________________________________________l4">#REF!</definedName>
    <definedName name="______________________________________________l5">#REF!</definedName>
    <definedName name="______________________________________________l6">#REF!</definedName>
    <definedName name="______________________________________________l7">#REF!</definedName>
    <definedName name="______________________________________________l8">#REF!</definedName>
    <definedName name="______________________________________________l9">#REF!</definedName>
    <definedName name="______________________________________________Met22">NA()</definedName>
    <definedName name="______________________________________________Met45">NA()</definedName>
    <definedName name="______________________________________________MEt55">NA()</definedName>
    <definedName name="______________________________________________Met63">NA()</definedName>
    <definedName name="______________________________________________mm1">#REF!</definedName>
    <definedName name="______________________________________________mm1000">NA()</definedName>
    <definedName name="______________________________________________mm11">#REF!</definedName>
    <definedName name="______________________________________________mm111">#REF!</definedName>
    <definedName name="______________________________________________mm600">NA()</definedName>
    <definedName name="______________________________________________mm800">NA()</definedName>
    <definedName name="______________________________________________pc2">#REF!</definedName>
    <definedName name="______________________________________________pv2">#REF!</definedName>
    <definedName name="______________________________________________rr3">#REF!</definedName>
    <definedName name="______________________________________________rrr1">#REF!</definedName>
    <definedName name="______________________________________________ss12">#REF!</definedName>
    <definedName name="______________________________________________ss20">#REF!</definedName>
    <definedName name="______________________________________________ss40">#REF!</definedName>
    <definedName name="______________________________________________var1">#REF!</definedName>
    <definedName name="______________________________________________var4">#REF!</definedName>
    <definedName name="_____________________________________________bla1">#REF!</definedName>
    <definedName name="_____________________________________________can430">40.73</definedName>
    <definedName name="_____________________________________________can435">43.3</definedName>
    <definedName name="_____________________________________________cur1">#REF!</definedName>
    <definedName name="_____________________________________________knr2">NA()</definedName>
    <definedName name="_____________________________________________l1">#REF!</definedName>
    <definedName name="_____________________________________________l12">#REF!</definedName>
    <definedName name="_____________________________________________l2">#REF!</definedName>
    <definedName name="_____________________________________________l3">#REF!</definedName>
    <definedName name="_____________________________________________l4">#REF!</definedName>
    <definedName name="_____________________________________________l5">#REF!</definedName>
    <definedName name="_____________________________________________l6">#REF!</definedName>
    <definedName name="_____________________________________________l7">#REF!</definedName>
    <definedName name="_____________________________________________l8">#REF!</definedName>
    <definedName name="_____________________________________________l9">#REF!</definedName>
    <definedName name="_____________________________________________mm1">#REF!</definedName>
    <definedName name="_____________________________________________mm11">#REF!</definedName>
    <definedName name="_____________________________________________mm111">#REF!</definedName>
    <definedName name="_____________________________________________pc2">#REF!</definedName>
    <definedName name="_____________________________________________pv2">#REF!</definedName>
    <definedName name="_____________________________________________rr3">#REF!</definedName>
    <definedName name="_____________________________________________rrr1">#REF!</definedName>
    <definedName name="_____________________________________________ss12">#REF!</definedName>
    <definedName name="_____________________________________________ss20">#REF!</definedName>
    <definedName name="_____________________________________________ss40">#REF!</definedName>
    <definedName name="_____________________________________________var1">#REF!</definedName>
    <definedName name="_____________________________________________var4">#REF!</definedName>
    <definedName name="____________________________________________bla1">#REF!</definedName>
    <definedName name="____________________________________________can430">40.73</definedName>
    <definedName name="____________________________________________can435">43.3</definedName>
    <definedName name="____________________________________________cur1">#REF!</definedName>
    <definedName name="____________________________________________knr2">NA()</definedName>
    <definedName name="____________________________________________l1">#REF!</definedName>
    <definedName name="____________________________________________l12">#REF!</definedName>
    <definedName name="____________________________________________l2">#REF!</definedName>
    <definedName name="____________________________________________l3">#REF!</definedName>
    <definedName name="____________________________________________l4">#REF!</definedName>
    <definedName name="____________________________________________l5">#REF!</definedName>
    <definedName name="____________________________________________l6">#REF!</definedName>
    <definedName name="____________________________________________l7">#REF!</definedName>
    <definedName name="____________________________________________l8">#REF!</definedName>
    <definedName name="____________________________________________l9">#REF!</definedName>
    <definedName name="____________________________________________Met22">NA()</definedName>
    <definedName name="____________________________________________Met45">NA()</definedName>
    <definedName name="____________________________________________MEt55">NA()</definedName>
    <definedName name="____________________________________________Met63">NA()</definedName>
    <definedName name="____________________________________________mm1">#REF!</definedName>
    <definedName name="____________________________________________mm1000">NA()</definedName>
    <definedName name="____________________________________________mm11">#REF!</definedName>
    <definedName name="____________________________________________mm111">#REF!</definedName>
    <definedName name="____________________________________________mm600">NA()</definedName>
    <definedName name="____________________________________________mm800">NA()</definedName>
    <definedName name="____________________________________________pc2">#REF!</definedName>
    <definedName name="____________________________________________pv2">#REF!</definedName>
    <definedName name="____________________________________________rr3">#REF!</definedName>
    <definedName name="____________________________________________rrr1">#REF!</definedName>
    <definedName name="____________________________________________ss12">#REF!</definedName>
    <definedName name="____________________________________________ss20">#REF!</definedName>
    <definedName name="____________________________________________ss40">#REF!</definedName>
    <definedName name="____________________________________________var1">#REF!</definedName>
    <definedName name="____________________________________________var4">#REF!</definedName>
    <definedName name="___________________________________________bla1">#REF!</definedName>
    <definedName name="___________________________________________can430">40.73</definedName>
    <definedName name="___________________________________________can435">43.3</definedName>
    <definedName name="___________________________________________cur1">#REF!</definedName>
    <definedName name="___________________________________________knr2">NA()</definedName>
    <definedName name="___________________________________________l1">#REF!</definedName>
    <definedName name="___________________________________________l12">#REF!</definedName>
    <definedName name="___________________________________________l2">#REF!</definedName>
    <definedName name="___________________________________________l3">#REF!</definedName>
    <definedName name="___________________________________________l4">#REF!</definedName>
    <definedName name="___________________________________________l5">#REF!</definedName>
    <definedName name="___________________________________________l6">#REF!</definedName>
    <definedName name="___________________________________________l7">#REF!</definedName>
    <definedName name="___________________________________________l8">#REF!</definedName>
    <definedName name="___________________________________________l9">#REF!</definedName>
    <definedName name="___________________________________________Met22">NA()</definedName>
    <definedName name="___________________________________________Met45">NA()</definedName>
    <definedName name="___________________________________________MEt55">NA()</definedName>
    <definedName name="___________________________________________Met63">NA()</definedName>
    <definedName name="___________________________________________mm1">#REF!</definedName>
    <definedName name="___________________________________________mm1000">NA()</definedName>
    <definedName name="___________________________________________mm11">#REF!</definedName>
    <definedName name="___________________________________________mm111">#REF!</definedName>
    <definedName name="___________________________________________mm600">NA()</definedName>
    <definedName name="___________________________________________mm800">NA()</definedName>
    <definedName name="___________________________________________pc2">#REF!</definedName>
    <definedName name="___________________________________________pv2">#REF!</definedName>
    <definedName name="___________________________________________rr3">#REF!</definedName>
    <definedName name="___________________________________________rrr1">#REF!</definedName>
    <definedName name="___________________________________________ss12">#REF!</definedName>
    <definedName name="___________________________________________ss20">#REF!</definedName>
    <definedName name="___________________________________________ss40">#REF!</definedName>
    <definedName name="___________________________________________var1">#REF!</definedName>
    <definedName name="___________________________________________var4">#REF!</definedName>
    <definedName name="__________________________________________bla1">#REF!</definedName>
    <definedName name="__________________________________________can430">40.73</definedName>
    <definedName name="__________________________________________can435">43.3</definedName>
    <definedName name="__________________________________________cur1">#REF!</definedName>
    <definedName name="__________________________________________l1">#REF!</definedName>
    <definedName name="__________________________________________l12">#REF!</definedName>
    <definedName name="__________________________________________l2">#REF!</definedName>
    <definedName name="__________________________________________l3">#REF!</definedName>
    <definedName name="__________________________________________l4">#REF!</definedName>
    <definedName name="__________________________________________l5">#REF!</definedName>
    <definedName name="__________________________________________l6">#REF!</definedName>
    <definedName name="__________________________________________l7">#REF!</definedName>
    <definedName name="__________________________________________l8">#REF!</definedName>
    <definedName name="__________________________________________l9">#REF!</definedName>
    <definedName name="__________________________________________Met22">NA()</definedName>
    <definedName name="__________________________________________Met45">NA()</definedName>
    <definedName name="__________________________________________MEt55">NA()</definedName>
    <definedName name="__________________________________________Met63">NA()</definedName>
    <definedName name="__________________________________________mm1">#REF!</definedName>
    <definedName name="__________________________________________mm1000">NA()</definedName>
    <definedName name="__________________________________________mm11">#REF!</definedName>
    <definedName name="__________________________________________mm111">#REF!</definedName>
    <definedName name="__________________________________________mm600">NA()</definedName>
    <definedName name="__________________________________________mm800">NA()</definedName>
    <definedName name="__________________________________________pc2">#REF!</definedName>
    <definedName name="__________________________________________pv2">#REF!</definedName>
    <definedName name="__________________________________________rr3">#REF!</definedName>
    <definedName name="__________________________________________rrr1">#REF!</definedName>
    <definedName name="__________________________________________ss12">#REF!</definedName>
    <definedName name="__________________________________________ss20">#REF!</definedName>
    <definedName name="__________________________________________ss40">#REF!</definedName>
    <definedName name="__________________________________________var1">#REF!</definedName>
    <definedName name="__________________________________________var4">#REF!</definedName>
    <definedName name="_________________________________________bla1">#REF!</definedName>
    <definedName name="_________________________________________can430">40.73</definedName>
    <definedName name="_________________________________________can435">43.3</definedName>
    <definedName name="_________________________________________cur1">#REF!</definedName>
    <definedName name="_________________________________________knr2">NA()</definedName>
    <definedName name="_________________________________________l1">#REF!</definedName>
    <definedName name="_________________________________________l12">#REF!</definedName>
    <definedName name="_________________________________________l2">#REF!</definedName>
    <definedName name="_________________________________________l3">#REF!</definedName>
    <definedName name="_________________________________________l4">#REF!</definedName>
    <definedName name="_________________________________________l5">#REF!</definedName>
    <definedName name="_________________________________________l6">#REF!</definedName>
    <definedName name="_________________________________________l7">#REF!</definedName>
    <definedName name="_________________________________________l8">#REF!</definedName>
    <definedName name="_________________________________________l9">#REF!</definedName>
    <definedName name="_________________________________________Met22">NA()</definedName>
    <definedName name="_________________________________________Met45">NA()</definedName>
    <definedName name="_________________________________________MEt55">NA()</definedName>
    <definedName name="_________________________________________Met63">NA()</definedName>
    <definedName name="_________________________________________mm1">#REF!</definedName>
    <definedName name="_________________________________________mm1000">NA()</definedName>
    <definedName name="_________________________________________mm11">#REF!</definedName>
    <definedName name="_________________________________________mm111">#REF!</definedName>
    <definedName name="_________________________________________mm600">NA()</definedName>
    <definedName name="_________________________________________mm800">NA()</definedName>
    <definedName name="_________________________________________pc2">#REF!</definedName>
    <definedName name="_________________________________________pv2">#REF!</definedName>
    <definedName name="_________________________________________rr3">#REF!</definedName>
    <definedName name="_________________________________________rrr1">#REF!</definedName>
    <definedName name="_________________________________________ss12">#REF!</definedName>
    <definedName name="_________________________________________ss20">#REF!</definedName>
    <definedName name="_________________________________________ss40">#REF!</definedName>
    <definedName name="_________________________________________var1">#REF!</definedName>
    <definedName name="_________________________________________var4">#REF!</definedName>
    <definedName name="________________________________________bla1">#REF!</definedName>
    <definedName name="________________________________________can430">40.73</definedName>
    <definedName name="________________________________________can435">43.3</definedName>
    <definedName name="________________________________________cur1">#REF!</definedName>
    <definedName name="________________________________________knr2">#REF!</definedName>
    <definedName name="________________________________________l1">#REF!</definedName>
    <definedName name="________________________________________l12">#REF!</definedName>
    <definedName name="________________________________________l2">#REF!</definedName>
    <definedName name="________________________________________l3">#REF!</definedName>
    <definedName name="________________________________________l4">#REF!</definedName>
    <definedName name="________________________________________l5">#REF!</definedName>
    <definedName name="________________________________________l6">#REF!</definedName>
    <definedName name="________________________________________l7">#REF!</definedName>
    <definedName name="________________________________________l8">#REF!</definedName>
    <definedName name="________________________________________l9">#REF!</definedName>
    <definedName name="________________________________________Met22">NA()</definedName>
    <definedName name="________________________________________Met45">NA()</definedName>
    <definedName name="________________________________________MEt55">NA()</definedName>
    <definedName name="________________________________________Met63">NA()</definedName>
    <definedName name="________________________________________mm1">#REF!</definedName>
    <definedName name="________________________________________mm1000">NA()</definedName>
    <definedName name="________________________________________mm11">#REF!</definedName>
    <definedName name="________________________________________mm111">#REF!</definedName>
    <definedName name="________________________________________mm600">NA()</definedName>
    <definedName name="________________________________________mm800">NA()</definedName>
    <definedName name="________________________________________pc2">#REF!</definedName>
    <definedName name="________________________________________pv2">#REF!</definedName>
    <definedName name="________________________________________rr3">#REF!</definedName>
    <definedName name="________________________________________rrr1">#REF!</definedName>
    <definedName name="________________________________________ss12">#REF!</definedName>
    <definedName name="________________________________________ss20">#REF!</definedName>
    <definedName name="________________________________________ss40">#REF!</definedName>
    <definedName name="________________________________________var1">#REF!</definedName>
    <definedName name="________________________________________var4">#REF!</definedName>
    <definedName name="_______________________________________bla1">#REF!</definedName>
    <definedName name="_______________________________________can430">40.73</definedName>
    <definedName name="_______________________________________can435">43.3</definedName>
    <definedName name="_______________________________________cur1">#REF!</definedName>
    <definedName name="_______________________________________knr2">NA()</definedName>
    <definedName name="_______________________________________l1">#REF!</definedName>
    <definedName name="_______________________________________l12">#REF!</definedName>
    <definedName name="_______________________________________l2">#REF!</definedName>
    <definedName name="_______________________________________l3">#REF!</definedName>
    <definedName name="_______________________________________l4">#REF!</definedName>
    <definedName name="_______________________________________l5">#REF!</definedName>
    <definedName name="_______________________________________l6">#REF!</definedName>
    <definedName name="_______________________________________l7">#REF!</definedName>
    <definedName name="_______________________________________l8">#REF!</definedName>
    <definedName name="_______________________________________l9">#REF!</definedName>
    <definedName name="_______________________________________Met22">NA()</definedName>
    <definedName name="_______________________________________Met45">NA()</definedName>
    <definedName name="_______________________________________MEt55">NA()</definedName>
    <definedName name="_______________________________________Met63">NA()</definedName>
    <definedName name="_______________________________________mm1">#REF!</definedName>
    <definedName name="_______________________________________mm1000">NA()</definedName>
    <definedName name="_______________________________________mm11">#REF!</definedName>
    <definedName name="_______________________________________mm111">#REF!</definedName>
    <definedName name="_______________________________________mm600">NA()</definedName>
    <definedName name="_______________________________________mm800">NA()</definedName>
    <definedName name="_______________________________________pc2">#REF!</definedName>
    <definedName name="_______________________________________pv2">#REF!</definedName>
    <definedName name="_______________________________________rr3">#REF!</definedName>
    <definedName name="_______________________________________rrr1">#REF!</definedName>
    <definedName name="_______________________________________ss12">#REF!</definedName>
    <definedName name="_______________________________________ss20">#REF!</definedName>
    <definedName name="_______________________________________ss40">#REF!</definedName>
    <definedName name="_______________________________________var1">#REF!</definedName>
    <definedName name="_______________________________________var4">#REF!</definedName>
    <definedName name="______________________________________bla1">#REF!</definedName>
    <definedName name="______________________________________can430">40.73</definedName>
    <definedName name="______________________________________can435">43.3</definedName>
    <definedName name="______________________________________cur1">#REF!</definedName>
    <definedName name="______________________________________knr2">#REF!</definedName>
    <definedName name="______________________________________l1">#REF!</definedName>
    <definedName name="______________________________________l12">#REF!</definedName>
    <definedName name="______________________________________l2">#REF!</definedName>
    <definedName name="______________________________________l3">#REF!</definedName>
    <definedName name="______________________________________l4">#REF!</definedName>
    <definedName name="______________________________________l5">#REF!</definedName>
    <definedName name="______________________________________l6">#REF!</definedName>
    <definedName name="______________________________________l7">#REF!</definedName>
    <definedName name="______________________________________l8">#REF!</definedName>
    <definedName name="______________________________________l9">#REF!</definedName>
    <definedName name="______________________________________Met22">NA()</definedName>
    <definedName name="______________________________________Met45">NA()</definedName>
    <definedName name="______________________________________MEt55">NA()</definedName>
    <definedName name="______________________________________Met63">NA()</definedName>
    <definedName name="______________________________________mm1">#REF!</definedName>
    <definedName name="______________________________________mm1000">NA()</definedName>
    <definedName name="______________________________________mm11">#REF!</definedName>
    <definedName name="______________________________________mm111">#REF!</definedName>
    <definedName name="______________________________________mm600">NA()</definedName>
    <definedName name="______________________________________mm800">NA()</definedName>
    <definedName name="______________________________________pc2">#REF!</definedName>
    <definedName name="______________________________________pv2">#REF!</definedName>
    <definedName name="______________________________________rr3">#REF!</definedName>
    <definedName name="______________________________________rrr1">#REF!</definedName>
    <definedName name="______________________________________ss12">#REF!</definedName>
    <definedName name="______________________________________ss20">#REF!</definedName>
    <definedName name="______________________________________ss40">#REF!</definedName>
    <definedName name="______________________________________var1">#REF!</definedName>
    <definedName name="______________________________________var4">#REF!</definedName>
    <definedName name="_____________________________________bla1">#REF!</definedName>
    <definedName name="_____________________________________can430">40.73</definedName>
    <definedName name="_____________________________________can435">43.3</definedName>
    <definedName name="_____________________________________cur1">#REF!</definedName>
    <definedName name="_____________________________________knr2">#REF!</definedName>
    <definedName name="_____________________________________l1">#REF!</definedName>
    <definedName name="_____________________________________l12">#REF!</definedName>
    <definedName name="_____________________________________l2">#REF!</definedName>
    <definedName name="_____________________________________l3">#REF!</definedName>
    <definedName name="_____________________________________l4">#REF!</definedName>
    <definedName name="_____________________________________l5">#REF!</definedName>
    <definedName name="_____________________________________l6">#REF!</definedName>
    <definedName name="_____________________________________l7">#REF!</definedName>
    <definedName name="_____________________________________l8">#REF!</definedName>
    <definedName name="_____________________________________l9">#REF!</definedName>
    <definedName name="_____________________________________Met22">NA()</definedName>
    <definedName name="_____________________________________Met45">NA()</definedName>
    <definedName name="_____________________________________MEt55">NA()</definedName>
    <definedName name="_____________________________________Met63">NA()</definedName>
    <definedName name="_____________________________________mm1">#REF!</definedName>
    <definedName name="_____________________________________mm1000">NA()</definedName>
    <definedName name="_____________________________________mm11">#REF!</definedName>
    <definedName name="_____________________________________mm111">#REF!</definedName>
    <definedName name="_____________________________________mm600">NA()</definedName>
    <definedName name="_____________________________________mm800">NA()</definedName>
    <definedName name="_____________________________________pc2">#REF!</definedName>
    <definedName name="_____________________________________pv2">#REF!</definedName>
    <definedName name="_____________________________________rr3">#REF!</definedName>
    <definedName name="_____________________________________rrr1">#REF!</definedName>
    <definedName name="_____________________________________ss12">#REF!</definedName>
    <definedName name="_____________________________________ss20">#REF!</definedName>
    <definedName name="_____________________________________ss40">#REF!</definedName>
    <definedName name="_____________________________________var1">#REF!</definedName>
    <definedName name="_____________________________________var4">#REF!</definedName>
    <definedName name="____________________________________bla1">#REF!</definedName>
    <definedName name="____________________________________can430">40.73</definedName>
    <definedName name="____________________________________can435">43.3</definedName>
    <definedName name="____________________________________cur1">#REF!</definedName>
    <definedName name="____________________________________knr2">NA()</definedName>
    <definedName name="____________________________________l1">#REF!</definedName>
    <definedName name="____________________________________l12">#REF!</definedName>
    <definedName name="____________________________________l2">#REF!</definedName>
    <definedName name="____________________________________l3">#REF!</definedName>
    <definedName name="____________________________________l4">#REF!</definedName>
    <definedName name="____________________________________l5">#REF!</definedName>
    <definedName name="____________________________________l6">#REF!</definedName>
    <definedName name="____________________________________l7">#REF!</definedName>
    <definedName name="____________________________________l8">#REF!</definedName>
    <definedName name="____________________________________l9">#REF!</definedName>
    <definedName name="____________________________________mm1">#REF!</definedName>
    <definedName name="____________________________________mm11">#REF!</definedName>
    <definedName name="____________________________________mm111">#REF!</definedName>
    <definedName name="____________________________________pc2">#REF!</definedName>
    <definedName name="____________________________________pv2">#REF!</definedName>
    <definedName name="____________________________________rr3">#REF!</definedName>
    <definedName name="____________________________________rrr1">#REF!</definedName>
    <definedName name="____________________________________ss12">#REF!</definedName>
    <definedName name="____________________________________ss20">#REF!</definedName>
    <definedName name="____________________________________ss40">#REF!</definedName>
    <definedName name="____________________________________var1">#REF!</definedName>
    <definedName name="____________________________________var4">#REF!</definedName>
    <definedName name="___________________________________bla1">#REF!</definedName>
    <definedName name="___________________________________can430">40.73</definedName>
    <definedName name="___________________________________can435">43.3</definedName>
    <definedName name="___________________________________cur1">#REF!</definedName>
    <definedName name="___________________________________knr2">#REF!</definedName>
    <definedName name="___________________________________l1">#REF!</definedName>
    <definedName name="___________________________________l12">#REF!</definedName>
    <definedName name="___________________________________l2">#REF!</definedName>
    <definedName name="___________________________________l3">#REF!</definedName>
    <definedName name="___________________________________l4">#REF!</definedName>
    <definedName name="___________________________________l5">#REF!</definedName>
    <definedName name="___________________________________l6">#REF!</definedName>
    <definedName name="___________________________________l7">#REF!</definedName>
    <definedName name="___________________________________l8">#REF!</definedName>
    <definedName name="___________________________________l9">#REF!</definedName>
    <definedName name="___________________________________Met22">NA()</definedName>
    <definedName name="___________________________________Met45">NA()</definedName>
    <definedName name="___________________________________MEt55">NA()</definedName>
    <definedName name="___________________________________Met63">NA()</definedName>
    <definedName name="___________________________________mm1">#REF!</definedName>
    <definedName name="___________________________________mm1000">NA()</definedName>
    <definedName name="___________________________________mm11">#REF!</definedName>
    <definedName name="___________________________________mm111">#REF!</definedName>
    <definedName name="___________________________________mm600">NA()</definedName>
    <definedName name="___________________________________mm800">NA()</definedName>
    <definedName name="___________________________________pc2">#REF!</definedName>
    <definedName name="___________________________________pv2">#REF!</definedName>
    <definedName name="___________________________________rr3">#REF!</definedName>
    <definedName name="___________________________________rrr1">#REF!</definedName>
    <definedName name="___________________________________ss12">#REF!</definedName>
    <definedName name="___________________________________ss20">#REF!</definedName>
    <definedName name="___________________________________ss40">#REF!</definedName>
    <definedName name="___________________________________var1">#REF!</definedName>
    <definedName name="___________________________________var4">#REF!</definedName>
    <definedName name="__________________________________bla1">#REF!</definedName>
    <definedName name="__________________________________can430">40.73</definedName>
    <definedName name="__________________________________can435">43.3</definedName>
    <definedName name="__________________________________cur1">#REF!</definedName>
    <definedName name="__________________________________knr2">NA()</definedName>
    <definedName name="__________________________________l1">#REF!</definedName>
    <definedName name="__________________________________l12">#REF!</definedName>
    <definedName name="__________________________________l2">#REF!</definedName>
    <definedName name="__________________________________l3">#REF!</definedName>
    <definedName name="__________________________________l4">#REF!</definedName>
    <definedName name="__________________________________l5">#REF!</definedName>
    <definedName name="__________________________________l6">#REF!</definedName>
    <definedName name="__________________________________l7">#REF!</definedName>
    <definedName name="__________________________________l8">#REF!</definedName>
    <definedName name="__________________________________l9">#REF!</definedName>
    <definedName name="__________________________________Met22">NA()</definedName>
    <definedName name="__________________________________Met45">NA()</definedName>
    <definedName name="__________________________________MEt55">NA()</definedName>
    <definedName name="__________________________________Met63">NA()</definedName>
    <definedName name="__________________________________mm1">#REF!</definedName>
    <definedName name="__________________________________mm1000">NA()</definedName>
    <definedName name="__________________________________mm11">#REF!</definedName>
    <definedName name="__________________________________mm111">#REF!</definedName>
    <definedName name="__________________________________mm600">NA()</definedName>
    <definedName name="__________________________________mm800">NA()</definedName>
    <definedName name="__________________________________pc2">#REF!</definedName>
    <definedName name="__________________________________pv2">#REF!</definedName>
    <definedName name="__________________________________rr3">#REF!</definedName>
    <definedName name="__________________________________rrr1">#REF!</definedName>
    <definedName name="__________________________________ss12">#REF!</definedName>
    <definedName name="__________________________________ss20">#REF!</definedName>
    <definedName name="__________________________________ss40">#REF!</definedName>
    <definedName name="__________________________________var1">#REF!</definedName>
    <definedName name="__________________________________var4">#REF!</definedName>
    <definedName name="_________________________________bla1">#REF!</definedName>
    <definedName name="_________________________________can430">40.73</definedName>
    <definedName name="_________________________________can435">43.3</definedName>
    <definedName name="_________________________________cur1">#REF!</definedName>
    <definedName name="_________________________________knr2">#REF!</definedName>
    <definedName name="_________________________________l1">#REF!</definedName>
    <definedName name="_________________________________l12">#REF!</definedName>
    <definedName name="_________________________________l2">#REF!</definedName>
    <definedName name="_________________________________l3">#REF!</definedName>
    <definedName name="_________________________________l4">#REF!</definedName>
    <definedName name="_________________________________l5">#REF!</definedName>
    <definedName name="_________________________________l6">#REF!</definedName>
    <definedName name="_________________________________l7">#REF!</definedName>
    <definedName name="_________________________________l8">#REF!</definedName>
    <definedName name="_________________________________l9">#REF!</definedName>
    <definedName name="_________________________________Met22">NA()</definedName>
    <definedName name="_________________________________Met45">NA()</definedName>
    <definedName name="_________________________________MEt55">NA()</definedName>
    <definedName name="_________________________________Met63">NA()</definedName>
    <definedName name="_________________________________mm1">#REF!</definedName>
    <definedName name="_________________________________mm1000">NA()</definedName>
    <definedName name="_________________________________mm11">#REF!</definedName>
    <definedName name="_________________________________mm111">#REF!</definedName>
    <definedName name="_________________________________mm600">NA()</definedName>
    <definedName name="_________________________________mm800">NA()</definedName>
    <definedName name="_________________________________pc2">#REF!</definedName>
    <definedName name="_________________________________pv2">#REF!</definedName>
    <definedName name="_________________________________rr3">#REF!</definedName>
    <definedName name="_________________________________rrr1">#REF!</definedName>
    <definedName name="_________________________________ss12">#REF!</definedName>
    <definedName name="_________________________________ss20">#REF!</definedName>
    <definedName name="_________________________________ss40">#REF!</definedName>
    <definedName name="_________________________________var1">#REF!</definedName>
    <definedName name="_________________________________var4">#REF!</definedName>
    <definedName name="________________________________bla1">#REF!</definedName>
    <definedName name="________________________________BSG100">NA()</definedName>
    <definedName name="________________________________BSG150">NA()</definedName>
    <definedName name="________________________________BSG5">NA()</definedName>
    <definedName name="________________________________BSG75">NA()</definedName>
    <definedName name="________________________________BTC13">NA()</definedName>
    <definedName name="________________________________BTC14">NA()</definedName>
    <definedName name="________________________________BTC15">NA()</definedName>
    <definedName name="________________________________BTC16">NA()</definedName>
    <definedName name="________________________________BTC17">NA()</definedName>
    <definedName name="________________________________BTC18">NA()</definedName>
    <definedName name="________________________________BTC19">NA()</definedName>
    <definedName name="________________________________BTC20">NA()</definedName>
    <definedName name="________________________________BTC21">NA()</definedName>
    <definedName name="________________________________BTC22">NA()</definedName>
    <definedName name="________________________________BTC23">NA()</definedName>
    <definedName name="________________________________BTC24">NA()</definedName>
    <definedName name="________________________________BTR13">NA()</definedName>
    <definedName name="________________________________BTR14">NA()</definedName>
    <definedName name="________________________________BTR15">NA()</definedName>
    <definedName name="________________________________BTR16">NA()</definedName>
    <definedName name="________________________________BTR17">NA()</definedName>
    <definedName name="________________________________BTR18">NA()</definedName>
    <definedName name="________________________________BTR19">NA()</definedName>
    <definedName name="________________________________BTR20">NA()</definedName>
    <definedName name="________________________________BTR21">NA()</definedName>
    <definedName name="________________________________BTR22">NA()</definedName>
    <definedName name="________________________________BTR23">NA()</definedName>
    <definedName name="________________________________BTR24">NA()</definedName>
    <definedName name="________________________________BTS13">NA()</definedName>
    <definedName name="________________________________BTS14">NA()</definedName>
    <definedName name="________________________________BTS15">NA()</definedName>
    <definedName name="________________________________BTS16">NA()</definedName>
    <definedName name="________________________________BTS17">NA()</definedName>
    <definedName name="________________________________BTS18">NA()</definedName>
    <definedName name="________________________________BTS19">NA()</definedName>
    <definedName name="________________________________BTS20">NA()</definedName>
    <definedName name="________________________________BTS21">NA()</definedName>
    <definedName name="________________________________BTS22">NA()</definedName>
    <definedName name="________________________________BTS23">NA()</definedName>
    <definedName name="________________________________BTS24">NA()</definedName>
    <definedName name="________________________________can430">40.73</definedName>
    <definedName name="________________________________can435">43.3</definedName>
    <definedName name="________________________________cur1">#REF!</definedName>
    <definedName name="________________________________GBS113">NA()</definedName>
    <definedName name="________________________________GBS114">NA()</definedName>
    <definedName name="________________________________GBS115">NA()</definedName>
    <definedName name="________________________________GBS116">NA()</definedName>
    <definedName name="________________________________GBS117">NA()</definedName>
    <definedName name="________________________________GBS118">NA()</definedName>
    <definedName name="________________________________GBS119">NA()</definedName>
    <definedName name="________________________________GBS120">NA()</definedName>
    <definedName name="________________________________GBS121">NA()</definedName>
    <definedName name="________________________________GBS122">NA()</definedName>
    <definedName name="________________________________GBS123">NA()</definedName>
    <definedName name="________________________________GBS124">NA()</definedName>
    <definedName name="________________________________GBS213">NA()</definedName>
    <definedName name="________________________________GBS214">NA()</definedName>
    <definedName name="________________________________GBS215">NA()</definedName>
    <definedName name="________________________________GBS216">NA()</definedName>
    <definedName name="________________________________GBS217">NA()</definedName>
    <definedName name="________________________________GBS218">NA()</definedName>
    <definedName name="________________________________GBS219">NA()</definedName>
    <definedName name="________________________________GBS220">NA()</definedName>
    <definedName name="________________________________GBS221">NA()</definedName>
    <definedName name="________________________________GBS222">NA()</definedName>
    <definedName name="________________________________GBS223">NA()</definedName>
    <definedName name="________________________________GBS224">NA()</definedName>
    <definedName name="________________________________knr2">NA()</definedName>
    <definedName name="________________________________l1">#REF!</definedName>
    <definedName name="________________________________l12">#REF!</definedName>
    <definedName name="________________________________l2">#REF!</definedName>
    <definedName name="________________________________l3">#REF!</definedName>
    <definedName name="________________________________l4">#REF!</definedName>
    <definedName name="________________________________l5">#REF!</definedName>
    <definedName name="________________________________l6">#REF!</definedName>
    <definedName name="________________________________l7">#REF!</definedName>
    <definedName name="________________________________l8">#REF!</definedName>
    <definedName name="________________________________l9">#REF!</definedName>
    <definedName name="________________________________Met22">NA()</definedName>
    <definedName name="________________________________Met45">NA()</definedName>
    <definedName name="________________________________MEt55">NA()</definedName>
    <definedName name="________________________________Met63">NA()</definedName>
    <definedName name="________________________________ML213">NA()</definedName>
    <definedName name="________________________________ML214">NA()</definedName>
    <definedName name="________________________________ML215">NA()</definedName>
    <definedName name="________________________________ML216">NA()</definedName>
    <definedName name="________________________________ML217">NA()</definedName>
    <definedName name="________________________________ML218">NA()</definedName>
    <definedName name="________________________________ML219">NA()</definedName>
    <definedName name="________________________________ML220">NA()</definedName>
    <definedName name="________________________________ML221">NA()</definedName>
    <definedName name="________________________________ML222">NA()</definedName>
    <definedName name="________________________________ML223">NA()</definedName>
    <definedName name="________________________________ML224">NA()</definedName>
    <definedName name="________________________________ML313">NA()</definedName>
    <definedName name="________________________________ML314">NA()</definedName>
    <definedName name="________________________________ML315">NA()</definedName>
    <definedName name="________________________________ML316">NA()</definedName>
    <definedName name="________________________________ML317">NA()</definedName>
    <definedName name="________________________________ML318">NA()</definedName>
    <definedName name="________________________________ML319">NA()</definedName>
    <definedName name="________________________________ML320">NA()</definedName>
    <definedName name="________________________________ML321">NA()</definedName>
    <definedName name="________________________________ML322">NA()</definedName>
    <definedName name="________________________________ML323">NA()</definedName>
    <definedName name="________________________________ML324">NA()</definedName>
    <definedName name="________________________________mm1">#REF!</definedName>
    <definedName name="________________________________mm1000">NA()</definedName>
    <definedName name="________________________________mm11">#REF!</definedName>
    <definedName name="________________________________mm111">#REF!</definedName>
    <definedName name="________________________________mm600">NA()</definedName>
    <definedName name="________________________________mm800">NA()</definedName>
    <definedName name="________________________________PC13">NA()</definedName>
    <definedName name="________________________________PC14">NA()</definedName>
    <definedName name="________________________________PC15">NA()</definedName>
    <definedName name="________________________________PC16">NA()</definedName>
    <definedName name="________________________________PC17">NA()</definedName>
    <definedName name="________________________________PC18">NA()</definedName>
    <definedName name="________________________________PC19">NA()</definedName>
    <definedName name="________________________________pc2">#REF!</definedName>
    <definedName name="________________________________PC20">NA()</definedName>
    <definedName name="________________________________PC21">NA()</definedName>
    <definedName name="________________________________PC22">NA()</definedName>
    <definedName name="________________________________PC23">NA()</definedName>
    <definedName name="________________________________PC24">NA()</definedName>
    <definedName name="________________________________pv2">#REF!</definedName>
    <definedName name="________________________________rr3">#REF!</definedName>
    <definedName name="________________________________rrr1">#REF!</definedName>
    <definedName name="________________________________ss12">#REF!</definedName>
    <definedName name="________________________________ss20">#REF!</definedName>
    <definedName name="________________________________ss40">#REF!</definedName>
    <definedName name="________________________________var1">#REF!</definedName>
    <definedName name="________________________________var4">#REF!</definedName>
    <definedName name="_______________________________bla1">#REF!</definedName>
    <definedName name="_______________________________BSG100">NA()</definedName>
    <definedName name="_______________________________BSG150">NA()</definedName>
    <definedName name="_______________________________BSG5">NA()</definedName>
    <definedName name="_______________________________BSG75">NA()</definedName>
    <definedName name="_______________________________BTC13">NA()</definedName>
    <definedName name="_______________________________BTC14">NA()</definedName>
    <definedName name="_______________________________BTC15">NA()</definedName>
    <definedName name="_______________________________BTC16">NA()</definedName>
    <definedName name="_______________________________BTC17">NA()</definedName>
    <definedName name="_______________________________BTC18">NA()</definedName>
    <definedName name="_______________________________BTC19">NA()</definedName>
    <definedName name="_______________________________BTC20">NA()</definedName>
    <definedName name="_______________________________BTC21">NA()</definedName>
    <definedName name="_______________________________BTC22">NA()</definedName>
    <definedName name="_______________________________BTC23">NA()</definedName>
    <definedName name="_______________________________BTC24">NA()</definedName>
    <definedName name="_______________________________BTR13">NA()</definedName>
    <definedName name="_______________________________BTR14">NA()</definedName>
    <definedName name="_______________________________BTR15">NA()</definedName>
    <definedName name="_______________________________BTR16">NA()</definedName>
    <definedName name="_______________________________BTR17">NA()</definedName>
    <definedName name="_______________________________BTR18">NA()</definedName>
    <definedName name="_______________________________BTR19">NA()</definedName>
    <definedName name="_______________________________BTR20">NA()</definedName>
    <definedName name="_______________________________BTR21">NA()</definedName>
    <definedName name="_______________________________BTR22">NA()</definedName>
    <definedName name="_______________________________BTR23">NA()</definedName>
    <definedName name="_______________________________BTR24">NA()</definedName>
    <definedName name="_______________________________BTS13">NA()</definedName>
    <definedName name="_______________________________BTS14">NA()</definedName>
    <definedName name="_______________________________BTS15">NA()</definedName>
    <definedName name="_______________________________BTS16">NA()</definedName>
    <definedName name="_______________________________BTS17">NA()</definedName>
    <definedName name="_______________________________BTS18">NA()</definedName>
    <definedName name="_______________________________BTS19">NA()</definedName>
    <definedName name="_______________________________BTS20">NA()</definedName>
    <definedName name="_______________________________BTS21">NA()</definedName>
    <definedName name="_______________________________BTS22">NA()</definedName>
    <definedName name="_______________________________BTS23">NA()</definedName>
    <definedName name="_______________________________BTS24">NA()</definedName>
    <definedName name="_______________________________can430">40.73</definedName>
    <definedName name="_______________________________can435">43.3</definedName>
    <definedName name="_______________________________cur1">#REF!</definedName>
    <definedName name="_______________________________GBS113">NA()</definedName>
    <definedName name="_______________________________GBS114">NA()</definedName>
    <definedName name="_______________________________GBS115">NA()</definedName>
    <definedName name="_______________________________GBS116">NA()</definedName>
    <definedName name="_______________________________GBS117">NA()</definedName>
    <definedName name="_______________________________GBS118">NA()</definedName>
    <definedName name="_______________________________GBS119">NA()</definedName>
    <definedName name="_______________________________GBS120">NA()</definedName>
    <definedName name="_______________________________GBS121">NA()</definedName>
    <definedName name="_______________________________GBS122">NA()</definedName>
    <definedName name="_______________________________GBS123">NA()</definedName>
    <definedName name="_______________________________GBS124">NA()</definedName>
    <definedName name="_______________________________GBS213">NA()</definedName>
    <definedName name="_______________________________GBS214">NA()</definedName>
    <definedName name="_______________________________GBS215">NA()</definedName>
    <definedName name="_______________________________GBS216">NA()</definedName>
    <definedName name="_______________________________GBS217">NA()</definedName>
    <definedName name="_______________________________GBS218">NA()</definedName>
    <definedName name="_______________________________GBS219">NA()</definedName>
    <definedName name="_______________________________GBS220">NA()</definedName>
    <definedName name="_______________________________GBS221">NA()</definedName>
    <definedName name="_______________________________GBS222">NA()</definedName>
    <definedName name="_______________________________GBS223">NA()</definedName>
    <definedName name="_______________________________GBS224">NA()</definedName>
    <definedName name="_______________________________knr2">#REF!</definedName>
    <definedName name="_______________________________l1">#REF!</definedName>
    <definedName name="_______________________________l12">#REF!</definedName>
    <definedName name="_______________________________l2">#REF!</definedName>
    <definedName name="_______________________________l3">#REF!</definedName>
    <definedName name="_______________________________l4">#REF!</definedName>
    <definedName name="_______________________________l5">#REF!</definedName>
    <definedName name="_______________________________l6">#REF!</definedName>
    <definedName name="_______________________________l7">#REF!</definedName>
    <definedName name="_______________________________l8">#REF!</definedName>
    <definedName name="_______________________________l9">#REF!</definedName>
    <definedName name="_______________________________MA2">NA()</definedName>
    <definedName name="_______________________________Met22">NA()</definedName>
    <definedName name="_______________________________Met45">NA()</definedName>
    <definedName name="_______________________________MEt55">NA()</definedName>
    <definedName name="_______________________________Met63">NA()</definedName>
    <definedName name="_______________________________ML213">NA()</definedName>
    <definedName name="_______________________________ML214">NA()</definedName>
    <definedName name="_______________________________ML215">NA()</definedName>
    <definedName name="_______________________________ML216">NA()</definedName>
    <definedName name="_______________________________ML217">NA()</definedName>
    <definedName name="_______________________________ML218">NA()</definedName>
    <definedName name="_______________________________ML219">NA()</definedName>
    <definedName name="_______________________________ML220">NA()</definedName>
    <definedName name="_______________________________ML221">NA()</definedName>
    <definedName name="_______________________________ML222">NA()</definedName>
    <definedName name="_______________________________ML223">NA()</definedName>
    <definedName name="_______________________________ML224">NA()</definedName>
    <definedName name="_______________________________ML313">NA()</definedName>
    <definedName name="_______________________________ML314">NA()</definedName>
    <definedName name="_______________________________ML315">NA()</definedName>
    <definedName name="_______________________________ML316">NA()</definedName>
    <definedName name="_______________________________ML317">NA()</definedName>
    <definedName name="_______________________________ML318">NA()</definedName>
    <definedName name="_______________________________ML319">NA()</definedName>
    <definedName name="_______________________________ML320">NA()</definedName>
    <definedName name="_______________________________ML321">NA()</definedName>
    <definedName name="_______________________________ML322">NA()</definedName>
    <definedName name="_______________________________ML323">NA()</definedName>
    <definedName name="_______________________________ML324">NA()</definedName>
    <definedName name="_______________________________mm1">#REF!</definedName>
    <definedName name="_______________________________mm1000">NA()</definedName>
    <definedName name="_______________________________mm11">#REF!</definedName>
    <definedName name="_______________________________mm111">#REF!</definedName>
    <definedName name="_______________________________mm600">NA()</definedName>
    <definedName name="_______________________________mm800">NA()</definedName>
    <definedName name="_______________________________PC13">NA()</definedName>
    <definedName name="_______________________________PC14">NA()</definedName>
    <definedName name="_______________________________PC15">NA()</definedName>
    <definedName name="_______________________________PC16">NA()</definedName>
    <definedName name="_______________________________PC17">NA()</definedName>
    <definedName name="_______________________________PC18">NA()</definedName>
    <definedName name="_______________________________PC19">NA()</definedName>
    <definedName name="_______________________________pc2">#REF!</definedName>
    <definedName name="_______________________________PC20">NA()</definedName>
    <definedName name="_______________________________PC21">NA()</definedName>
    <definedName name="_______________________________PC22">NA()</definedName>
    <definedName name="_______________________________PC23">NA()</definedName>
    <definedName name="_______________________________PC24">NA()</definedName>
    <definedName name="_______________________________pv2">#REF!</definedName>
    <definedName name="_______________________________rr3">#REF!</definedName>
    <definedName name="_______________________________rrr1">#REF!</definedName>
    <definedName name="_______________________________ss12">#REF!</definedName>
    <definedName name="_______________________________ss20">#REF!</definedName>
    <definedName name="_______________________________ss40">#REF!</definedName>
    <definedName name="_______________________________var1">#REF!</definedName>
    <definedName name="_______________________________var4">#REF!</definedName>
    <definedName name="______________________________bla1">#REF!</definedName>
    <definedName name="______________________________BSG100">NA()</definedName>
    <definedName name="______________________________BSG150">NA()</definedName>
    <definedName name="______________________________BSG5">NA()</definedName>
    <definedName name="______________________________BSG75">NA()</definedName>
    <definedName name="______________________________BTC13">NA()</definedName>
    <definedName name="______________________________BTC14">NA()</definedName>
    <definedName name="______________________________BTC15">NA()</definedName>
    <definedName name="______________________________BTC16">NA()</definedName>
    <definedName name="______________________________BTC17">NA()</definedName>
    <definedName name="______________________________BTC18">NA()</definedName>
    <definedName name="______________________________BTC19">NA()</definedName>
    <definedName name="______________________________BTC20">NA()</definedName>
    <definedName name="______________________________BTC21">NA()</definedName>
    <definedName name="______________________________BTC22">NA()</definedName>
    <definedName name="______________________________BTC23">NA()</definedName>
    <definedName name="______________________________BTC24">NA()</definedName>
    <definedName name="______________________________BTR13">NA()</definedName>
    <definedName name="______________________________BTR14">NA()</definedName>
    <definedName name="______________________________BTR15">NA()</definedName>
    <definedName name="______________________________BTR16">NA()</definedName>
    <definedName name="______________________________BTR17">NA()</definedName>
    <definedName name="______________________________BTR18">NA()</definedName>
    <definedName name="______________________________BTR19">NA()</definedName>
    <definedName name="______________________________BTR20">NA()</definedName>
    <definedName name="______________________________BTR21">NA()</definedName>
    <definedName name="______________________________BTR22">NA()</definedName>
    <definedName name="______________________________BTR23">NA()</definedName>
    <definedName name="______________________________BTR24">NA()</definedName>
    <definedName name="______________________________BTS13">NA()</definedName>
    <definedName name="______________________________BTS14">NA()</definedName>
    <definedName name="______________________________BTS15">NA()</definedName>
    <definedName name="______________________________BTS16">NA()</definedName>
    <definedName name="______________________________BTS17">NA()</definedName>
    <definedName name="______________________________BTS18">NA()</definedName>
    <definedName name="______________________________BTS19">NA()</definedName>
    <definedName name="______________________________BTS20">NA()</definedName>
    <definedName name="______________________________BTS21">NA()</definedName>
    <definedName name="______________________________BTS22">NA()</definedName>
    <definedName name="______________________________BTS23">NA()</definedName>
    <definedName name="______________________________BTS24">NA()</definedName>
    <definedName name="______________________________can430">40.73</definedName>
    <definedName name="______________________________can435">43.3</definedName>
    <definedName name="______________________________cur1">#REF!</definedName>
    <definedName name="______________________________GBS113">NA()</definedName>
    <definedName name="______________________________GBS114">NA()</definedName>
    <definedName name="______________________________GBS115">NA()</definedName>
    <definedName name="______________________________GBS116">NA()</definedName>
    <definedName name="______________________________GBS117">NA()</definedName>
    <definedName name="______________________________GBS118">NA()</definedName>
    <definedName name="______________________________GBS119">NA()</definedName>
    <definedName name="______________________________GBS120">NA()</definedName>
    <definedName name="______________________________GBS121">NA()</definedName>
    <definedName name="______________________________GBS122">NA()</definedName>
    <definedName name="______________________________GBS123">NA()</definedName>
    <definedName name="______________________________GBS124">NA()</definedName>
    <definedName name="______________________________GBS213">NA()</definedName>
    <definedName name="______________________________GBS214">NA()</definedName>
    <definedName name="______________________________GBS215">NA()</definedName>
    <definedName name="______________________________GBS216">NA()</definedName>
    <definedName name="______________________________GBS217">NA()</definedName>
    <definedName name="______________________________GBS218">NA()</definedName>
    <definedName name="______________________________GBS219">NA()</definedName>
    <definedName name="______________________________GBS220">NA()</definedName>
    <definedName name="______________________________GBS221">NA()</definedName>
    <definedName name="______________________________GBS222">NA()</definedName>
    <definedName name="______________________________GBS223">NA()</definedName>
    <definedName name="______________________________GBS224">NA()</definedName>
    <definedName name="______________________________knr2">#REF!</definedName>
    <definedName name="______________________________l1">#REF!</definedName>
    <definedName name="______________________________l12">#REF!</definedName>
    <definedName name="______________________________l2">#REF!</definedName>
    <definedName name="______________________________l3">#REF!</definedName>
    <definedName name="______________________________l4">#REF!</definedName>
    <definedName name="______________________________l5">#REF!</definedName>
    <definedName name="______________________________l6">#REF!</definedName>
    <definedName name="______________________________l7">#REF!</definedName>
    <definedName name="______________________________l8">#REF!</definedName>
    <definedName name="______________________________l9">#REF!</definedName>
    <definedName name="______________________________MA1">NA()</definedName>
    <definedName name="______________________________MA2">NA()</definedName>
    <definedName name="______________________________Met22">NA()</definedName>
    <definedName name="______________________________Met45">NA()</definedName>
    <definedName name="______________________________MEt55">NA()</definedName>
    <definedName name="______________________________Met63">NA()</definedName>
    <definedName name="______________________________ML213">NA()</definedName>
    <definedName name="______________________________ML214">NA()</definedName>
    <definedName name="______________________________ML215">NA()</definedName>
    <definedName name="______________________________ML216">NA()</definedName>
    <definedName name="______________________________ML217">NA()</definedName>
    <definedName name="______________________________ML218">NA()</definedName>
    <definedName name="______________________________ML219">NA()</definedName>
    <definedName name="______________________________ML220">NA()</definedName>
    <definedName name="______________________________ML221">NA()</definedName>
    <definedName name="______________________________ML222">NA()</definedName>
    <definedName name="______________________________ML223">NA()</definedName>
    <definedName name="______________________________ML224">NA()</definedName>
    <definedName name="______________________________ML313">NA()</definedName>
    <definedName name="______________________________ML314">NA()</definedName>
    <definedName name="______________________________ML315">NA()</definedName>
    <definedName name="______________________________ML316">NA()</definedName>
    <definedName name="______________________________ML317">NA()</definedName>
    <definedName name="______________________________ML318">NA()</definedName>
    <definedName name="______________________________ML319">NA()</definedName>
    <definedName name="______________________________ML320">NA()</definedName>
    <definedName name="______________________________ML321">NA()</definedName>
    <definedName name="______________________________ML322">NA()</definedName>
    <definedName name="______________________________ML323">NA()</definedName>
    <definedName name="______________________________ML324">NA()</definedName>
    <definedName name="______________________________mm1">#REF!</definedName>
    <definedName name="______________________________mm1000">NA()</definedName>
    <definedName name="______________________________mm11">#REF!</definedName>
    <definedName name="______________________________mm111">#REF!</definedName>
    <definedName name="______________________________mm600">NA()</definedName>
    <definedName name="______________________________mm800">NA()</definedName>
    <definedName name="______________________________PC13">NA()</definedName>
    <definedName name="______________________________PC14">NA()</definedName>
    <definedName name="______________________________PC15">NA()</definedName>
    <definedName name="______________________________PC16">NA()</definedName>
    <definedName name="______________________________PC17">NA()</definedName>
    <definedName name="______________________________PC18">NA()</definedName>
    <definedName name="______________________________PC19">NA()</definedName>
    <definedName name="______________________________pc2">#REF!</definedName>
    <definedName name="______________________________PC20">NA()</definedName>
    <definedName name="______________________________PC21">NA()</definedName>
    <definedName name="______________________________PC22">NA()</definedName>
    <definedName name="______________________________PC23">NA()</definedName>
    <definedName name="______________________________PC24">NA()</definedName>
    <definedName name="______________________________pv2">#REF!</definedName>
    <definedName name="______________________________rr3">#REF!</definedName>
    <definedName name="______________________________rrr1">#REF!</definedName>
    <definedName name="______________________________ss12">#REF!</definedName>
    <definedName name="______________________________ss20">#REF!</definedName>
    <definedName name="______________________________ss40">#REF!</definedName>
    <definedName name="______________________________var1">#REF!</definedName>
    <definedName name="______________________________var4">#REF!</definedName>
    <definedName name="_____________________________bla1">#REF!</definedName>
    <definedName name="_____________________________BSG100">NA()</definedName>
    <definedName name="_____________________________BSG150">NA()</definedName>
    <definedName name="_____________________________BSG5">NA()</definedName>
    <definedName name="_____________________________BSG75">NA()</definedName>
    <definedName name="_____________________________BTC13">NA()</definedName>
    <definedName name="_____________________________BTC14">NA()</definedName>
    <definedName name="_____________________________BTC15">NA()</definedName>
    <definedName name="_____________________________BTC16">NA()</definedName>
    <definedName name="_____________________________BTC17">NA()</definedName>
    <definedName name="_____________________________BTC18">NA()</definedName>
    <definedName name="_____________________________BTC19">NA()</definedName>
    <definedName name="_____________________________BTC20">NA()</definedName>
    <definedName name="_____________________________BTC21">NA()</definedName>
    <definedName name="_____________________________BTC22">NA()</definedName>
    <definedName name="_____________________________BTC23">NA()</definedName>
    <definedName name="_____________________________BTC24">NA()</definedName>
    <definedName name="_____________________________BTR13">NA()</definedName>
    <definedName name="_____________________________BTR14">NA()</definedName>
    <definedName name="_____________________________BTR15">NA()</definedName>
    <definedName name="_____________________________BTR16">NA()</definedName>
    <definedName name="_____________________________BTR17">NA()</definedName>
    <definedName name="_____________________________BTR18">NA()</definedName>
    <definedName name="_____________________________BTR19">NA()</definedName>
    <definedName name="_____________________________BTR20">NA()</definedName>
    <definedName name="_____________________________BTR21">NA()</definedName>
    <definedName name="_____________________________BTR22">NA()</definedName>
    <definedName name="_____________________________BTR23">NA()</definedName>
    <definedName name="_____________________________BTR24">NA()</definedName>
    <definedName name="_____________________________BTS13">NA()</definedName>
    <definedName name="_____________________________BTS14">NA()</definedName>
    <definedName name="_____________________________BTS15">NA()</definedName>
    <definedName name="_____________________________BTS16">NA()</definedName>
    <definedName name="_____________________________BTS17">NA()</definedName>
    <definedName name="_____________________________BTS18">NA()</definedName>
    <definedName name="_____________________________BTS19">NA()</definedName>
    <definedName name="_____________________________BTS20">NA()</definedName>
    <definedName name="_____________________________BTS21">NA()</definedName>
    <definedName name="_____________________________BTS22">NA()</definedName>
    <definedName name="_____________________________BTS23">NA()</definedName>
    <definedName name="_____________________________BTS24">NA()</definedName>
    <definedName name="_____________________________can430">40.73</definedName>
    <definedName name="_____________________________can435">43.3</definedName>
    <definedName name="_____________________________cur1">#REF!</definedName>
    <definedName name="_____________________________GBS113">NA()</definedName>
    <definedName name="_____________________________GBS114">NA()</definedName>
    <definedName name="_____________________________GBS115">NA()</definedName>
    <definedName name="_____________________________GBS116">NA()</definedName>
    <definedName name="_____________________________GBS117">NA()</definedName>
    <definedName name="_____________________________GBS118">NA()</definedName>
    <definedName name="_____________________________GBS119">NA()</definedName>
    <definedName name="_____________________________GBS120">NA()</definedName>
    <definedName name="_____________________________GBS121">NA()</definedName>
    <definedName name="_____________________________GBS122">NA()</definedName>
    <definedName name="_____________________________GBS123">NA()</definedName>
    <definedName name="_____________________________GBS124">NA()</definedName>
    <definedName name="_____________________________GBS213">NA()</definedName>
    <definedName name="_____________________________GBS214">NA()</definedName>
    <definedName name="_____________________________GBS215">NA()</definedName>
    <definedName name="_____________________________GBS216">NA()</definedName>
    <definedName name="_____________________________GBS217">NA()</definedName>
    <definedName name="_____________________________GBS218">NA()</definedName>
    <definedName name="_____________________________GBS219">NA()</definedName>
    <definedName name="_____________________________GBS220">NA()</definedName>
    <definedName name="_____________________________GBS221">NA()</definedName>
    <definedName name="_____________________________GBS222">NA()</definedName>
    <definedName name="_____________________________GBS223">NA()</definedName>
    <definedName name="_____________________________GBS224">NA()</definedName>
    <definedName name="_____________________________knr2">#REF!</definedName>
    <definedName name="_____________________________l1">#REF!</definedName>
    <definedName name="_____________________________l12">#REF!</definedName>
    <definedName name="_____________________________l2">#REF!</definedName>
    <definedName name="_____________________________l3">#REF!</definedName>
    <definedName name="_____________________________l4">#REF!</definedName>
    <definedName name="_____________________________l5">#REF!</definedName>
    <definedName name="_____________________________l6">#REF!</definedName>
    <definedName name="_____________________________l7">#REF!</definedName>
    <definedName name="_____________________________l8">#REF!</definedName>
    <definedName name="_____________________________l9">#REF!</definedName>
    <definedName name="_____________________________MA1">NA()</definedName>
    <definedName name="_____________________________MA2">NA()</definedName>
    <definedName name="_____________________________Met22">NA()</definedName>
    <definedName name="_____________________________Met45">NA()</definedName>
    <definedName name="_____________________________MEt55">NA()</definedName>
    <definedName name="_____________________________Met63">NA()</definedName>
    <definedName name="_____________________________ML213">NA()</definedName>
    <definedName name="_____________________________ML214">NA()</definedName>
    <definedName name="_____________________________ML215">NA()</definedName>
    <definedName name="_____________________________ML216">NA()</definedName>
    <definedName name="_____________________________ML217">NA()</definedName>
    <definedName name="_____________________________ML218">NA()</definedName>
    <definedName name="_____________________________ML219">NA()</definedName>
    <definedName name="_____________________________ML220">NA()</definedName>
    <definedName name="_____________________________ML221">NA()</definedName>
    <definedName name="_____________________________ML222">NA()</definedName>
    <definedName name="_____________________________ML223">NA()</definedName>
    <definedName name="_____________________________ML224">NA()</definedName>
    <definedName name="_____________________________ML313">NA()</definedName>
    <definedName name="_____________________________ML314">NA()</definedName>
    <definedName name="_____________________________ML315">NA()</definedName>
    <definedName name="_____________________________ML316">NA()</definedName>
    <definedName name="_____________________________ML317">NA()</definedName>
    <definedName name="_____________________________ML318">NA()</definedName>
    <definedName name="_____________________________ML319">NA()</definedName>
    <definedName name="_____________________________ML320">NA()</definedName>
    <definedName name="_____________________________ML321">NA()</definedName>
    <definedName name="_____________________________ML322">NA()</definedName>
    <definedName name="_____________________________ML323">NA()</definedName>
    <definedName name="_____________________________ML324">NA()</definedName>
    <definedName name="_____________________________mm1">#REF!</definedName>
    <definedName name="_____________________________mm1000">NA()</definedName>
    <definedName name="_____________________________mm11">#REF!</definedName>
    <definedName name="_____________________________mm111">#REF!</definedName>
    <definedName name="_____________________________mm600">NA()</definedName>
    <definedName name="_____________________________mm800">NA()</definedName>
    <definedName name="_____________________________PC13">NA()</definedName>
    <definedName name="_____________________________PC14">NA()</definedName>
    <definedName name="_____________________________PC15">NA()</definedName>
    <definedName name="_____________________________PC16">NA()</definedName>
    <definedName name="_____________________________PC17">NA()</definedName>
    <definedName name="_____________________________PC18">NA()</definedName>
    <definedName name="_____________________________PC19">NA()</definedName>
    <definedName name="_____________________________pc2">#REF!</definedName>
    <definedName name="_____________________________PC20">NA()</definedName>
    <definedName name="_____________________________PC21">NA()</definedName>
    <definedName name="_____________________________PC22">NA()</definedName>
    <definedName name="_____________________________PC23">NA()</definedName>
    <definedName name="_____________________________PC24">NA()</definedName>
    <definedName name="_____________________________pv2">#REF!</definedName>
    <definedName name="_____________________________rr3">#REF!</definedName>
    <definedName name="_____________________________rrr1">#REF!</definedName>
    <definedName name="_____________________________ss12">#REF!</definedName>
    <definedName name="_____________________________ss20">#REF!</definedName>
    <definedName name="_____________________________ss40">#REF!</definedName>
    <definedName name="_____________________________var1">#REF!</definedName>
    <definedName name="_____________________________var4">#REF!</definedName>
    <definedName name="____________________________bla1">#REF!</definedName>
    <definedName name="____________________________BSG100">NA()</definedName>
    <definedName name="____________________________BSG150">NA()</definedName>
    <definedName name="____________________________BSG5">NA()</definedName>
    <definedName name="____________________________BSG75">NA()</definedName>
    <definedName name="____________________________BTC1">NA()</definedName>
    <definedName name="____________________________BTC10">NA()</definedName>
    <definedName name="____________________________BTC11">NA()</definedName>
    <definedName name="____________________________BTC12">NA()</definedName>
    <definedName name="____________________________BTC13">NA()</definedName>
    <definedName name="____________________________BTC14">NA()</definedName>
    <definedName name="____________________________BTC15">NA()</definedName>
    <definedName name="____________________________BTC16">NA()</definedName>
    <definedName name="____________________________BTC17">NA()</definedName>
    <definedName name="____________________________BTC18">NA()</definedName>
    <definedName name="____________________________BTC19">NA()</definedName>
    <definedName name="____________________________BTC2">NA()</definedName>
    <definedName name="____________________________BTC20">NA()</definedName>
    <definedName name="____________________________BTC21">NA()</definedName>
    <definedName name="____________________________BTC22">NA()</definedName>
    <definedName name="____________________________BTC23">NA()</definedName>
    <definedName name="____________________________BTC24">NA()</definedName>
    <definedName name="____________________________BTC3">NA()</definedName>
    <definedName name="____________________________BTC4">NA()</definedName>
    <definedName name="____________________________BTC5">NA()</definedName>
    <definedName name="____________________________BTC6">NA()</definedName>
    <definedName name="____________________________BTC7">NA()</definedName>
    <definedName name="____________________________BTC8">NA()</definedName>
    <definedName name="____________________________BTC9">NA()</definedName>
    <definedName name="____________________________BTR1">NA()</definedName>
    <definedName name="____________________________BTR10">NA()</definedName>
    <definedName name="____________________________BTR11">NA()</definedName>
    <definedName name="____________________________BTR12">NA()</definedName>
    <definedName name="____________________________BTR13">NA()</definedName>
    <definedName name="____________________________BTR14">NA()</definedName>
    <definedName name="____________________________BTR15">NA()</definedName>
    <definedName name="____________________________BTR16">NA()</definedName>
    <definedName name="____________________________BTR17">NA()</definedName>
    <definedName name="____________________________BTR18">NA()</definedName>
    <definedName name="____________________________BTR19">NA()</definedName>
    <definedName name="____________________________BTR2">NA()</definedName>
    <definedName name="____________________________BTR20">NA()</definedName>
    <definedName name="____________________________BTR21">NA()</definedName>
    <definedName name="____________________________BTR22">NA()</definedName>
    <definedName name="____________________________BTR23">NA()</definedName>
    <definedName name="____________________________BTR24">NA()</definedName>
    <definedName name="____________________________BTR3">NA()</definedName>
    <definedName name="____________________________BTR4">NA()</definedName>
    <definedName name="____________________________BTR5">NA()</definedName>
    <definedName name="____________________________BTR6">NA()</definedName>
    <definedName name="____________________________BTR7">NA()</definedName>
    <definedName name="____________________________BTR8">NA()</definedName>
    <definedName name="____________________________BTR9">NA()</definedName>
    <definedName name="____________________________BTS1">NA()</definedName>
    <definedName name="____________________________BTS10">NA()</definedName>
    <definedName name="____________________________BTS11">NA()</definedName>
    <definedName name="____________________________BTS12">NA()</definedName>
    <definedName name="____________________________BTS13">NA()</definedName>
    <definedName name="____________________________BTS14">NA()</definedName>
    <definedName name="____________________________BTS15">NA()</definedName>
    <definedName name="____________________________BTS16">NA()</definedName>
    <definedName name="____________________________BTS17">NA()</definedName>
    <definedName name="____________________________BTS18">NA()</definedName>
    <definedName name="____________________________BTS19">NA()</definedName>
    <definedName name="____________________________BTS2">NA()</definedName>
    <definedName name="____________________________BTS20">NA()</definedName>
    <definedName name="____________________________BTS21">NA()</definedName>
    <definedName name="____________________________BTS22">NA()</definedName>
    <definedName name="____________________________BTS23">NA()</definedName>
    <definedName name="____________________________BTS24">NA()</definedName>
    <definedName name="____________________________BTS3">NA()</definedName>
    <definedName name="____________________________BTS4">NA()</definedName>
    <definedName name="____________________________BTS5">NA()</definedName>
    <definedName name="____________________________BTS6">NA()</definedName>
    <definedName name="____________________________BTS7">NA()</definedName>
    <definedName name="____________________________BTS8">NA()</definedName>
    <definedName name="____________________________BTS9">NA()</definedName>
    <definedName name="____________________________can430">40.73</definedName>
    <definedName name="____________________________can435">43.3</definedName>
    <definedName name="____________________________cur1">#REF!</definedName>
    <definedName name="____________________________GBS11">NA()</definedName>
    <definedName name="____________________________GBS110">NA()</definedName>
    <definedName name="____________________________GBS111">NA()</definedName>
    <definedName name="____________________________GBS112">NA()</definedName>
    <definedName name="____________________________GBS113">NA()</definedName>
    <definedName name="____________________________GBS114">NA()</definedName>
    <definedName name="____________________________GBS115">NA()</definedName>
    <definedName name="____________________________GBS116">NA()</definedName>
    <definedName name="____________________________GBS117">NA()</definedName>
    <definedName name="____________________________GBS118">NA()</definedName>
    <definedName name="____________________________GBS119">NA()</definedName>
    <definedName name="____________________________GBS12">NA()</definedName>
    <definedName name="____________________________GBS120">NA()</definedName>
    <definedName name="____________________________GBS121">NA()</definedName>
    <definedName name="____________________________GBS122">NA()</definedName>
    <definedName name="____________________________GBS123">NA()</definedName>
    <definedName name="____________________________GBS124">NA()</definedName>
    <definedName name="____________________________GBS13">NA()</definedName>
    <definedName name="____________________________GBS14">NA()</definedName>
    <definedName name="____________________________GBS15">NA()</definedName>
    <definedName name="____________________________GBS16">NA()</definedName>
    <definedName name="____________________________GBS17">NA()</definedName>
    <definedName name="____________________________GBS18">NA()</definedName>
    <definedName name="____________________________GBS19">NA()</definedName>
    <definedName name="____________________________GBS21">NA()</definedName>
    <definedName name="____________________________GBS210">NA()</definedName>
    <definedName name="____________________________GBS211">NA()</definedName>
    <definedName name="____________________________GBS212">NA()</definedName>
    <definedName name="____________________________GBS213">NA()</definedName>
    <definedName name="____________________________GBS214">NA()</definedName>
    <definedName name="____________________________GBS215">NA()</definedName>
    <definedName name="____________________________GBS216">NA()</definedName>
    <definedName name="____________________________GBS217">NA()</definedName>
    <definedName name="____________________________GBS218">NA()</definedName>
    <definedName name="____________________________GBS219">NA()</definedName>
    <definedName name="____________________________GBS22">NA()</definedName>
    <definedName name="____________________________GBS220">NA()</definedName>
    <definedName name="____________________________GBS221">NA()</definedName>
    <definedName name="____________________________GBS222">NA()</definedName>
    <definedName name="____________________________GBS223">NA()</definedName>
    <definedName name="____________________________GBS224">NA()</definedName>
    <definedName name="____________________________GBS23">NA()</definedName>
    <definedName name="____________________________GBS24">NA()</definedName>
    <definedName name="____________________________GBS25">NA()</definedName>
    <definedName name="____________________________GBS26">NA()</definedName>
    <definedName name="____________________________GBS27">NA()</definedName>
    <definedName name="____________________________GBS28">NA()</definedName>
    <definedName name="____________________________GBS29">NA()</definedName>
    <definedName name="____________________________knr2">#REF!</definedName>
    <definedName name="____________________________l1">#REF!</definedName>
    <definedName name="____________________________l12">#REF!</definedName>
    <definedName name="____________________________l2">#REF!</definedName>
    <definedName name="____________________________l3">#REF!</definedName>
    <definedName name="____________________________l4">#REF!</definedName>
    <definedName name="____________________________l5">#REF!</definedName>
    <definedName name="____________________________l6">#REF!</definedName>
    <definedName name="____________________________l7">#REF!</definedName>
    <definedName name="____________________________l8">#REF!</definedName>
    <definedName name="____________________________l9">#REF!</definedName>
    <definedName name="____________________________lj600">NA()</definedName>
    <definedName name="____________________________lj900">NA()</definedName>
    <definedName name="____________________________LL3">NA()</definedName>
    <definedName name="____________________________MA1">NA()</definedName>
    <definedName name="____________________________MA2">NA()</definedName>
    <definedName name="____________________________Met22">NA()</definedName>
    <definedName name="____________________________Met45">NA()</definedName>
    <definedName name="____________________________MEt55">NA()</definedName>
    <definedName name="____________________________Met63">NA()</definedName>
    <definedName name="____________________________ML21">NA()</definedName>
    <definedName name="____________________________ML210">NA()</definedName>
    <definedName name="____________________________ML211">NA()</definedName>
    <definedName name="____________________________ML212">NA()</definedName>
    <definedName name="____________________________ML213">NA()</definedName>
    <definedName name="____________________________ML214">NA()</definedName>
    <definedName name="____________________________ML215">NA()</definedName>
    <definedName name="____________________________ML216">NA()</definedName>
    <definedName name="____________________________ML217">NA()</definedName>
    <definedName name="____________________________ML218">NA()</definedName>
    <definedName name="____________________________ML219">NA()</definedName>
    <definedName name="____________________________ML22">NA()</definedName>
    <definedName name="____________________________ML220">NA()</definedName>
    <definedName name="____________________________ML221">NA()</definedName>
    <definedName name="____________________________ML222">NA()</definedName>
    <definedName name="____________________________ML223">NA()</definedName>
    <definedName name="____________________________ML224">NA()</definedName>
    <definedName name="____________________________ML23">NA()</definedName>
    <definedName name="____________________________ML24">NA()</definedName>
    <definedName name="____________________________ML25">NA()</definedName>
    <definedName name="____________________________ML26">NA()</definedName>
    <definedName name="____________________________ML27">NA()</definedName>
    <definedName name="____________________________ML28">NA()</definedName>
    <definedName name="____________________________ML29">NA()</definedName>
    <definedName name="____________________________ML31">NA()</definedName>
    <definedName name="____________________________ML310">NA()</definedName>
    <definedName name="____________________________ML311">NA()</definedName>
    <definedName name="____________________________ML312">NA()</definedName>
    <definedName name="____________________________ML313">NA()</definedName>
    <definedName name="____________________________ML314">NA()</definedName>
    <definedName name="____________________________ML315">NA()</definedName>
    <definedName name="____________________________ML316">NA()</definedName>
    <definedName name="____________________________ML317">NA()</definedName>
    <definedName name="____________________________ML318">NA()</definedName>
    <definedName name="____________________________ML319">NA()</definedName>
    <definedName name="____________________________ML32">NA()</definedName>
    <definedName name="____________________________ML320">NA()</definedName>
    <definedName name="____________________________ML321">NA()</definedName>
    <definedName name="____________________________ML322">NA()</definedName>
    <definedName name="____________________________ML323">NA()</definedName>
    <definedName name="____________________________ML324">NA()</definedName>
    <definedName name="____________________________ML33">NA()</definedName>
    <definedName name="____________________________ML34">NA()</definedName>
    <definedName name="____________________________ML35">NA()</definedName>
    <definedName name="____________________________ML36">NA()</definedName>
    <definedName name="____________________________ML37">NA()</definedName>
    <definedName name="____________________________ML38">NA()</definedName>
    <definedName name="____________________________ML39">NA()</definedName>
    <definedName name="____________________________ML7">NA()</definedName>
    <definedName name="____________________________ML8">NA()</definedName>
    <definedName name="____________________________ML9">NA()</definedName>
    <definedName name="____________________________mm1">#REF!</definedName>
    <definedName name="____________________________mm1000">NA()</definedName>
    <definedName name="____________________________mm11">#REF!</definedName>
    <definedName name="____________________________mm111">#REF!</definedName>
    <definedName name="____________________________mm600">NA()</definedName>
    <definedName name="____________________________mm800">NA()</definedName>
    <definedName name="____________________________PC1">NA()</definedName>
    <definedName name="____________________________PC10">NA()</definedName>
    <definedName name="____________________________PC11">NA()</definedName>
    <definedName name="____________________________PC12">NA()</definedName>
    <definedName name="____________________________PC13">NA()</definedName>
    <definedName name="____________________________PC14">NA()</definedName>
    <definedName name="____________________________PC15">NA()</definedName>
    <definedName name="____________________________PC16">NA()</definedName>
    <definedName name="____________________________PC17">NA()</definedName>
    <definedName name="____________________________PC18">NA()</definedName>
    <definedName name="____________________________PC19">NA()</definedName>
    <definedName name="____________________________pc2">#REF!</definedName>
    <definedName name="____________________________PC20">NA()</definedName>
    <definedName name="____________________________PC21">NA()</definedName>
    <definedName name="____________________________PC22">NA()</definedName>
    <definedName name="____________________________PC23">NA()</definedName>
    <definedName name="____________________________PC24">NA()</definedName>
    <definedName name="____________________________PC3">NA()</definedName>
    <definedName name="____________________________PC4">NA()</definedName>
    <definedName name="____________________________PC5">NA()</definedName>
    <definedName name="____________________________PC6">NA()</definedName>
    <definedName name="____________________________pc600">NA()</definedName>
    <definedName name="____________________________PC7">NA()</definedName>
    <definedName name="____________________________PC8">NA()</definedName>
    <definedName name="____________________________PC9">NA()</definedName>
    <definedName name="____________________________pc900">NA()</definedName>
    <definedName name="____________________________pv2">#REF!</definedName>
    <definedName name="____________________________rr3">#REF!</definedName>
    <definedName name="____________________________rrr1">#REF!</definedName>
    <definedName name="____________________________ss12">#REF!</definedName>
    <definedName name="____________________________ss20">#REF!</definedName>
    <definedName name="____________________________ss40">#REF!</definedName>
    <definedName name="____________________________var1">#REF!</definedName>
    <definedName name="____________________________var4">#REF!</definedName>
    <definedName name="____________________________vat1">NA()</definedName>
    <definedName name="___________________________bla1">#REF!</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NA()</definedName>
    <definedName name="___________________________BTC10">NA()</definedName>
    <definedName name="___________________________BTC11">NA()</definedName>
    <definedName name="___________________________BTC12">NA()</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NA()</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C3">NA()</definedName>
    <definedName name="___________________________BTC4">NA()</definedName>
    <definedName name="___________________________BTC5">NA()</definedName>
    <definedName name="___________________________BTC6">NA()</definedName>
    <definedName name="___________________________BTC7">NA()</definedName>
    <definedName name="___________________________BTC8">NA()</definedName>
    <definedName name="___________________________BTC9">NA()</definedName>
    <definedName name="___________________________BTR1">NA()</definedName>
    <definedName name="___________________________BTR10">NA()</definedName>
    <definedName name="___________________________BTR11">NA()</definedName>
    <definedName name="___________________________BTR12">NA()</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NA()</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R3">NA()</definedName>
    <definedName name="___________________________BTR4">NA()</definedName>
    <definedName name="___________________________BTR5">NA()</definedName>
    <definedName name="___________________________BTR6">NA()</definedName>
    <definedName name="___________________________BTR7">NA()</definedName>
    <definedName name="___________________________BTR8">NA()</definedName>
    <definedName name="___________________________BTR9">NA()</definedName>
    <definedName name="___________________________BTS1">NA()</definedName>
    <definedName name="___________________________BTS10">NA()</definedName>
    <definedName name="___________________________BTS11">NA()</definedName>
    <definedName name="___________________________BTS12">NA()</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NA()</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BTS3">NA()</definedName>
    <definedName name="___________________________BTS4">NA()</definedName>
    <definedName name="___________________________BTS5">NA()</definedName>
    <definedName name="___________________________BTS6">NA()</definedName>
    <definedName name="___________________________BTS7">NA()</definedName>
    <definedName name="___________________________BTS8">NA()</definedName>
    <definedName name="___________________________BTS9">NA()</definedName>
    <definedName name="___________________________can430">40.73</definedName>
    <definedName name="___________________________can435">43.3</definedName>
    <definedName name="___________________________cur1">#REF!</definedName>
    <definedName name="___________________________GBS11">NA()</definedName>
    <definedName name="___________________________GBS110">NA()</definedName>
    <definedName name="___________________________GBS111">NA()</definedName>
    <definedName name="___________________________GBS112">NA()</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NA()</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13">NA()</definedName>
    <definedName name="___________________________GBS14">NA()</definedName>
    <definedName name="___________________________GBS15">NA()</definedName>
    <definedName name="___________________________GBS16">NA()</definedName>
    <definedName name="___________________________GBS17">NA()</definedName>
    <definedName name="___________________________GBS18">NA()</definedName>
    <definedName name="___________________________GBS19">NA()</definedName>
    <definedName name="___________________________GBS21">NA()</definedName>
    <definedName name="___________________________GBS210">NA()</definedName>
    <definedName name="___________________________GBS211">NA()</definedName>
    <definedName name="___________________________GBS212">NA()</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NA()</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GBS23">NA()</definedName>
    <definedName name="___________________________GBS24">NA()</definedName>
    <definedName name="___________________________GBS25">NA()</definedName>
    <definedName name="___________________________GBS26">NA()</definedName>
    <definedName name="___________________________GBS27">NA()</definedName>
    <definedName name="___________________________GBS28">NA()</definedName>
    <definedName name="___________________________GBS29">NA()</definedName>
    <definedName name="___________________________knr2">#REF!</definedName>
    <definedName name="___________________________l1">#REF!</definedName>
    <definedName name="___________________________l12">#REF!</definedName>
    <definedName name="___________________________l2">#REF!</definedName>
    <definedName name="___________________________l3">#REF!</definedName>
    <definedName name="___________________________l4">#REF!</definedName>
    <definedName name="___________________________l5">#REF!</definedName>
    <definedName name="___________________________l6">#REF!</definedName>
    <definedName name="___________________________l7">#REF!</definedName>
    <definedName name="___________________________l8">#REF!</definedName>
    <definedName name="___________________________l9">#REF!</definedName>
    <definedName name="___________________________lj600">NA()</definedName>
    <definedName name="___________________________lj900">NA()</definedName>
    <definedName name="___________________________LL3">NA()</definedName>
    <definedName name="___________________________MA1">NA()</definedName>
    <definedName name="___________________________MA2">#REF!</definedName>
    <definedName name="___________________________Met22">NA()</definedName>
    <definedName name="___________________________Met45">NA()</definedName>
    <definedName name="___________________________MEt55">NA()</definedName>
    <definedName name="___________________________Met63">NA()</definedName>
    <definedName name="___________________________ML21">NA()</definedName>
    <definedName name="___________________________ML210">NA()</definedName>
    <definedName name="___________________________ML211">NA()</definedName>
    <definedName name="___________________________ML212">NA()</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NA()</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23">NA()</definedName>
    <definedName name="___________________________ML24">NA()</definedName>
    <definedName name="___________________________ML25">NA()</definedName>
    <definedName name="___________________________ML26">NA()</definedName>
    <definedName name="___________________________ML27">NA()</definedName>
    <definedName name="___________________________ML28">NA()</definedName>
    <definedName name="___________________________ML29">NA()</definedName>
    <definedName name="___________________________ML31">NA()</definedName>
    <definedName name="___________________________ML310">NA()</definedName>
    <definedName name="___________________________ML311">NA()</definedName>
    <definedName name="___________________________ML312">NA()</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NA()</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L33">NA()</definedName>
    <definedName name="___________________________ML34">NA()</definedName>
    <definedName name="___________________________ML35">NA()</definedName>
    <definedName name="___________________________ML36">NA()</definedName>
    <definedName name="___________________________ML37">NA()</definedName>
    <definedName name="___________________________ML38">NA()</definedName>
    <definedName name="___________________________ML39">NA()</definedName>
    <definedName name="___________________________ML7">NA()</definedName>
    <definedName name="___________________________ML8">NA()</definedName>
    <definedName name="___________________________ML9">NA()</definedName>
    <definedName name="___________________________mm1">#REF!</definedName>
    <definedName name="___________________________mm1000">NA()</definedName>
    <definedName name="___________________________mm11">#REF!</definedName>
    <definedName name="___________________________mm111">#REF!</definedName>
    <definedName name="___________________________mm600">NA()</definedName>
    <definedName name="___________________________mm800">NA()</definedName>
    <definedName name="___________________________PC1">NA()</definedName>
    <definedName name="___________________________PC10">NA()</definedName>
    <definedName name="___________________________PC11">NA()</definedName>
    <definedName name="___________________________PC12">NA()</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0">NA()</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C3">NA()</definedName>
    <definedName name="___________________________PC4">NA()</definedName>
    <definedName name="___________________________PC5">NA()</definedName>
    <definedName name="___________________________PC6">NA()</definedName>
    <definedName name="___________________________pc600">NA()</definedName>
    <definedName name="___________________________PC7">NA()</definedName>
    <definedName name="___________________________PC8">NA()</definedName>
    <definedName name="___________________________PC9">NA()</definedName>
    <definedName name="___________________________pc900">NA()</definedName>
    <definedName name="___________________________pv2">#REF!</definedName>
    <definedName name="___________________________rr3">#REF!</definedName>
    <definedName name="___________________________rrr1">#REF!</definedName>
    <definedName name="___________________________ss12">#REF!</definedName>
    <definedName name="___________________________ss20">#REF!</definedName>
    <definedName name="___________________________ss40">#REF!</definedName>
    <definedName name="___________________________var1">#REF!</definedName>
    <definedName name="___________________________var4">#REF!</definedName>
    <definedName name="___________________________vat1">NA()</definedName>
    <definedName name="__________________________bla1">#REF!</definedName>
    <definedName name="__________________________BSG100">NA()</definedName>
    <definedName name="__________________________BSG150">NA()</definedName>
    <definedName name="__________________________BSG5">NA()</definedName>
    <definedName name="__________________________BSG75">NA()</definedName>
    <definedName name="__________________________BTC1">NA()</definedName>
    <definedName name="__________________________BTC10">NA()</definedName>
    <definedName name="__________________________BTC11">NA()</definedName>
    <definedName name="__________________________BTC12">NA()</definedName>
    <definedName name="__________________________BTC13">NA()</definedName>
    <definedName name="__________________________BTC14">NA()</definedName>
    <definedName name="__________________________BTC15">NA()</definedName>
    <definedName name="__________________________BTC16">NA()</definedName>
    <definedName name="__________________________BTC17">NA()</definedName>
    <definedName name="__________________________BTC18">NA()</definedName>
    <definedName name="__________________________BTC19">NA()</definedName>
    <definedName name="__________________________BTC2">NA()</definedName>
    <definedName name="__________________________BTC20">NA()</definedName>
    <definedName name="__________________________BTC21">NA()</definedName>
    <definedName name="__________________________BTC22">NA()</definedName>
    <definedName name="__________________________BTC23">NA()</definedName>
    <definedName name="__________________________BTC24">NA()</definedName>
    <definedName name="__________________________BTC3">NA()</definedName>
    <definedName name="__________________________BTC4">NA()</definedName>
    <definedName name="__________________________BTC5">NA()</definedName>
    <definedName name="__________________________BTC6">NA()</definedName>
    <definedName name="__________________________BTC7">NA()</definedName>
    <definedName name="__________________________BTC8">NA()</definedName>
    <definedName name="__________________________BTC9">NA()</definedName>
    <definedName name="__________________________BTR1">NA()</definedName>
    <definedName name="__________________________BTR10">NA()</definedName>
    <definedName name="__________________________BTR11">NA()</definedName>
    <definedName name="__________________________BTR12">NA()</definedName>
    <definedName name="__________________________BTR13">NA()</definedName>
    <definedName name="__________________________BTR14">NA()</definedName>
    <definedName name="__________________________BTR15">NA()</definedName>
    <definedName name="__________________________BTR16">NA()</definedName>
    <definedName name="__________________________BTR17">NA()</definedName>
    <definedName name="__________________________BTR18">NA()</definedName>
    <definedName name="__________________________BTR19">NA()</definedName>
    <definedName name="__________________________BTR2">NA()</definedName>
    <definedName name="__________________________BTR20">NA()</definedName>
    <definedName name="__________________________BTR21">NA()</definedName>
    <definedName name="__________________________BTR22">NA()</definedName>
    <definedName name="__________________________BTR23">NA()</definedName>
    <definedName name="__________________________BTR24">NA()</definedName>
    <definedName name="__________________________BTR3">NA()</definedName>
    <definedName name="__________________________BTR4">NA()</definedName>
    <definedName name="__________________________BTR5">NA()</definedName>
    <definedName name="__________________________BTR6">NA()</definedName>
    <definedName name="__________________________BTR7">NA()</definedName>
    <definedName name="__________________________BTR8">NA()</definedName>
    <definedName name="__________________________BTR9">NA()</definedName>
    <definedName name="__________________________BTS1">NA()</definedName>
    <definedName name="__________________________BTS10">NA()</definedName>
    <definedName name="__________________________BTS11">NA()</definedName>
    <definedName name="__________________________BTS12">NA()</definedName>
    <definedName name="__________________________BTS13">NA()</definedName>
    <definedName name="__________________________BTS14">NA()</definedName>
    <definedName name="__________________________BTS15">NA()</definedName>
    <definedName name="__________________________BTS16">NA()</definedName>
    <definedName name="__________________________BTS17">NA()</definedName>
    <definedName name="__________________________BTS18">NA()</definedName>
    <definedName name="__________________________BTS19">NA()</definedName>
    <definedName name="__________________________BTS2">NA()</definedName>
    <definedName name="__________________________BTS20">NA()</definedName>
    <definedName name="__________________________BTS21">NA()</definedName>
    <definedName name="__________________________BTS22">NA()</definedName>
    <definedName name="__________________________BTS23">NA()</definedName>
    <definedName name="__________________________BTS24">NA()</definedName>
    <definedName name="__________________________BTS3">NA()</definedName>
    <definedName name="__________________________BTS4">NA()</definedName>
    <definedName name="__________________________BTS5">NA()</definedName>
    <definedName name="__________________________BTS6">NA()</definedName>
    <definedName name="__________________________BTS7">NA()</definedName>
    <definedName name="__________________________BTS8">NA()</definedName>
    <definedName name="__________________________BTS9">NA()</definedName>
    <definedName name="__________________________can430">40.73</definedName>
    <definedName name="__________________________can435">43.3</definedName>
    <definedName name="__________________________cur1">#REF!</definedName>
    <definedName name="__________________________GBS11">NA()</definedName>
    <definedName name="__________________________GBS110">NA()</definedName>
    <definedName name="__________________________GBS111">NA()</definedName>
    <definedName name="__________________________GBS112">NA()</definedName>
    <definedName name="__________________________GBS113">NA()</definedName>
    <definedName name="__________________________GBS114">NA()</definedName>
    <definedName name="__________________________GBS115">NA()</definedName>
    <definedName name="__________________________GBS116">NA()</definedName>
    <definedName name="__________________________GBS117">NA()</definedName>
    <definedName name="__________________________GBS118">NA()</definedName>
    <definedName name="__________________________GBS119">NA()</definedName>
    <definedName name="__________________________GBS12">NA()</definedName>
    <definedName name="__________________________GBS120">NA()</definedName>
    <definedName name="__________________________GBS121">NA()</definedName>
    <definedName name="__________________________GBS122">NA()</definedName>
    <definedName name="__________________________GBS123">NA()</definedName>
    <definedName name="__________________________GBS124">NA()</definedName>
    <definedName name="__________________________GBS13">NA()</definedName>
    <definedName name="__________________________GBS14">NA()</definedName>
    <definedName name="__________________________GBS15">NA()</definedName>
    <definedName name="__________________________GBS16">NA()</definedName>
    <definedName name="__________________________GBS17">NA()</definedName>
    <definedName name="__________________________GBS18">NA()</definedName>
    <definedName name="__________________________GBS19">NA()</definedName>
    <definedName name="__________________________GBS21">NA()</definedName>
    <definedName name="__________________________GBS210">NA()</definedName>
    <definedName name="__________________________GBS211">NA()</definedName>
    <definedName name="__________________________GBS212">NA()</definedName>
    <definedName name="__________________________GBS213">NA()</definedName>
    <definedName name="__________________________GBS214">NA()</definedName>
    <definedName name="__________________________GBS215">NA()</definedName>
    <definedName name="__________________________GBS216">NA()</definedName>
    <definedName name="__________________________GBS217">NA()</definedName>
    <definedName name="__________________________GBS218">NA()</definedName>
    <definedName name="__________________________GBS219">NA()</definedName>
    <definedName name="__________________________GBS22">NA()</definedName>
    <definedName name="__________________________GBS220">NA()</definedName>
    <definedName name="__________________________GBS221">NA()</definedName>
    <definedName name="__________________________GBS222">NA()</definedName>
    <definedName name="__________________________GBS223">NA()</definedName>
    <definedName name="__________________________GBS224">NA()</definedName>
    <definedName name="__________________________GBS23">NA()</definedName>
    <definedName name="__________________________GBS24">NA()</definedName>
    <definedName name="__________________________GBS25">NA()</definedName>
    <definedName name="__________________________GBS26">NA()</definedName>
    <definedName name="__________________________GBS27">NA()</definedName>
    <definedName name="__________________________GBS28">NA()</definedName>
    <definedName name="__________________________GBS29">NA()</definedName>
    <definedName name="__________________________knr2">#REF!</definedName>
    <definedName name="__________________________l1">#REF!</definedName>
    <definedName name="__________________________l12">#REF!</definedName>
    <definedName name="__________________________l2">#REF!</definedName>
    <definedName name="__________________________l3">#REF!</definedName>
    <definedName name="__________________________l4">#REF!</definedName>
    <definedName name="__________________________l5">#REF!</definedName>
    <definedName name="__________________________l6">#REF!</definedName>
    <definedName name="__________________________l7">#REF!</definedName>
    <definedName name="__________________________l8">#REF!</definedName>
    <definedName name="__________________________l9">#REF!</definedName>
    <definedName name="__________________________lj600">NA()</definedName>
    <definedName name="__________________________lj900">NA()</definedName>
    <definedName name="__________________________LL3">NA()</definedName>
    <definedName name="__________________________MA1">#REF!</definedName>
    <definedName name="__________________________MA2">NA()</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L21">NA()</definedName>
    <definedName name="__________________________ML210">NA()</definedName>
    <definedName name="__________________________ML211">NA()</definedName>
    <definedName name="__________________________ML212">NA()</definedName>
    <definedName name="__________________________ML213">NA()</definedName>
    <definedName name="__________________________ML214">NA()</definedName>
    <definedName name="__________________________ML215">NA()</definedName>
    <definedName name="__________________________ML216">NA()</definedName>
    <definedName name="__________________________ML217">NA()</definedName>
    <definedName name="__________________________ML218">NA()</definedName>
    <definedName name="__________________________ML219">NA()</definedName>
    <definedName name="__________________________ML22">NA()</definedName>
    <definedName name="__________________________ML220">NA()</definedName>
    <definedName name="__________________________ML221">NA()</definedName>
    <definedName name="__________________________ML222">NA()</definedName>
    <definedName name="__________________________ML223">NA()</definedName>
    <definedName name="__________________________ML224">NA()</definedName>
    <definedName name="__________________________ML23">NA()</definedName>
    <definedName name="__________________________ML24">NA()</definedName>
    <definedName name="__________________________ML25">NA()</definedName>
    <definedName name="__________________________ML26">NA()</definedName>
    <definedName name="__________________________ML27">NA()</definedName>
    <definedName name="__________________________ML28">NA()</definedName>
    <definedName name="__________________________ML29">NA()</definedName>
    <definedName name="__________________________ML31">NA()</definedName>
    <definedName name="__________________________ML310">NA()</definedName>
    <definedName name="__________________________ML311">NA()</definedName>
    <definedName name="__________________________ML312">NA()</definedName>
    <definedName name="__________________________ML313">NA()</definedName>
    <definedName name="__________________________ML314">NA()</definedName>
    <definedName name="__________________________ML315">NA()</definedName>
    <definedName name="__________________________ML316">NA()</definedName>
    <definedName name="__________________________ML317">NA()</definedName>
    <definedName name="__________________________ML318">NA()</definedName>
    <definedName name="__________________________ML319">NA()</definedName>
    <definedName name="__________________________ML32">NA()</definedName>
    <definedName name="__________________________ML320">NA()</definedName>
    <definedName name="__________________________ML321">NA()</definedName>
    <definedName name="__________________________ML322">NA()</definedName>
    <definedName name="__________________________ML323">NA()</definedName>
    <definedName name="__________________________ML324">NA()</definedName>
    <definedName name="__________________________ML33">NA()</definedName>
    <definedName name="__________________________ML34">NA()</definedName>
    <definedName name="__________________________ML35">NA()</definedName>
    <definedName name="__________________________ML36">NA()</definedName>
    <definedName name="__________________________ML37">NA()</definedName>
    <definedName name="__________________________ML38">NA()</definedName>
    <definedName name="__________________________ML39">NA()</definedName>
    <definedName name="__________________________ML7">NA()</definedName>
    <definedName name="__________________________ML8">NA()</definedName>
    <definedName name="__________________________ML9">NA()</definedName>
    <definedName name="__________________________mm1">#REF!</definedName>
    <definedName name="__________________________mm1000">#REF!</definedName>
    <definedName name="__________________________mm11">#REF!</definedName>
    <definedName name="__________________________mm111">#REF!</definedName>
    <definedName name="__________________________mm600">#REF!</definedName>
    <definedName name="__________________________mm800">#REF!</definedName>
    <definedName name="__________________________PC1">NA()</definedName>
    <definedName name="__________________________PC10">NA()</definedName>
    <definedName name="__________________________PC11">NA()</definedName>
    <definedName name="__________________________PC12">NA()</definedName>
    <definedName name="__________________________PC13">NA()</definedName>
    <definedName name="__________________________PC14">NA()</definedName>
    <definedName name="__________________________PC15">NA()</definedName>
    <definedName name="__________________________PC16">NA()</definedName>
    <definedName name="__________________________PC17">NA()</definedName>
    <definedName name="__________________________PC18">NA()</definedName>
    <definedName name="__________________________PC19">NA()</definedName>
    <definedName name="__________________________pc2">#REF!</definedName>
    <definedName name="__________________________PC20">NA()</definedName>
    <definedName name="__________________________PC21">NA()</definedName>
    <definedName name="__________________________PC22">NA()</definedName>
    <definedName name="__________________________PC23">NA()</definedName>
    <definedName name="__________________________PC24">NA()</definedName>
    <definedName name="__________________________PC3">NA()</definedName>
    <definedName name="__________________________PC4">NA()</definedName>
    <definedName name="__________________________PC5">NA()</definedName>
    <definedName name="__________________________PC6">NA()</definedName>
    <definedName name="__________________________pc600">NA()</definedName>
    <definedName name="__________________________PC7">NA()</definedName>
    <definedName name="__________________________PC8">NA()</definedName>
    <definedName name="__________________________PC9">NA()</definedName>
    <definedName name="__________________________pc900">NA()</definedName>
    <definedName name="__________________________pv2">#REF!</definedName>
    <definedName name="__________________________rr3">#REF!</definedName>
    <definedName name="__________________________rrr1">#REF!</definedName>
    <definedName name="__________________________ss12">#REF!</definedName>
    <definedName name="__________________________ss20">#REF!</definedName>
    <definedName name="__________________________ss40">#REF!</definedName>
    <definedName name="__________________________var1">#REF!</definedName>
    <definedName name="__________________________var4">#REF!</definedName>
    <definedName name="__________________________vat1">NA()</definedName>
    <definedName name="_________________________bla1">#REF!</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NA()</definedName>
    <definedName name="_________________________BTC10">NA()</definedName>
    <definedName name="_________________________BTC11">NA()</definedName>
    <definedName name="_________________________BTC12">NA()</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NA()</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C3">NA()</definedName>
    <definedName name="_________________________BTC4">NA()</definedName>
    <definedName name="_________________________BTC5">NA()</definedName>
    <definedName name="_________________________BTC6">NA()</definedName>
    <definedName name="_________________________BTC7">NA()</definedName>
    <definedName name="_________________________BTC8">NA()</definedName>
    <definedName name="_________________________BTC9">NA()</definedName>
    <definedName name="_________________________BTR1">NA()</definedName>
    <definedName name="_________________________BTR10">NA()</definedName>
    <definedName name="_________________________BTR11">NA()</definedName>
    <definedName name="_________________________BTR12">NA()</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NA()</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R3">NA()</definedName>
    <definedName name="_________________________BTR4">NA()</definedName>
    <definedName name="_________________________BTR5">NA()</definedName>
    <definedName name="_________________________BTR6">NA()</definedName>
    <definedName name="_________________________BTR7">NA()</definedName>
    <definedName name="_________________________BTR8">NA()</definedName>
    <definedName name="_________________________BTR9">NA()</definedName>
    <definedName name="_________________________BTS1">NA()</definedName>
    <definedName name="_________________________BTS10">NA()</definedName>
    <definedName name="_________________________BTS11">NA()</definedName>
    <definedName name="_________________________BTS12">NA()</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NA()</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BTS3">NA()</definedName>
    <definedName name="_________________________BTS4">NA()</definedName>
    <definedName name="_________________________BTS5">NA()</definedName>
    <definedName name="_________________________BTS6">NA()</definedName>
    <definedName name="_________________________BTS7">NA()</definedName>
    <definedName name="_________________________BTS8">NA()</definedName>
    <definedName name="_________________________BTS9">NA()</definedName>
    <definedName name="_________________________can430">40.73</definedName>
    <definedName name="_________________________can435">43.3</definedName>
    <definedName name="_________________________cur1">#REF!</definedName>
    <definedName name="_________________________GBS11">NA()</definedName>
    <definedName name="_________________________GBS110">NA()</definedName>
    <definedName name="_________________________GBS111">NA()</definedName>
    <definedName name="_________________________GBS112">NA()</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NA()</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13">NA()</definedName>
    <definedName name="_________________________GBS14">NA()</definedName>
    <definedName name="_________________________GBS15">NA()</definedName>
    <definedName name="_________________________GBS16">NA()</definedName>
    <definedName name="_________________________GBS17">NA()</definedName>
    <definedName name="_________________________GBS18">NA()</definedName>
    <definedName name="_________________________GBS19">NA()</definedName>
    <definedName name="_________________________GBS21">NA()</definedName>
    <definedName name="_________________________GBS210">NA()</definedName>
    <definedName name="_________________________GBS211">NA()</definedName>
    <definedName name="_________________________GBS212">NA()</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NA()</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GBS23">NA()</definedName>
    <definedName name="_________________________GBS24">NA()</definedName>
    <definedName name="_________________________GBS25">NA()</definedName>
    <definedName name="_________________________GBS26">NA()</definedName>
    <definedName name="_________________________GBS27">NA()</definedName>
    <definedName name="_________________________GBS28">NA()</definedName>
    <definedName name="_________________________GBS29">NA()</definedName>
    <definedName name="_________________________knr2">#REF!</definedName>
    <definedName name="_________________________l1">#REF!</definedName>
    <definedName name="_________________________l12">#REF!</definedName>
    <definedName name="_________________________l2">#REF!</definedName>
    <definedName name="_________________________l3">#REF!</definedName>
    <definedName name="_________________________l4">#REF!</definedName>
    <definedName name="_________________________l5">#REF!</definedName>
    <definedName name="_________________________l6">#REF!</definedName>
    <definedName name="_________________________l7">#REF!</definedName>
    <definedName name="_________________________l8">#REF!</definedName>
    <definedName name="_________________________l9">#REF!</definedName>
    <definedName name="_________________________lj600">NA()</definedName>
    <definedName name="_________________________lj900">NA()</definedName>
    <definedName name="_________________________LL3">NA()</definedName>
    <definedName name="_________________________MA1">NA()</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NA()</definedName>
    <definedName name="_________________________ML210">NA()</definedName>
    <definedName name="_________________________ML211">NA()</definedName>
    <definedName name="_________________________ML212">NA()</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NA()</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23">NA()</definedName>
    <definedName name="_________________________ML24">NA()</definedName>
    <definedName name="_________________________ML25">NA()</definedName>
    <definedName name="_________________________ML26">NA()</definedName>
    <definedName name="_________________________ML27">NA()</definedName>
    <definedName name="_________________________ML28">NA()</definedName>
    <definedName name="_________________________ML29">NA()</definedName>
    <definedName name="_________________________ML31">NA()</definedName>
    <definedName name="_________________________ML310">NA()</definedName>
    <definedName name="_________________________ML311">NA()</definedName>
    <definedName name="_________________________ML312">NA()</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NA()</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L33">NA()</definedName>
    <definedName name="_________________________ML34">NA()</definedName>
    <definedName name="_________________________ML35">NA()</definedName>
    <definedName name="_________________________ML36">NA()</definedName>
    <definedName name="_________________________ML37">NA()</definedName>
    <definedName name="_________________________ML38">NA()</definedName>
    <definedName name="_________________________ML39">NA()</definedName>
    <definedName name="_________________________ML7">NA()</definedName>
    <definedName name="_________________________ML8">NA()</definedName>
    <definedName name="_________________________ML9">NA()</definedName>
    <definedName name="_________________________mm1">#REF!</definedName>
    <definedName name="_________________________mm1000">#REF!</definedName>
    <definedName name="_________________________mm11">#REF!</definedName>
    <definedName name="_________________________mm111">#REF!</definedName>
    <definedName name="_________________________mm600">#REF!</definedName>
    <definedName name="_________________________mm800">#REF!</definedName>
    <definedName name="_________________________PC1">NA()</definedName>
    <definedName name="_________________________PC10">NA()</definedName>
    <definedName name="_________________________PC11">NA()</definedName>
    <definedName name="_________________________PC12">NA()</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0">NA()</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C3">NA()</definedName>
    <definedName name="_________________________PC4">NA()</definedName>
    <definedName name="_________________________PC5">NA()</definedName>
    <definedName name="_________________________PC6">NA()</definedName>
    <definedName name="_________________________pc600">NA()</definedName>
    <definedName name="_________________________PC7">NA()</definedName>
    <definedName name="_________________________PC8">NA()</definedName>
    <definedName name="_________________________PC9">NA()</definedName>
    <definedName name="_________________________pc900">NA()</definedName>
    <definedName name="_________________________pv2">#REF!</definedName>
    <definedName name="_________________________rr3">#REF!</definedName>
    <definedName name="_________________________rrr1">#REF!</definedName>
    <definedName name="_________________________ss12">#REF!</definedName>
    <definedName name="_________________________ss20">#REF!</definedName>
    <definedName name="_________________________ss40">#REF!</definedName>
    <definedName name="_________________________var1">#REF!</definedName>
    <definedName name="_________________________var4">#REF!</definedName>
    <definedName name="_________________________vat1">NA()</definedName>
    <definedName name="________________________bla1">#REF!</definedName>
    <definedName name="________________________BSG100">NA()</definedName>
    <definedName name="________________________BSG150">NA()</definedName>
    <definedName name="________________________BSG5">NA()</definedName>
    <definedName name="________________________BSG75">NA()</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13">NA()</definedName>
    <definedName name="________________________BTC14">NA()</definedName>
    <definedName name="________________________BTC15">NA()</definedName>
    <definedName name="________________________BTC16">NA()</definedName>
    <definedName name="________________________BTC17">NA()</definedName>
    <definedName name="________________________BTC18">NA()</definedName>
    <definedName name="________________________BTC19">NA()</definedName>
    <definedName name="________________________BTC2">#REF!</definedName>
    <definedName name="________________________BTC20">NA()</definedName>
    <definedName name="________________________BTC21">NA()</definedName>
    <definedName name="________________________BTC22">NA()</definedName>
    <definedName name="________________________BTC23">NA()</definedName>
    <definedName name="________________________BTC24">NA()</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13">NA()</definedName>
    <definedName name="________________________BTR14">NA()</definedName>
    <definedName name="________________________BTR15">NA()</definedName>
    <definedName name="________________________BTR16">NA()</definedName>
    <definedName name="________________________BTR17">NA()</definedName>
    <definedName name="________________________BTR18">NA()</definedName>
    <definedName name="________________________BTR19">NA()</definedName>
    <definedName name="________________________BTR2">#REF!</definedName>
    <definedName name="________________________BTR20">NA()</definedName>
    <definedName name="________________________BTR21">NA()</definedName>
    <definedName name="________________________BTR22">NA()</definedName>
    <definedName name="________________________BTR23">NA()</definedName>
    <definedName name="________________________BTR24">NA()</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13">NA()</definedName>
    <definedName name="________________________BTS14">NA()</definedName>
    <definedName name="________________________BTS15">NA()</definedName>
    <definedName name="________________________BTS16">NA()</definedName>
    <definedName name="________________________BTS17">NA()</definedName>
    <definedName name="________________________BTS18">NA()</definedName>
    <definedName name="________________________BTS19">NA()</definedName>
    <definedName name="________________________BTS2">#REF!</definedName>
    <definedName name="________________________BTS20">NA()</definedName>
    <definedName name="________________________BTS21">NA()</definedName>
    <definedName name="________________________BTS22">NA()</definedName>
    <definedName name="________________________BTS23">NA()</definedName>
    <definedName name="________________________BTS24">NA()</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#REF!</definedName>
    <definedName name="________________________CCW2">#REF!</definedName>
    <definedName name="________________________cur1">#REF!</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13">NA()</definedName>
    <definedName name="________________________GBS114">NA()</definedName>
    <definedName name="________________________GBS115">NA()</definedName>
    <definedName name="________________________GBS116">NA()</definedName>
    <definedName name="________________________GBS117">NA()</definedName>
    <definedName name="________________________GBS118">NA()</definedName>
    <definedName name="________________________GBS119">NA()</definedName>
    <definedName name="________________________GBS12">#REF!</definedName>
    <definedName name="________________________GBS120">NA()</definedName>
    <definedName name="________________________GBS121">NA()</definedName>
    <definedName name="________________________GBS122">NA()</definedName>
    <definedName name="________________________GBS123">NA()</definedName>
    <definedName name="________________________GBS124">NA()</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13">NA()</definedName>
    <definedName name="________________________GBS214">NA()</definedName>
    <definedName name="________________________GBS215">NA()</definedName>
    <definedName name="________________________GBS216">NA()</definedName>
    <definedName name="________________________GBS217">NA()</definedName>
    <definedName name="________________________GBS218">NA()</definedName>
    <definedName name="________________________GBS219">NA()</definedName>
    <definedName name="________________________GBS22">#REF!</definedName>
    <definedName name="________________________GBS220">NA()</definedName>
    <definedName name="________________________GBS221">NA()</definedName>
    <definedName name="________________________GBS222">NA()</definedName>
    <definedName name="________________________GBS223">NA()</definedName>
    <definedName name="________________________GBS224">NA()</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knr2">NA()</definedName>
    <definedName name="________________________l1">#REF!</definedName>
    <definedName name="________________________l12">#REF!</definedName>
    <definedName name="________________________l2">#REF!</definedName>
    <definedName name="________________________l3">#REF!</definedName>
    <definedName name="________________________l4">#REF!</definedName>
    <definedName name="________________________l5">#REF!</definedName>
    <definedName name="________________________l6">#REF!</definedName>
    <definedName name="________________________l7">#REF!</definedName>
    <definedName name="________________________l8">#REF!</definedName>
    <definedName name="________________________l9">#REF!</definedName>
    <definedName name="________________________LJ6">#REF!</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13">NA()</definedName>
    <definedName name="________________________ML214">NA()</definedName>
    <definedName name="________________________ML215">NA()</definedName>
    <definedName name="________________________ML216">NA()</definedName>
    <definedName name="________________________ML217">NA()</definedName>
    <definedName name="________________________ML218">NA()</definedName>
    <definedName name="________________________ML219">NA()</definedName>
    <definedName name="________________________ML22">#REF!</definedName>
    <definedName name="________________________ML220">NA()</definedName>
    <definedName name="________________________ML221">NA()</definedName>
    <definedName name="________________________ML222">NA()</definedName>
    <definedName name="________________________ML223">NA()</definedName>
    <definedName name="________________________ML224">NA()</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13">NA()</definedName>
    <definedName name="________________________ML314">NA()</definedName>
    <definedName name="________________________ML315">NA()</definedName>
    <definedName name="________________________ML316">NA()</definedName>
    <definedName name="________________________ML317">NA()</definedName>
    <definedName name="________________________ML318">NA()</definedName>
    <definedName name="________________________ML319">NA()</definedName>
    <definedName name="________________________ML32">#REF!</definedName>
    <definedName name="________________________ML320">NA()</definedName>
    <definedName name="________________________ML321">NA()</definedName>
    <definedName name="________________________ML322">NA()</definedName>
    <definedName name="________________________ML323">NA()</definedName>
    <definedName name="________________________ML324">NA()</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#REF!</definedName>
    <definedName name="________________________mm1000">#REF!</definedName>
    <definedName name="________________________mm11">#REF!</definedName>
    <definedName name="________________________mm111">#REF!</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13">NA()</definedName>
    <definedName name="________________________PC14">NA()</definedName>
    <definedName name="________________________PC15">NA()</definedName>
    <definedName name="________________________PC16">NA()</definedName>
    <definedName name="________________________PC17">NA()</definedName>
    <definedName name="________________________PC18">NA()</definedName>
    <definedName name="________________________PC19">NA()</definedName>
    <definedName name="________________________pc2">#REF!</definedName>
    <definedName name="________________________PC20">NA()</definedName>
    <definedName name="________________________PC21">NA()</definedName>
    <definedName name="________________________PC22">NA()</definedName>
    <definedName name="________________________PC23">NA()</definedName>
    <definedName name="________________________PC24">NA()</definedName>
    <definedName name="________________________PC3">NA()</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#REF!</definedName>
    <definedName name="________________________rrr1">#REF!</definedName>
    <definedName name="________________________ss12">#REF!</definedName>
    <definedName name="________________________ss20">#REF!</definedName>
    <definedName name="________________________ss40">#REF!</definedName>
    <definedName name="________________________var1">#REF!</definedName>
    <definedName name="________________________var4">#REF!</definedName>
    <definedName name="________________________vat1">NA()</definedName>
    <definedName name="_______________________bla1">#REF!</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NA()</definedName>
    <definedName name="_______________________BTC10">NA()</definedName>
    <definedName name="_______________________BTC11">NA()</definedName>
    <definedName name="_______________________BTC12">NA()</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NA()</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C3">NA()</definedName>
    <definedName name="_______________________BTC4">NA()</definedName>
    <definedName name="_______________________BTC5">NA()</definedName>
    <definedName name="_______________________BTC6">NA()</definedName>
    <definedName name="_______________________BTC7">NA()</definedName>
    <definedName name="_______________________BTC8">NA()</definedName>
    <definedName name="_______________________BTC9">NA()</definedName>
    <definedName name="_______________________BTR1">NA()</definedName>
    <definedName name="_______________________BTR10">NA()</definedName>
    <definedName name="_______________________BTR11">NA()</definedName>
    <definedName name="_______________________BTR12">NA()</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NA()</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R3">NA()</definedName>
    <definedName name="_______________________BTR4">NA()</definedName>
    <definedName name="_______________________BTR5">NA()</definedName>
    <definedName name="_______________________BTR6">NA()</definedName>
    <definedName name="_______________________BTR7">NA()</definedName>
    <definedName name="_______________________BTR8">NA()</definedName>
    <definedName name="_______________________BTR9">NA()</definedName>
    <definedName name="_______________________BTS1">NA()</definedName>
    <definedName name="_______________________BTS10">NA()</definedName>
    <definedName name="_______________________BTS11">NA()</definedName>
    <definedName name="_______________________BTS12">NA()</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NA()</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BTS3">NA()</definedName>
    <definedName name="_______________________BTS4">NA()</definedName>
    <definedName name="_______________________BTS5">NA()</definedName>
    <definedName name="_______________________BTS6">NA()</definedName>
    <definedName name="_______________________BTS7">NA()</definedName>
    <definedName name="_______________________BTS8">NA()</definedName>
    <definedName name="_______________________BTS9">NA()</definedName>
    <definedName name="_______________________can430">40.73</definedName>
    <definedName name="_______________________can435">43.3</definedName>
    <definedName name="_______________________CCW1">#REF!</definedName>
    <definedName name="_______________________CCW2">#REF!</definedName>
    <definedName name="_______________________cur1">#REF!</definedName>
    <definedName name="_______________________GBS11">NA()</definedName>
    <definedName name="_______________________GBS110">NA()</definedName>
    <definedName name="_______________________GBS111">NA()</definedName>
    <definedName name="_______________________GBS112">NA()</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NA()</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13">NA()</definedName>
    <definedName name="_______________________GBS14">NA()</definedName>
    <definedName name="_______________________GBS15">NA()</definedName>
    <definedName name="_______________________GBS16">NA()</definedName>
    <definedName name="_______________________GBS17">NA()</definedName>
    <definedName name="_______________________GBS18">NA()</definedName>
    <definedName name="_______________________GBS19">NA()</definedName>
    <definedName name="_______________________GBS21">NA()</definedName>
    <definedName name="_______________________GBS210">NA()</definedName>
    <definedName name="_______________________GBS211">NA()</definedName>
    <definedName name="_______________________GBS212">NA()</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NA()</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GBS23">NA()</definedName>
    <definedName name="_______________________GBS24">NA()</definedName>
    <definedName name="_______________________GBS25">NA()</definedName>
    <definedName name="_______________________GBS26">NA()</definedName>
    <definedName name="_______________________GBS27">NA()</definedName>
    <definedName name="_______________________GBS28">NA()</definedName>
    <definedName name="_______________________GBS29">NA()</definedName>
    <definedName name="_______________________knr2">NA()</definedName>
    <definedName name="_______________________l1">#REF!</definedName>
    <definedName name="_______________________l12">#REF!</definedName>
    <definedName name="_______________________l2">#REF!</definedName>
    <definedName name="_______________________l3">#REF!</definedName>
    <definedName name="_______________________l4">#REF!</definedName>
    <definedName name="_______________________l5">#REF!</definedName>
    <definedName name="_______________________l6">#REF!</definedName>
    <definedName name="_______________________l7">#REF!</definedName>
    <definedName name="_______________________l8">#REF!</definedName>
    <definedName name="_______________________l9">#REF!</definedName>
    <definedName name="_______________________LJ6">#REF!</definedName>
    <definedName name="_______________________lj600">NA()</definedName>
    <definedName name="_______________________lj900">NA()</definedName>
    <definedName name="_______________________LL3">NA()</definedName>
    <definedName name="_______________________LSO24">#REF!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NA()</definedName>
    <definedName name="_______________________ML210">NA()</definedName>
    <definedName name="_______________________ML211">NA()</definedName>
    <definedName name="_______________________ML212">NA()</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NA()</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23">NA()</definedName>
    <definedName name="_______________________ML24">NA()</definedName>
    <definedName name="_______________________ML25">NA()</definedName>
    <definedName name="_______________________ML26">NA()</definedName>
    <definedName name="_______________________ML27">NA()</definedName>
    <definedName name="_______________________ML28">NA()</definedName>
    <definedName name="_______________________ML29">NA()</definedName>
    <definedName name="_______________________ML31">NA()</definedName>
    <definedName name="_______________________ML310">NA()</definedName>
    <definedName name="_______________________ML311">NA()</definedName>
    <definedName name="_______________________ML312">NA()</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NA()</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L33">NA()</definedName>
    <definedName name="_______________________ML34">NA()</definedName>
    <definedName name="_______________________ML35">NA()</definedName>
    <definedName name="_______________________ML36">NA()</definedName>
    <definedName name="_______________________ML37">NA()</definedName>
    <definedName name="_______________________ML38">NA()</definedName>
    <definedName name="_______________________ML39">NA()</definedName>
    <definedName name="_______________________ML7">NA()</definedName>
    <definedName name="_______________________ML8">NA()</definedName>
    <definedName name="_______________________ML9">NA()</definedName>
    <definedName name="_______________________mm1">#REF!</definedName>
    <definedName name="_______________________mm1000">#REF!</definedName>
    <definedName name="_______________________mm11">#REF!</definedName>
    <definedName name="_______________________mm111">#REF!</definedName>
    <definedName name="_______________________mm600">#REF!</definedName>
    <definedName name="_______________________mm800">#REF!</definedName>
    <definedName name="_______________________PC1">NA()</definedName>
    <definedName name="_______________________PC10">NA()</definedName>
    <definedName name="_______________________PC11">NA()</definedName>
    <definedName name="_______________________PC12">NA()</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0">NA()</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C3">NA()</definedName>
    <definedName name="_______________________PC4">NA()</definedName>
    <definedName name="_______________________PC5">NA()</definedName>
    <definedName name="_______________________PC6">NA()</definedName>
    <definedName name="_______________________pc600">NA()</definedName>
    <definedName name="_______________________PC7">NA()</definedName>
    <definedName name="_______________________PC8">NA()</definedName>
    <definedName name="_______________________PC9">NA()</definedName>
    <definedName name="_______________________pc900">NA()</definedName>
    <definedName name="_______________________pv2">#REF!</definedName>
    <definedName name="_______________________rr3">#REF!</definedName>
    <definedName name="_______________________rrr1">#REF!</definedName>
    <definedName name="_______________________ss12">#REF!</definedName>
    <definedName name="_______________________ss20">#REF!</definedName>
    <definedName name="_______________________ss40">#REF!</definedName>
    <definedName name="_______________________var1">#REF!</definedName>
    <definedName name="_______________________var4">#REF!</definedName>
    <definedName name="_______________________vat1">NA()</definedName>
    <definedName name="______________________bla1">#REF!</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#REF!</definedName>
    <definedName name="______________________CCW2">#REF!</definedName>
    <definedName name="______________________cur1">#REF!</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#REF!</definedName>
    <definedName name="______________________knr2">NA()</definedName>
    <definedName name="______________________l1">#REF!</definedName>
    <definedName name="______________________l12">#REF!</definedName>
    <definedName name="______________________l2">#REF!</definedName>
    <definedName name="______________________l3">#REF!</definedName>
    <definedName name="______________________l4">#REF!</definedName>
    <definedName name="______________________l5">#REF!</definedName>
    <definedName name="______________________l6">#REF!</definedName>
    <definedName name="______________________l7">#REF!</definedName>
    <definedName name="______________________l8">#REF!</definedName>
    <definedName name="______________________l9">#REF!</definedName>
    <definedName name="______________________LJ6">#REF!</definedName>
    <definedName name="______________________lj600">#REF!</definedName>
    <definedName name="______________________lj900">#REF!</definedName>
    <definedName name="______________________LL3">#REF!</definedName>
    <definedName name="______________________LSO24">"[14]lead!#ref!"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#REF!</definedName>
    <definedName name="______________________mm1000">#REF!</definedName>
    <definedName name="______________________mm11">#REF!</definedName>
    <definedName name="______________________mm111">#REF!</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0">NA()</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#REF!</definedName>
    <definedName name="______________________pv2">#REF!</definedName>
    <definedName name="______________________rr3">#REF!</definedName>
    <definedName name="______________________rrr1">#REF!</definedName>
    <definedName name="______________________SP10">#REF!</definedName>
    <definedName name="______________________SP16">#REF!</definedName>
    <definedName name="______________________SP7">#REF!</definedName>
    <definedName name="______________________ss12">#REF!</definedName>
    <definedName name="______________________ss20">#REF!</definedName>
    <definedName name="______________________ss40">#REF!</definedName>
    <definedName name="______________________var1">#REF!</definedName>
    <definedName name="______________________var4">#REF!</definedName>
    <definedName name="______________________vat1">NA()</definedName>
    <definedName name="_____________________bla1">#REF!</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#REF!</definedName>
    <definedName name="_____________________CCW2">#REF!</definedName>
    <definedName name="_____________________cur1">#REF!</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#REF!</definedName>
    <definedName name="_____________________knr2">NA()</definedName>
    <definedName name="_____________________l1">#REF!</definedName>
    <definedName name="_____________________l12">#REF!</definedName>
    <definedName name="_____________________l2">#REF!</definedName>
    <definedName name="_____________________l3">#REF!</definedName>
    <definedName name="_____________________l4">#REF!</definedName>
    <definedName name="_____________________l5">#REF!</definedName>
    <definedName name="_____________________l6">#REF!</definedName>
    <definedName name="_____________________l7">#REF!</definedName>
    <definedName name="_____________________l8">#REF!</definedName>
    <definedName name="_____________________l9">#REF!</definedName>
    <definedName name="_____________________LJ6">#REF!</definedName>
    <definedName name="_____________________lj600">#REF!</definedName>
    <definedName name="_____________________lj900">#REF!</definedName>
    <definedName name="_____________________LL3">#REF!</definedName>
    <definedName name="_____________________LSO24">#REF!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#REF!</definedName>
    <definedName name="_____________________mm1000">#REF!</definedName>
    <definedName name="_____________________mm11">#REF!</definedName>
    <definedName name="_____________________mm111">#REF!</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0">NA()</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#REF!</definedName>
    <definedName name="_____________________pv2">#REF!</definedName>
    <definedName name="_____________________rr3">#REF!</definedName>
    <definedName name="_____________________rrr1">#REF!</definedName>
    <definedName name="_____________________SP10">#REF!</definedName>
    <definedName name="_____________________SP16">#REF!</definedName>
    <definedName name="_____________________SP7">#REF!</definedName>
    <definedName name="_____________________ss12">#REF!</definedName>
    <definedName name="_____________________ss20">#REF!</definedName>
    <definedName name="_____________________ss40">#REF!</definedName>
    <definedName name="_____________________var1">#REF!</definedName>
    <definedName name="_____________________var4">#REF!</definedName>
    <definedName name="_____________________vat1">NA()</definedName>
    <definedName name="____________________bla1">#REF!</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#REF!</definedName>
    <definedName name="____________________CCW2">#REF!</definedName>
    <definedName name="____________________cur1">#REF!</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#REF!</definedName>
    <definedName name="____________________knr2">#REF!</definedName>
    <definedName name="____________________l1">#REF!</definedName>
    <definedName name="____________________l12">#REF!</definedName>
    <definedName name="____________________l2">#REF!</definedName>
    <definedName name="____________________l3">#REF!</definedName>
    <definedName name="____________________l4">#REF!</definedName>
    <definedName name="____________________l5">#REF!</definedName>
    <definedName name="____________________l6">#REF!</definedName>
    <definedName name="____________________l7">#REF!</definedName>
    <definedName name="____________________l8">#REF!</definedName>
    <definedName name="____________________l9">#REF!</definedName>
    <definedName name="____________________LJ6">#REF!</definedName>
    <definedName name="____________________lj600">#REF!</definedName>
    <definedName name="____________________lj900">#REF!</definedName>
    <definedName name="____________________LL3">#REF!</definedName>
    <definedName name="____________________LSO24">#REF!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#REF!</definedName>
    <definedName name="____________________mm1000">#REF!</definedName>
    <definedName name="____________________mm11">#REF!</definedName>
    <definedName name="____________________mm111">#REF!</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0">NA()</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#REF!</definedName>
    <definedName name="____________________pv2">#REF!</definedName>
    <definedName name="____________________rr3">#REF!</definedName>
    <definedName name="____________________rrr1">#REF!</definedName>
    <definedName name="____________________SP10">#REF!</definedName>
    <definedName name="____________________SP16">#REF!</definedName>
    <definedName name="____________________SP7">#REF!</definedName>
    <definedName name="____________________ss12">#REF!</definedName>
    <definedName name="____________________ss20">#REF!</definedName>
    <definedName name="____________________ss40">#REF!</definedName>
    <definedName name="____________________var1">#REF!</definedName>
    <definedName name="____________________var4">#REF!</definedName>
    <definedName name="____________________vat1">NA()</definedName>
    <definedName name="___________________bla1">#REF!</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#REF!</definedName>
    <definedName name="___________________CCW2">#REF!</definedName>
    <definedName name="___________________cur1">#REF!</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#REF!</definedName>
    <definedName name="___________________knr2">NA()</definedName>
    <definedName name="___________________l1">#REF!</definedName>
    <definedName name="___________________l12">#REF!</definedName>
    <definedName name="___________________l2">#REF!</definedName>
    <definedName name="___________________l3">#REF!</definedName>
    <definedName name="___________________l4">#REF!</definedName>
    <definedName name="___________________l5">#REF!</definedName>
    <definedName name="___________________l6">#REF!</definedName>
    <definedName name="___________________l7">#REF!</definedName>
    <definedName name="___________________l8">#REF!</definedName>
    <definedName name="___________________l9">#REF!</definedName>
    <definedName name="___________________LJ6">#REF!</definedName>
    <definedName name="___________________lj600">#REF!</definedName>
    <definedName name="___________________lj900">#REF!</definedName>
    <definedName name="___________________LL3">#REF!</definedName>
    <definedName name="___________________LSO24">#REF!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#REF!</definedName>
    <definedName name="___________________mm1000">#REF!</definedName>
    <definedName name="___________________mm11">#REF!</definedName>
    <definedName name="___________________mm111">#REF!</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0">NA()</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#REF!</definedName>
    <definedName name="___________________pv2">#REF!</definedName>
    <definedName name="___________________rr3">#REF!</definedName>
    <definedName name="___________________rrr1">#REF!</definedName>
    <definedName name="___________________SP10">#REF!</definedName>
    <definedName name="___________________SP16">#REF!</definedName>
    <definedName name="___________________SP7">#REF!</definedName>
    <definedName name="___________________ss12">#REF!</definedName>
    <definedName name="___________________ss20">#REF!</definedName>
    <definedName name="___________________ss40">#REF!</definedName>
    <definedName name="___________________var1">#REF!</definedName>
    <definedName name="___________________var4">#REF!</definedName>
    <definedName name="___________________vat1">NA()</definedName>
    <definedName name="__________________bla1">#REF!</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#REF!</definedName>
    <definedName name="__________________CCW2">#REF!</definedName>
    <definedName name="__________________cur1">#REF!</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#REF!</definedName>
    <definedName name="__________________knr2">#REF!</definedName>
    <definedName name="__________________l1">#REF!</definedName>
    <definedName name="__________________l12">#REF!</definedName>
    <definedName name="__________________l2">#REF!</definedName>
    <definedName name="__________________l3">#REF!</definedName>
    <definedName name="__________________l4">#REF!</definedName>
    <definedName name="__________________l5">#REF!</definedName>
    <definedName name="__________________l6">#REF!</definedName>
    <definedName name="__________________l7">#REF!</definedName>
    <definedName name="__________________l8">#REF!</definedName>
    <definedName name="__________________l9">#REF!</definedName>
    <definedName name="__________________LJ6">#REF!</definedName>
    <definedName name="__________________lj600">#REF!</definedName>
    <definedName name="__________________lj900">#REF!</definedName>
    <definedName name="__________________LL3">#REF!</definedName>
    <definedName name="__________________LSO24">#REF!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#REF!</definedName>
    <definedName name="__________________mm1000">#REF!</definedName>
    <definedName name="__________________mm11">#REF!</definedName>
    <definedName name="__________________mm111">#REF!</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0">NA()</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#REF!</definedName>
    <definedName name="__________________pv2">#REF!</definedName>
    <definedName name="__________________rr3">#REF!</definedName>
    <definedName name="__________________rrr1">#REF!</definedName>
    <definedName name="__________________SP10">#REF!</definedName>
    <definedName name="__________________SP16">#REF!</definedName>
    <definedName name="__________________SP7">#REF!</definedName>
    <definedName name="__________________ss12">#REF!</definedName>
    <definedName name="__________________ss20">#REF!</definedName>
    <definedName name="__________________ss40">#REF!</definedName>
    <definedName name="__________________var1">#REF!</definedName>
    <definedName name="__________________var4">#REF!</definedName>
    <definedName name="__________________vat1">NA()</definedName>
    <definedName name="_________________bla1">#REF!</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#REF!</definedName>
    <definedName name="_________________CCW2">#REF!</definedName>
    <definedName name="_________________cur1">#REF!</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#REF!</definedName>
    <definedName name="_________________knr2">#REF!</definedName>
    <definedName name="_________________l1">#REF!</definedName>
    <definedName name="_________________l12">#REF!</definedName>
    <definedName name="_________________l2">#REF!</definedName>
    <definedName name="_________________l3">#REF!</definedName>
    <definedName name="_________________l4">#REF!</definedName>
    <definedName name="_________________l5">#REF!</definedName>
    <definedName name="_________________l6">#REF!</definedName>
    <definedName name="_________________l7">#REF!</definedName>
    <definedName name="_________________l8">#REF!</definedName>
    <definedName name="_________________l9">#REF!</definedName>
    <definedName name="_________________LJ6">#REF!</definedName>
    <definedName name="_________________lj600">#REF!</definedName>
    <definedName name="_________________lj900">#REF!</definedName>
    <definedName name="_________________LL3">#REF!</definedName>
    <definedName name="_________________LSO24">#REF!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#REF!</definedName>
    <definedName name="_________________mm1000">#REF!</definedName>
    <definedName name="_________________mm11">#REF!</definedName>
    <definedName name="_________________mm111">#REF!</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0">NA()</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#REF!</definedName>
    <definedName name="_________________pv2">#REF!</definedName>
    <definedName name="_________________rr3">#REF!</definedName>
    <definedName name="_________________rrr1">#REF!</definedName>
    <definedName name="_________________SP10">#REF!</definedName>
    <definedName name="_________________SP16">#REF!</definedName>
    <definedName name="_________________SP7">#REF!</definedName>
    <definedName name="_________________ss12">#REF!</definedName>
    <definedName name="_________________ss20">#REF!</definedName>
    <definedName name="_________________ss40">#REF!</definedName>
    <definedName name="_________________var1">#REF!</definedName>
    <definedName name="_________________var4">#REF!</definedName>
    <definedName name="_________________vat1">NA()</definedName>
    <definedName name="________________bla1">#REF!</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#REF!</definedName>
    <definedName name="________________CCW2">#REF!</definedName>
    <definedName name="________________cur1">#REF!</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#REF!</definedName>
    <definedName name="________________knr2">#REF!</definedName>
    <definedName name="________________l1">#REF!</definedName>
    <definedName name="________________l12">#REF!</definedName>
    <definedName name="________________l2">#REF!</definedName>
    <definedName name="________________l3">#REF!</definedName>
    <definedName name="________________l4">#REF!</definedName>
    <definedName name="________________l5">#REF!</definedName>
    <definedName name="________________l6">#REF!</definedName>
    <definedName name="________________l7">#REF!</definedName>
    <definedName name="________________l8">#REF!</definedName>
    <definedName name="________________l9">#REF!</definedName>
    <definedName name="________________LJ6">#REF!</definedName>
    <definedName name="________________lj600">#REF!</definedName>
    <definedName name="________________lj900">#REF!</definedName>
    <definedName name="________________LL3">#REF!</definedName>
    <definedName name="________________LSO24">#REF!</definedName>
    <definedName name="________________MA1">#REF!</definedName>
    <definedName name="________________MA2">#REF!</definedName>
    <definedName name="________________me12">NA()</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#REF!</definedName>
    <definedName name="________________mm1000">#REF!</definedName>
    <definedName name="________________mm11">#REF!</definedName>
    <definedName name="________________mm111">#REF!</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0">NA()</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#REF!</definedName>
    <definedName name="________________pv2">#REF!</definedName>
    <definedName name="________________rr3">#REF!</definedName>
    <definedName name="________________rrr1">#REF!</definedName>
    <definedName name="________________SP10">#REF!</definedName>
    <definedName name="________________SP16">#REF!</definedName>
    <definedName name="________________SP7">#REF!</definedName>
    <definedName name="________________ss12">#REF!</definedName>
    <definedName name="________________ss20">#REF!</definedName>
    <definedName name="________________ss40">#REF!</definedName>
    <definedName name="________________var1">#REF!</definedName>
    <definedName name="________________var4">#REF!</definedName>
    <definedName name="________________vat1">NA()</definedName>
    <definedName name="_______________bla1">#REF!</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#REF!</definedName>
    <definedName name="_______________CCW2">#REF!</definedName>
    <definedName name="_______________cur1">#REF!</definedName>
    <definedName name="_______________G120907">#REF!</definedName>
    <definedName name="_______________GBS11">NA()</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#REF!</definedName>
    <definedName name="_______________knr2">#REF!</definedName>
    <definedName name="_______________l1">#REF!</definedName>
    <definedName name="_______________l12">#REF!</definedName>
    <definedName name="_______________l2">#REF!</definedName>
    <definedName name="_______________l3">#REF!</definedName>
    <definedName name="_______________l4">#REF!</definedName>
    <definedName name="_______________l5">#REF!</definedName>
    <definedName name="_______________l6">#REF!</definedName>
    <definedName name="_______________l7">#REF!</definedName>
    <definedName name="_______________l8">#REF!</definedName>
    <definedName name="_______________l9">#REF!</definedName>
    <definedName name="_______________LJ6">#REF!</definedName>
    <definedName name="_______________lj600">#REF!</definedName>
    <definedName name="_______________lj900">#REF!</definedName>
    <definedName name="_______________LL3">#REF!</definedName>
    <definedName name="_______________LSO24">#REF!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#REF!</definedName>
    <definedName name="_______________mm1000">#REF!</definedName>
    <definedName name="_______________mm11">#REF!</definedName>
    <definedName name="_______________mm111">#REF!</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0">NA()</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#REF!</definedName>
    <definedName name="_______________pv2">#REF!</definedName>
    <definedName name="_______________rr3">#REF!</definedName>
    <definedName name="_______________rrr1">#REF!</definedName>
    <definedName name="_______________SP10">#REF!</definedName>
    <definedName name="_______________SP16">#REF!</definedName>
    <definedName name="_______________SP7">#REF!</definedName>
    <definedName name="_______________ss12">#REF!</definedName>
    <definedName name="_______________ss20">#REF!</definedName>
    <definedName name="_______________ss40">#REF!</definedName>
    <definedName name="_______________var1">#REF!</definedName>
    <definedName name="_______________var4">#REF!</definedName>
    <definedName name="_______________vat1">NA()</definedName>
    <definedName name="______________bla1">#REF!</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#REF!</definedName>
    <definedName name="______________CCW2">#REF!</definedName>
    <definedName name="______________cur1">#REF!</definedName>
    <definedName name="______________G120907">#REF!</definedName>
    <definedName name="______________GBS11">NA()</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#REF!</definedName>
    <definedName name="______________knr2">#REF!</definedName>
    <definedName name="______________l1">#REF!</definedName>
    <definedName name="______________l12">#REF!</definedName>
    <definedName name="______________l2">#REF!</definedName>
    <definedName name="______________l3">#REF!</definedName>
    <definedName name="______________l4">#REF!</definedName>
    <definedName name="______________l5">#REF!</definedName>
    <definedName name="______________l6">#REF!</definedName>
    <definedName name="______________l7">#REF!</definedName>
    <definedName name="______________l8">#REF!</definedName>
    <definedName name="______________l9">#REF!</definedName>
    <definedName name="______________LJ6">#REF!</definedName>
    <definedName name="______________lj600">#REF!</definedName>
    <definedName name="______________lj900">#REF!</definedName>
    <definedName name="______________LL3">#REF!</definedName>
    <definedName name="______________LSO24">#REF!</definedName>
    <definedName name="______________MA1">#REF!</definedName>
    <definedName name="______________MA2">#REF!</definedName>
    <definedName name="______________me12">NA()</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#REF!</definedName>
    <definedName name="______________mm1000">#REF!</definedName>
    <definedName name="______________mm11">#REF!</definedName>
    <definedName name="______________mm111">#REF!</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0">NA()</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#REF!</definedName>
    <definedName name="______________pv2">#REF!</definedName>
    <definedName name="______________rr3">#REF!</definedName>
    <definedName name="______________rrr1">#REF!</definedName>
    <definedName name="______________SP10">#REF!</definedName>
    <definedName name="______________SP16">#REF!</definedName>
    <definedName name="______________SP7">#REF!</definedName>
    <definedName name="______________ss12">#REF!</definedName>
    <definedName name="______________ss20">#REF!</definedName>
    <definedName name="______________ss40">#REF!</definedName>
    <definedName name="______________var1">#REF!</definedName>
    <definedName name="______________var4">#REF!</definedName>
    <definedName name="______________vat1">NA()</definedName>
    <definedName name="_____________bla1">#REF!</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#REF!</definedName>
    <definedName name="_____________CCW2">#REF!</definedName>
    <definedName name="_____________cur1">#REF!</definedName>
    <definedName name="_____________G120907">#REF!</definedName>
    <definedName name="_____________GBS11">NA()</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#REF!</definedName>
    <definedName name="_____________knr2">#REF!</definedName>
    <definedName name="_____________l1">#REF!</definedName>
    <definedName name="_____________l12">#REF!</definedName>
    <definedName name="_____________l2">#REF!</definedName>
    <definedName name="_____________l3">#REF!</definedName>
    <definedName name="_____________l4">#REF!</definedName>
    <definedName name="_____________l5">#REF!</definedName>
    <definedName name="_____________l6">#REF!</definedName>
    <definedName name="_____________l7">#REF!</definedName>
    <definedName name="_____________l8">#REF!</definedName>
    <definedName name="_____________l9">#REF!</definedName>
    <definedName name="_____________LJ6">#REF!</definedName>
    <definedName name="_____________lj600">#REF!</definedName>
    <definedName name="_____________lj900">#REF!</definedName>
    <definedName name="_____________LL3">#REF!</definedName>
    <definedName name="_____________LSO24">#REF!</definedName>
    <definedName name="_____________MA1">#REF!</definedName>
    <definedName name="_____________MA2">#REF!</definedName>
    <definedName name="_____________me12">NA()</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#REF!</definedName>
    <definedName name="_____________mm1000">#REF!</definedName>
    <definedName name="_____________mm11">#REF!</definedName>
    <definedName name="_____________mm111">#REF!</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0">NA()</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#REF!</definedName>
    <definedName name="_____________pv2">#REF!</definedName>
    <definedName name="_____________rr3">#REF!</definedName>
    <definedName name="_____________rrr1">#REF!</definedName>
    <definedName name="_____________SP10">#REF!</definedName>
    <definedName name="_____________SP16">#REF!</definedName>
    <definedName name="_____________SP7">#REF!</definedName>
    <definedName name="_____________ss12">#REF!</definedName>
    <definedName name="_____________ss20">#REF!</definedName>
    <definedName name="_____________ss40">#REF!</definedName>
    <definedName name="_____________var1">#REF!</definedName>
    <definedName name="_____________var4">#REF!</definedName>
    <definedName name="_____________vat1">NA()</definedName>
    <definedName name="____________bla1">#REF!</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#REF!</definedName>
    <definedName name="____________CCW2">#REF!</definedName>
    <definedName name="____________cur1">#REF!</definedName>
    <definedName name="____________G120907">#REF!</definedName>
    <definedName name="____________GBS11">NA()</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#REF!</definedName>
    <definedName name="____________knr2">NA()</definedName>
    <definedName name="____________l1">#REF!</definedName>
    <definedName name="____________l12">#REF!</definedName>
    <definedName name="____________l2">#REF!</definedName>
    <definedName name="____________l3">#REF!</definedName>
    <definedName name="____________l4">#REF!</definedName>
    <definedName name="____________l5">#REF!</definedName>
    <definedName name="____________l6">#REF!</definedName>
    <definedName name="____________l7">#REF!</definedName>
    <definedName name="____________l8">#REF!</definedName>
    <definedName name="____________l9">#REF!</definedName>
    <definedName name="____________LJ6">#REF!</definedName>
    <definedName name="____________lj600">#REF!</definedName>
    <definedName name="____________lj900">#REF!</definedName>
    <definedName name="____________LL3">#REF!</definedName>
    <definedName name="____________LSO24">#REF!</definedName>
    <definedName name="____________MA1">#REF!</definedName>
    <definedName name="____________MA2">NA()</definedName>
    <definedName name="____________me12">NA()</definedName>
    <definedName name="____________Met22">NA()</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#REF!</definedName>
    <definedName name="____________mm1000">#REF!</definedName>
    <definedName name="____________mm11">#REF!</definedName>
    <definedName name="____________mm111">#REF!</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0">NA()</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#REF!</definedName>
    <definedName name="____________pv2">#REF!</definedName>
    <definedName name="____________rr3">#REF!</definedName>
    <definedName name="____________rrr1">#REF!</definedName>
    <definedName name="____________SP10">#REF!</definedName>
    <definedName name="____________SP16">#REF!</definedName>
    <definedName name="____________SP7">#REF!</definedName>
    <definedName name="____________ss12">#REF!</definedName>
    <definedName name="____________ss20">#REF!</definedName>
    <definedName name="____________ss40">#REF!</definedName>
    <definedName name="____________var1">#REF!</definedName>
    <definedName name="____________var4">#REF!</definedName>
    <definedName name="____________vat1">NA()</definedName>
    <definedName name="____________xh2256">#REF!</definedName>
    <definedName name="____________xh2506">#REF!</definedName>
    <definedName name="____________xh2806">#REF!</definedName>
    <definedName name="____________xh3156">#REF!</definedName>
    <definedName name="____________xh634">#REF!</definedName>
    <definedName name="____________xk7100">#REF!</definedName>
    <definedName name="____________xk7150">#REF!</definedName>
    <definedName name="____________xk7250">#REF!</definedName>
    <definedName name="____________xk7300">#REF!</definedName>
    <definedName name="____________xp11010">#REF!</definedName>
    <definedName name="____________xp1104">#REF!</definedName>
    <definedName name="____________xp1106">#REF!</definedName>
    <definedName name="____________xp1254">#REF!</definedName>
    <definedName name="____________xp1256">#REF!</definedName>
    <definedName name="____________xp14010">#REF!</definedName>
    <definedName name="____________xp1404">#REF!</definedName>
    <definedName name="____________xp1406">#REF!</definedName>
    <definedName name="____________xp1604">#REF!</definedName>
    <definedName name="____________xp1606">#REF!</definedName>
    <definedName name="____________xp1804">#REF!</definedName>
    <definedName name="____________xp1806">#REF!</definedName>
    <definedName name="____________xp2006">#REF!</definedName>
    <definedName name="____________xp6310">#REF!</definedName>
    <definedName name="____________xp636">#REF!</definedName>
    <definedName name="____________xp7510">#REF!</definedName>
    <definedName name="____________xp754">#REF!</definedName>
    <definedName name="____________xp756">#REF!</definedName>
    <definedName name="____________xp9010">#REF!</definedName>
    <definedName name="____________xp904">#REF!</definedName>
    <definedName name="____________xp906">#REF!</definedName>
    <definedName name="___________bla1">#REF!</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#REF!</definedName>
    <definedName name="___________CCW2">#REF!</definedName>
    <definedName name="___________cur1">#REF!</definedName>
    <definedName name="___________ewe1">NA()</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#REF!</definedName>
    <definedName name="___________knr2">NA()</definedName>
    <definedName name="___________l1">#REF!</definedName>
    <definedName name="___________l12">#REF!</definedName>
    <definedName name="___________l2">#REF!</definedName>
    <definedName name="___________l3">#REF!</definedName>
    <definedName name="___________l4">#REF!</definedName>
    <definedName name="___________l5">#REF!</definedName>
    <definedName name="___________l6">#REF!</definedName>
    <definedName name="___________l7">#REF!</definedName>
    <definedName name="___________l8">#REF!</definedName>
    <definedName name="___________l9">#REF!</definedName>
    <definedName name="___________LJ6">#REF!</definedName>
    <definedName name="___________lj600">#REF!</definedName>
    <definedName name="___________lj900">#REF!</definedName>
    <definedName name="___________LL3">#REF!</definedName>
    <definedName name="___________LSO24">NA()</definedName>
    <definedName name="___________MA1">NA()</definedName>
    <definedName name="___________MA2">NA()</definedName>
    <definedName name="___________me12">NA()</definedName>
    <definedName name="___________Met22">NA()</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#REF!</definedName>
    <definedName name="___________mm1000">#REF!</definedName>
    <definedName name="___________mm11">#REF!</definedName>
    <definedName name="___________mm111">#REF!</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0">NA()</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#REF!</definedName>
    <definedName name="___________pv2">#REF!</definedName>
    <definedName name="___________rr3">#REF!</definedName>
    <definedName name="___________rrr1">#REF!</definedName>
    <definedName name="___________SP10">#REF!</definedName>
    <definedName name="___________SP16">#REF!</definedName>
    <definedName name="___________SP7">#REF!</definedName>
    <definedName name="___________ss12">#REF!</definedName>
    <definedName name="___________ss20">#REF!</definedName>
    <definedName name="___________ss40">#REF!</definedName>
    <definedName name="___________var1">#REF!</definedName>
    <definedName name="___________var4">#REF!</definedName>
    <definedName name="___________vat1">NA()</definedName>
    <definedName name="___________xh2256">#REF!</definedName>
    <definedName name="___________xh2506">#REF!</definedName>
    <definedName name="___________xh2806">#REF!</definedName>
    <definedName name="___________xh3156">#REF!</definedName>
    <definedName name="___________xh634">#REF!</definedName>
    <definedName name="___________xk7100">#REF!</definedName>
    <definedName name="___________xk7150">#REF!</definedName>
    <definedName name="___________xk7250">#REF!</definedName>
    <definedName name="___________xk7300">#REF!</definedName>
    <definedName name="___________xp11010">#REF!</definedName>
    <definedName name="___________xp1104">#REF!</definedName>
    <definedName name="___________xp1106">#REF!</definedName>
    <definedName name="___________xp1254">#REF!</definedName>
    <definedName name="___________xp1256">#REF!</definedName>
    <definedName name="___________xp14010">#REF!</definedName>
    <definedName name="___________xp1404">#REF!</definedName>
    <definedName name="___________xp1406">#REF!</definedName>
    <definedName name="___________xp1604">#REF!</definedName>
    <definedName name="___________xp1606">#REF!</definedName>
    <definedName name="___________xp1804">#REF!</definedName>
    <definedName name="___________xp1806">#REF!</definedName>
    <definedName name="___________xp2006">#REF!</definedName>
    <definedName name="___________xp6310">#REF!</definedName>
    <definedName name="___________xp636">#REF!</definedName>
    <definedName name="___________xp7510">#REF!</definedName>
    <definedName name="___________xp754">#REF!</definedName>
    <definedName name="___________xp756">#REF!</definedName>
    <definedName name="___________xp9010">#REF!</definedName>
    <definedName name="___________xp904">#REF!</definedName>
    <definedName name="___________xp906">#REF!</definedName>
    <definedName name="__________bla1">#REF!</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#REF!</definedName>
    <definedName name="__________CCW2">#REF!</definedName>
    <definedName name="__________cur1">#REF!</definedName>
    <definedName name="__________G120907">#REF!</definedName>
    <definedName name="__________GBS11">NA()</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#REF!</definedName>
    <definedName name="__________KC139">NA()</definedName>
    <definedName name="__________knr2">NA()</definedName>
    <definedName name="__________l1">#REF!</definedName>
    <definedName name="__________l12">#REF!</definedName>
    <definedName name="__________l2">#REF!</definedName>
    <definedName name="__________l3">#REF!</definedName>
    <definedName name="__________l4">#REF!</definedName>
    <definedName name="__________l5">#REF!</definedName>
    <definedName name="__________l6">#REF!</definedName>
    <definedName name="__________l7">#REF!</definedName>
    <definedName name="__________l8">#REF!</definedName>
    <definedName name="__________l9">#REF!</definedName>
    <definedName name="__________LJ6">#REF!</definedName>
    <definedName name="__________lj600">#REF!</definedName>
    <definedName name="__________lj900">#REF!</definedName>
    <definedName name="__________LL3">#REF!</definedName>
    <definedName name="__________LSO24">#REF!</definedName>
    <definedName name="__________MA1">NA()</definedName>
    <definedName name="__________MA2">NA()</definedName>
    <definedName name="__________me12">NA()</definedName>
    <definedName name="__________Met22">NA()</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#REF!</definedName>
    <definedName name="__________mm1000">#REF!</definedName>
    <definedName name="__________mm11">#REF!</definedName>
    <definedName name="__________mm111">#REF!</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0">NA()</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#REF!</definedName>
    <definedName name="__________pv2">#REF!</definedName>
    <definedName name="__________rr3">#REF!</definedName>
    <definedName name="__________rrr1">#REF!</definedName>
    <definedName name="__________S12">NA()</definedName>
    <definedName name="__________SP10">#REF!</definedName>
    <definedName name="__________SP16">#REF!</definedName>
    <definedName name="__________SP7">#REF!</definedName>
    <definedName name="__________ss12">#REF!</definedName>
    <definedName name="__________ss20">#REF!</definedName>
    <definedName name="__________ss40">#REF!</definedName>
    <definedName name="__________var1">#REF!</definedName>
    <definedName name="__________var4">#REF!</definedName>
    <definedName name="__________vat1">NA()</definedName>
    <definedName name="__________xh2256">#REF!</definedName>
    <definedName name="__________xh2506">#REF!</definedName>
    <definedName name="__________xh2806">#REF!</definedName>
    <definedName name="__________xh3156">#REF!</definedName>
    <definedName name="__________xh634">#REF!</definedName>
    <definedName name="__________xk7100">#REF!</definedName>
    <definedName name="__________xk7150">#REF!</definedName>
    <definedName name="__________xk7250">#REF!</definedName>
    <definedName name="__________xk7300">#REF!</definedName>
    <definedName name="__________xp11010">#REF!</definedName>
    <definedName name="__________xp1104">#REF!</definedName>
    <definedName name="__________xp1106">#REF!</definedName>
    <definedName name="__________xp1254">#REF!</definedName>
    <definedName name="__________xp1256">#REF!</definedName>
    <definedName name="__________xp14010">#REF!</definedName>
    <definedName name="__________xp1404">#REF!</definedName>
    <definedName name="__________xp1406">#REF!</definedName>
    <definedName name="__________xp1604">#REF!</definedName>
    <definedName name="__________xp1606">#REF!</definedName>
    <definedName name="__________xp1804">#REF!</definedName>
    <definedName name="__________xp1806">#REF!</definedName>
    <definedName name="__________xp2006">#REF!</definedName>
    <definedName name="__________xp6310">#REF!</definedName>
    <definedName name="__________xp636">#REF!</definedName>
    <definedName name="__________xp7510">#REF!</definedName>
    <definedName name="__________xp754">#REF!</definedName>
    <definedName name="__________xp756">#REF!</definedName>
    <definedName name="__________xp9010">#REF!</definedName>
    <definedName name="__________xp904">#REF!</definedName>
    <definedName name="__________xp906">#REF!</definedName>
    <definedName name="_________bla1">#REF!</definedName>
    <definedName name="_________BSG100">NA()</definedName>
    <definedName name="_________BSG150">NA()</definedName>
    <definedName name="_________BSG5">NA()</definedName>
    <definedName name="_________BSG75">NA()</definedName>
    <definedName name="_________BTC1">NA()</definedName>
    <definedName name="_________BTC10">NA()</definedName>
    <definedName name="_________BTC11">NA()</definedName>
    <definedName name="_________BTC12">NA()</definedName>
    <definedName name="_________BTC13">NA()</definedName>
    <definedName name="_________BTC14">NA()</definedName>
    <definedName name="_________BTC15">NA()</definedName>
    <definedName name="_________BTC16">NA()</definedName>
    <definedName name="_________BTC17">NA()</definedName>
    <definedName name="_________BTC18">NA()</definedName>
    <definedName name="_________BTC19">NA()</definedName>
    <definedName name="_________BTC2">NA()</definedName>
    <definedName name="_________BTC20">NA()</definedName>
    <definedName name="_________BTC21">NA()</definedName>
    <definedName name="_________BTC22">NA()</definedName>
    <definedName name="_________BTC23">NA()</definedName>
    <definedName name="_________BTC24">NA()</definedName>
    <definedName name="_________BTC3">NA()</definedName>
    <definedName name="_________BTC4">NA()</definedName>
    <definedName name="_________BTC5">NA()</definedName>
    <definedName name="_________BTC6">NA()</definedName>
    <definedName name="_________BTC7">NA()</definedName>
    <definedName name="_________BTC8">NA()</definedName>
    <definedName name="_________BTC9">NA()</definedName>
    <definedName name="_________BTR1">NA()</definedName>
    <definedName name="_________BTR10">NA()</definedName>
    <definedName name="_________BTR11">NA()</definedName>
    <definedName name="_________BTR12">NA()</definedName>
    <definedName name="_________BTR13">NA()</definedName>
    <definedName name="_________BTR14">NA()</definedName>
    <definedName name="_________BTR15">NA()</definedName>
    <definedName name="_________BTR16">NA()</definedName>
    <definedName name="_________BTR17">NA()</definedName>
    <definedName name="_________BTR18">NA()</definedName>
    <definedName name="_________BTR19">NA()</definedName>
    <definedName name="_________BTR2">NA()</definedName>
    <definedName name="_________BTR20">NA()</definedName>
    <definedName name="_________BTR21">NA()</definedName>
    <definedName name="_________BTR22">NA()</definedName>
    <definedName name="_________BTR23">NA()</definedName>
    <definedName name="_________BTR24">NA()</definedName>
    <definedName name="_________BTR3">NA()</definedName>
    <definedName name="_________BTR4">NA()</definedName>
    <definedName name="_________BTR5">NA()</definedName>
    <definedName name="_________BTR6">NA()</definedName>
    <definedName name="_________BTR7">NA()</definedName>
    <definedName name="_________BTR8">NA()</definedName>
    <definedName name="_________BTR9">NA()</definedName>
    <definedName name="_________BTS1">NA()</definedName>
    <definedName name="_________BTS10">NA()</definedName>
    <definedName name="_________BTS11">NA()</definedName>
    <definedName name="_________BTS12">NA()</definedName>
    <definedName name="_________BTS13">NA()</definedName>
    <definedName name="_________BTS14">NA()</definedName>
    <definedName name="_________BTS15">NA()</definedName>
    <definedName name="_________BTS16">NA()</definedName>
    <definedName name="_________BTS17">NA()</definedName>
    <definedName name="_________BTS18">NA()</definedName>
    <definedName name="_________BTS19">NA()</definedName>
    <definedName name="_________BTS2">NA()</definedName>
    <definedName name="_________BTS20">NA()</definedName>
    <definedName name="_________BTS21">NA()</definedName>
    <definedName name="_________BTS22">NA()</definedName>
    <definedName name="_________BTS23">NA()</definedName>
    <definedName name="_________BTS24">NA()</definedName>
    <definedName name="_________BTS3">NA()</definedName>
    <definedName name="_________BTS4">NA()</definedName>
    <definedName name="_________BTS5">NA()</definedName>
    <definedName name="_________BTS6">NA()</definedName>
    <definedName name="_________BTS7">NA()</definedName>
    <definedName name="_________BTS8">NA()</definedName>
    <definedName name="_________BTS9">NA()</definedName>
    <definedName name="_________can430">40.73</definedName>
    <definedName name="_________can435">43.3</definedName>
    <definedName name="_________CCW1">#REF!</definedName>
    <definedName name="_________CCW2">#REF!</definedName>
    <definedName name="_________cur1">#REF!</definedName>
    <definedName name="_________GBS11">NA()</definedName>
    <definedName name="_________GBS110">NA()</definedName>
    <definedName name="_________GBS111">NA()</definedName>
    <definedName name="_________GBS112">NA()</definedName>
    <definedName name="_________GBS113">NA()</definedName>
    <definedName name="_________GBS114">NA()</definedName>
    <definedName name="_________GBS115">NA()</definedName>
    <definedName name="_________GBS116">NA()</definedName>
    <definedName name="_________GBS117">NA()</definedName>
    <definedName name="_________GBS118">NA()</definedName>
    <definedName name="_________GBS119">NA()</definedName>
    <definedName name="_________GBS12">NA()</definedName>
    <definedName name="_________GBS120">NA()</definedName>
    <definedName name="_________GBS121">NA()</definedName>
    <definedName name="_________GBS122">NA()</definedName>
    <definedName name="_________GBS123">NA()</definedName>
    <definedName name="_________GBS124">NA()</definedName>
    <definedName name="_________GBS13">NA()</definedName>
    <definedName name="_________GBS14">NA()</definedName>
    <definedName name="_________GBS15">NA()</definedName>
    <definedName name="_________GBS16">NA()</definedName>
    <definedName name="_________GBS17">NA()</definedName>
    <definedName name="_________GBS18">NA()</definedName>
    <definedName name="_________GBS19">NA()</definedName>
    <definedName name="_________GBS21">NA()</definedName>
    <definedName name="_________GBS210">NA()</definedName>
    <definedName name="_________GBS211">NA()</definedName>
    <definedName name="_________GBS212">NA()</definedName>
    <definedName name="_________GBS213">NA()</definedName>
    <definedName name="_________GBS214">NA()</definedName>
    <definedName name="_________GBS215">NA()</definedName>
    <definedName name="_________GBS216">NA()</definedName>
    <definedName name="_________GBS217">NA()</definedName>
    <definedName name="_________GBS218">NA()</definedName>
    <definedName name="_________GBS219">NA()</definedName>
    <definedName name="_________GBS22">NA()</definedName>
    <definedName name="_________GBS220">NA()</definedName>
    <definedName name="_________GBS221">NA()</definedName>
    <definedName name="_________GBS222">NA()</definedName>
    <definedName name="_________GBS223">NA()</definedName>
    <definedName name="_________GBS224">NA()</definedName>
    <definedName name="_________GBS23">NA()</definedName>
    <definedName name="_________GBS24">NA()</definedName>
    <definedName name="_________GBS25">NA()</definedName>
    <definedName name="_________GBS26">NA()</definedName>
    <definedName name="_________GBS27">NA()</definedName>
    <definedName name="_________GBS28">NA()</definedName>
    <definedName name="_________GBS29">NA()</definedName>
    <definedName name="_________imp1">#REF!</definedName>
    <definedName name="_________KC139">NA()</definedName>
    <definedName name="_________knr2">NA()</definedName>
    <definedName name="_________l1">#REF!</definedName>
    <definedName name="_________l12">#REF!</definedName>
    <definedName name="_________l2">#REF!</definedName>
    <definedName name="_________l3">#REF!</definedName>
    <definedName name="_________l4">#REF!</definedName>
    <definedName name="_________l5">#REF!</definedName>
    <definedName name="_________l6">#REF!</definedName>
    <definedName name="_________l7">#REF!</definedName>
    <definedName name="_________l8">#REF!</definedName>
    <definedName name="_________l9">#REF!</definedName>
    <definedName name="_________LJ6">#REF!</definedName>
    <definedName name="_________lj600">NA()</definedName>
    <definedName name="_________lj900">NA()</definedName>
    <definedName name="_________LL3">NA()</definedName>
    <definedName name="_________LSO24">"[14]lead!#ref!"</definedName>
    <definedName name="_________MA1">NA()</definedName>
    <definedName name="_________MA2">NA()</definedName>
    <definedName name="_________me12">NA()</definedName>
    <definedName name="_________Met22">NA()</definedName>
    <definedName name="_________Met45">#REF!</definedName>
    <definedName name="_________MEt55">#REF!</definedName>
    <definedName name="_________Met63">#REF!</definedName>
    <definedName name="_________ML21">NA()</definedName>
    <definedName name="_________ML210">NA()</definedName>
    <definedName name="_________ML211">NA()</definedName>
    <definedName name="_________ML212">NA()</definedName>
    <definedName name="_________ML213">NA()</definedName>
    <definedName name="_________ML214">NA()</definedName>
    <definedName name="_________ML215">NA()</definedName>
    <definedName name="_________ML216">NA()</definedName>
    <definedName name="_________ML217">NA()</definedName>
    <definedName name="_________ML218">NA()</definedName>
    <definedName name="_________ML219">NA()</definedName>
    <definedName name="_________ML22">NA()</definedName>
    <definedName name="_________ML220">NA()</definedName>
    <definedName name="_________ML221">NA()</definedName>
    <definedName name="_________ML222">NA()</definedName>
    <definedName name="_________ML223">NA()</definedName>
    <definedName name="_________ML224">NA()</definedName>
    <definedName name="_________ML23">NA()</definedName>
    <definedName name="_________ML24">NA()</definedName>
    <definedName name="_________ML25">NA()</definedName>
    <definedName name="_________ML26">NA()</definedName>
    <definedName name="_________ML27">NA()</definedName>
    <definedName name="_________ML28">NA()</definedName>
    <definedName name="_________ML29">NA()</definedName>
    <definedName name="_________ML31">NA()</definedName>
    <definedName name="_________ML310">NA()</definedName>
    <definedName name="_________ML311">NA()</definedName>
    <definedName name="_________ML312">NA()</definedName>
    <definedName name="_________ML313">NA()</definedName>
    <definedName name="_________ML314">NA()</definedName>
    <definedName name="_________ML315">NA()</definedName>
    <definedName name="_________ML316">NA()</definedName>
    <definedName name="_________ML317">NA()</definedName>
    <definedName name="_________ML318">NA()</definedName>
    <definedName name="_________ML319">NA()</definedName>
    <definedName name="_________ML32">NA()</definedName>
    <definedName name="_________ML320">NA()</definedName>
    <definedName name="_________ML321">NA()</definedName>
    <definedName name="_________ML322">NA()</definedName>
    <definedName name="_________ML323">NA()</definedName>
    <definedName name="_________ML324">NA()</definedName>
    <definedName name="_________ML33">NA()</definedName>
    <definedName name="_________ML34">NA()</definedName>
    <definedName name="_________ML35">NA()</definedName>
    <definedName name="_________ML36">NA()</definedName>
    <definedName name="_________ML37">NA()</definedName>
    <definedName name="_________ML38">NA()</definedName>
    <definedName name="_________ML39">NA()</definedName>
    <definedName name="_________ML7">NA()</definedName>
    <definedName name="_________ML8">NA()</definedName>
    <definedName name="_________ML9">NA()</definedName>
    <definedName name="_________mm1">#REF!</definedName>
    <definedName name="_________mm1000">#REF!</definedName>
    <definedName name="_________mm11">#REF!</definedName>
    <definedName name="_________mm111">#REF!</definedName>
    <definedName name="_________mm600">#REF!</definedName>
    <definedName name="_________mm800">#REF!</definedName>
    <definedName name="_________PC1">NA()</definedName>
    <definedName name="_________PC10">NA()</definedName>
    <definedName name="_________PC11">NA()</definedName>
    <definedName name="_________PC12">NA()</definedName>
    <definedName name="_________PC13">NA()</definedName>
    <definedName name="_________PC14">NA()</definedName>
    <definedName name="_________PC15">NA()</definedName>
    <definedName name="_________PC16">NA()</definedName>
    <definedName name="_________PC17">NA()</definedName>
    <definedName name="_________PC18">NA()</definedName>
    <definedName name="_________PC19">NA()</definedName>
    <definedName name="_________pc2">#REF!</definedName>
    <definedName name="_________PC20">NA()</definedName>
    <definedName name="_________PC21">NA()</definedName>
    <definedName name="_________PC22">NA()</definedName>
    <definedName name="_________PC23">NA()</definedName>
    <definedName name="_________PC24">NA()</definedName>
    <definedName name="_________PC3">NA()</definedName>
    <definedName name="_________PC4">NA()</definedName>
    <definedName name="_________PC5">NA()</definedName>
    <definedName name="_________PC6">NA()</definedName>
    <definedName name="_________pc600">NA()</definedName>
    <definedName name="_________PC7">NA()</definedName>
    <definedName name="_________PC8">NA()</definedName>
    <definedName name="_________PC9">NA()</definedName>
    <definedName name="_________pc900">NA()</definedName>
    <definedName name="_________pla4">#REF!</definedName>
    <definedName name="_________pv2">#REF!</definedName>
    <definedName name="_________rr3">#REF!</definedName>
    <definedName name="_________rrr1">#REF!</definedName>
    <definedName name="_________RT5565">#REF!</definedName>
    <definedName name="_________S12">NA()</definedName>
    <definedName name="_________SP10">#REF!</definedName>
    <definedName name="_________SP16">#REF!</definedName>
    <definedName name="_________SP7">#REF!</definedName>
    <definedName name="_________ss12">#REF!</definedName>
    <definedName name="_________ss20">#REF!</definedName>
    <definedName name="_________ss40">#REF!</definedName>
    <definedName name="_________var1">#REF!</definedName>
    <definedName name="_________var4">#REF!</definedName>
    <definedName name="_________vat1">NA()</definedName>
    <definedName name="_________xh2506">#REF!</definedName>
    <definedName name="_________xh2806">#REF!</definedName>
    <definedName name="_________xh3156">#REF!</definedName>
    <definedName name="_________xh634">#REF!</definedName>
    <definedName name="_________xk7100">#REF!</definedName>
    <definedName name="_________xk7150">#REF!</definedName>
    <definedName name="_________xk7250">#REF!</definedName>
    <definedName name="_________xk7300">#REF!</definedName>
    <definedName name="_________xp11010">#REF!</definedName>
    <definedName name="_________xp1104">#REF!</definedName>
    <definedName name="_________xp1106">#REF!</definedName>
    <definedName name="_________xp1254">#REF!</definedName>
    <definedName name="_________xp1256">#REF!</definedName>
    <definedName name="_________xp14010">#REF!</definedName>
    <definedName name="_________xp1404">#REF!</definedName>
    <definedName name="_________xp1406">#REF!</definedName>
    <definedName name="_________xp1604">#REF!</definedName>
    <definedName name="_________xp1606">#REF!</definedName>
    <definedName name="_________xp1804">#REF!</definedName>
    <definedName name="_________xp1806">#REF!</definedName>
    <definedName name="_________xp2006">#REF!</definedName>
    <definedName name="_________xp6310">#REF!</definedName>
    <definedName name="_________xp636">#REF!</definedName>
    <definedName name="_________xp7510">#REF!</definedName>
    <definedName name="_________xp754">#REF!</definedName>
    <definedName name="_________xp756">#REF!</definedName>
    <definedName name="_________xp9010">#REF!</definedName>
    <definedName name="_________xp904">#REF!</definedName>
    <definedName name="_________xp906">#REF!</definedName>
    <definedName name="________bla1">#REF!</definedName>
    <definedName name="________BSG100">NA()</definedName>
    <definedName name="________BSG150">NA()</definedName>
    <definedName name="________BSG5">NA()</definedName>
    <definedName name="________BSG75">NA()</definedName>
    <definedName name="________BTC1">NA()</definedName>
    <definedName name="________BTC10">NA()</definedName>
    <definedName name="________BTC11">NA()</definedName>
    <definedName name="________BTC12">NA()</definedName>
    <definedName name="________BTC13">NA()</definedName>
    <definedName name="________BTC14">NA()</definedName>
    <definedName name="________BTC15">NA()</definedName>
    <definedName name="________BTC16">NA()</definedName>
    <definedName name="________BTC17">NA()</definedName>
    <definedName name="________BTC18">NA()</definedName>
    <definedName name="________BTC19">NA()</definedName>
    <definedName name="________BTC2">NA()</definedName>
    <definedName name="________BTC20">NA()</definedName>
    <definedName name="________BTC21">NA()</definedName>
    <definedName name="________BTC22">NA()</definedName>
    <definedName name="________BTC23">NA()</definedName>
    <definedName name="________BTC24">NA()</definedName>
    <definedName name="________BTC3">NA()</definedName>
    <definedName name="________BTC4">NA()</definedName>
    <definedName name="________BTC5">NA()</definedName>
    <definedName name="________BTC6">NA()</definedName>
    <definedName name="________BTC7">NA()</definedName>
    <definedName name="________BTC8">NA()</definedName>
    <definedName name="________BTC9">NA()</definedName>
    <definedName name="________BTR1">NA()</definedName>
    <definedName name="________BTR10">NA()</definedName>
    <definedName name="________BTR11">NA()</definedName>
    <definedName name="________BTR12">NA()</definedName>
    <definedName name="________BTR13">NA()</definedName>
    <definedName name="________BTR14">NA()</definedName>
    <definedName name="________BTR15">NA()</definedName>
    <definedName name="________BTR16">NA()</definedName>
    <definedName name="________BTR17">NA()</definedName>
    <definedName name="________BTR18">NA()</definedName>
    <definedName name="________BTR19">NA()</definedName>
    <definedName name="________BTR2">NA()</definedName>
    <definedName name="________BTR20">NA()</definedName>
    <definedName name="________BTR21">NA()</definedName>
    <definedName name="________BTR22">NA()</definedName>
    <definedName name="________BTR23">NA()</definedName>
    <definedName name="________BTR24">NA()</definedName>
    <definedName name="________BTR3">NA()</definedName>
    <definedName name="________BTR4">NA()</definedName>
    <definedName name="________BTR5">NA()</definedName>
    <definedName name="________BTR6">NA()</definedName>
    <definedName name="________BTR7">NA()</definedName>
    <definedName name="________BTR8">NA()</definedName>
    <definedName name="________BTR9">NA()</definedName>
    <definedName name="________BTS1">NA()</definedName>
    <definedName name="________BTS10">NA()</definedName>
    <definedName name="________BTS11">NA()</definedName>
    <definedName name="________BTS12">NA()</definedName>
    <definedName name="________BTS13">NA()</definedName>
    <definedName name="________BTS14">NA()</definedName>
    <definedName name="________BTS15">NA()</definedName>
    <definedName name="________BTS16">NA()</definedName>
    <definedName name="________BTS17">NA()</definedName>
    <definedName name="________BTS18">NA()</definedName>
    <definedName name="________BTS19">NA()</definedName>
    <definedName name="________BTS2">NA()</definedName>
    <definedName name="________BTS20">NA()</definedName>
    <definedName name="________BTS21">NA()</definedName>
    <definedName name="________BTS22">NA()</definedName>
    <definedName name="________BTS23">NA()</definedName>
    <definedName name="________BTS24">NA()</definedName>
    <definedName name="________BTS3">NA()</definedName>
    <definedName name="________BTS4">NA()</definedName>
    <definedName name="________BTS5">NA()</definedName>
    <definedName name="________BTS6">NA()</definedName>
    <definedName name="________BTS7">NA()</definedName>
    <definedName name="________BTS8">NA()</definedName>
    <definedName name="________BTS9">NA()</definedName>
    <definedName name="________can430">40.73</definedName>
    <definedName name="________can435">43.3</definedName>
    <definedName name="________CCW1">#REF!</definedName>
    <definedName name="________CCW2">#REF!</definedName>
    <definedName name="________cur1">#REF!</definedName>
    <definedName name="________G120907">#REF!</definedName>
    <definedName name="________GBS11">NA()</definedName>
    <definedName name="________GBS110">NA()</definedName>
    <definedName name="________GBS111">NA()</definedName>
    <definedName name="________GBS112">NA()</definedName>
    <definedName name="________GBS113">NA()</definedName>
    <definedName name="________GBS114">NA()</definedName>
    <definedName name="________GBS115">NA()</definedName>
    <definedName name="________GBS116">NA()</definedName>
    <definedName name="________GBS117">NA()</definedName>
    <definedName name="________GBS118">NA()</definedName>
    <definedName name="________GBS119">NA()</definedName>
    <definedName name="________GBS12">NA()</definedName>
    <definedName name="________GBS120">NA()</definedName>
    <definedName name="________GBS121">NA()</definedName>
    <definedName name="________GBS122">NA()</definedName>
    <definedName name="________GBS123">NA()</definedName>
    <definedName name="________GBS124">NA()</definedName>
    <definedName name="________GBS13">NA()</definedName>
    <definedName name="________GBS14">NA()</definedName>
    <definedName name="________GBS15">NA()</definedName>
    <definedName name="________GBS16">NA()</definedName>
    <definedName name="________GBS17">NA()</definedName>
    <definedName name="________GBS18">NA()</definedName>
    <definedName name="________GBS19">NA()</definedName>
    <definedName name="________GBS21">NA()</definedName>
    <definedName name="________GBS210">NA()</definedName>
    <definedName name="________GBS211">NA()</definedName>
    <definedName name="________GBS212">NA()</definedName>
    <definedName name="________GBS213">NA()</definedName>
    <definedName name="________GBS214">NA()</definedName>
    <definedName name="________GBS215">NA()</definedName>
    <definedName name="________GBS216">NA()</definedName>
    <definedName name="________GBS217">NA()</definedName>
    <definedName name="________GBS218">NA()</definedName>
    <definedName name="________GBS219">NA()</definedName>
    <definedName name="________GBS22">NA()</definedName>
    <definedName name="________GBS220">NA()</definedName>
    <definedName name="________GBS221">NA()</definedName>
    <definedName name="________GBS222">NA()</definedName>
    <definedName name="________GBS223">NA()</definedName>
    <definedName name="________GBS224">NA()</definedName>
    <definedName name="________GBS23">NA()</definedName>
    <definedName name="________GBS24">NA()</definedName>
    <definedName name="________GBS25">NA()</definedName>
    <definedName name="________GBS26">NA()</definedName>
    <definedName name="________GBS27">NA()</definedName>
    <definedName name="________GBS28">NA()</definedName>
    <definedName name="________GBS29">NA()</definedName>
    <definedName name="________imp1">#REF!</definedName>
    <definedName name="________KC139">NA()</definedName>
    <definedName name="________knr2">NA()</definedName>
    <definedName name="________l1">#REF!</definedName>
    <definedName name="________l12">#REF!</definedName>
    <definedName name="________l2">#REF!</definedName>
    <definedName name="________l3">#REF!</definedName>
    <definedName name="________l4">#REF!</definedName>
    <definedName name="________l5">#REF!</definedName>
    <definedName name="________l6">#REF!</definedName>
    <definedName name="________l7">#REF!</definedName>
    <definedName name="________l8">#REF!</definedName>
    <definedName name="________l9">#REF!</definedName>
    <definedName name="________LJ6">#REF!</definedName>
    <definedName name="________lj600">NA()</definedName>
    <definedName name="________lj900">NA()</definedName>
    <definedName name="________LL3">NA()</definedName>
    <definedName name="________LSO24">"[14]lead!#ref!"</definedName>
    <definedName name="________MA1">NA()</definedName>
    <definedName name="________MA2">NA()</definedName>
    <definedName name="________me12">NA()</definedName>
    <definedName name="________Met22">NA()</definedName>
    <definedName name="________Met45">NA()</definedName>
    <definedName name="________MEt55">NA()</definedName>
    <definedName name="________Met63">NA()</definedName>
    <definedName name="________ML21">NA()</definedName>
    <definedName name="________ML210">NA()</definedName>
    <definedName name="________ML211">NA()</definedName>
    <definedName name="________ML212">NA()</definedName>
    <definedName name="________ML213">NA()</definedName>
    <definedName name="________ML214">NA()</definedName>
    <definedName name="________ML215">NA()</definedName>
    <definedName name="________ML216">NA()</definedName>
    <definedName name="________ML217">NA()</definedName>
    <definedName name="________ML218">NA()</definedName>
    <definedName name="________ML219">NA()</definedName>
    <definedName name="________ML22">NA()</definedName>
    <definedName name="________ML220">NA()</definedName>
    <definedName name="________ML221">NA()</definedName>
    <definedName name="________ML222">NA()</definedName>
    <definedName name="________ML223">NA()</definedName>
    <definedName name="________ML224">NA()</definedName>
    <definedName name="________ML23">NA()</definedName>
    <definedName name="________ML24">NA()</definedName>
    <definedName name="________ML25">NA()</definedName>
    <definedName name="________ML26">NA()</definedName>
    <definedName name="________ML27">NA()</definedName>
    <definedName name="________ML28">NA()</definedName>
    <definedName name="________ML29">NA()</definedName>
    <definedName name="________ML31">NA()</definedName>
    <definedName name="________ML310">NA()</definedName>
    <definedName name="________ML311">NA()</definedName>
    <definedName name="________ML312">NA()</definedName>
    <definedName name="________ML313">NA()</definedName>
    <definedName name="________ML314">NA()</definedName>
    <definedName name="________ML315">NA()</definedName>
    <definedName name="________ML316">NA()</definedName>
    <definedName name="________ML317">NA()</definedName>
    <definedName name="________ML318">NA()</definedName>
    <definedName name="________ML319">NA()</definedName>
    <definedName name="________ML32">NA()</definedName>
    <definedName name="________ML320">NA()</definedName>
    <definedName name="________ML321">NA()</definedName>
    <definedName name="________ML322">NA()</definedName>
    <definedName name="________ML323">NA()</definedName>
    <definedName name="________ML324">NA()</definedName>
    <definedName name="________ML33">NA()</definedName>
    <definedName name="________ML34">NA()</definedName>
    <definedName name="________ML35">NA()</definedName>
    <definedName name="________ML36">NA()</definedName>
    <definedName name="________ML37">NA()</definedName>
    <definedName name="________ML38">NA()</definedName>
    <definedName name="________ML39">NA()</definedName>
    <definedName name="________ML7">NA()</definedName>
    <definedName name="________ML8">NA()</definedName>
    <definedName name="________ML9">NA()</definedName>
    <definedName name="________mm1">#REF!</definedName>
    <definedName name="________mm1000">NA()</definedName>
    <definedName name="________mm11">#REF!</definedName>
    <definedName name="________mm111">#REF!</definedName>
    <definedName name="________mm600">NA()</definedName>
    <definedName name="________mm800">NA()</definedName>
    <definedName name="________PC1">NA()</definedName>
    <definedName name="________PC10">NA()</definedName>
    <definedName name="________PC11">NA()</definedName>
    <definedName name="________PC12">NA()</definedName>
    <definedName name="________PC13">NA()</definedName>
    <definedName name="________PC14">NA()</definedName>
    <definedName name="________PC15">NA()</definedName>
    <definedName name="________PC16">NA()</definedName>
    <definedName name="________PC17">NA()</definedName>
    <definedName name="________PC18">NA()</definedName>
    <definedName name="________PC19">NA()</definedName>
    <definedName name="________pc2">#REF!</definedName>
    <definedName name="________PC20">NA()</definedName>
    <definedName name="________PC21">NA()</definedName>
    <definedName name="________PC22">NA()</definedName>
    <definedName name="________PC23">NA()</definedName>
    <definedName name="________PC24">NA()</definedName>
    <definedName name="________PC3">NA()</definedName>
    <definedName name="________PC4">NA()</definedName>
    <definedName name="________PC5">NA()</definedName>
    <definedName name="________PC6">NA()</definedName>
    <definedName name="________pc600">NA()</definedName>
    <definedName name="________PC7">NA()</definedName>
    <definedName name="________PC8">NA()</definedName>
    <definedName name="________PC9">NA()</definedName>
    <definedName name="________pc900">NA()</definedName>
    <definedName name="________pla4">#REF!</definedName>
    <definedName name="________pv2">#REF!</definedName>
    <definedName name="________rr3">#REF!</definedName>
    <definedName name="________rrr1">#REF!</definedName>
    <definedName name="________S12">NA()</definedName>
    <definedName name="________SP10">#REF!</definedName>
    <definedName name="________SP16">#REF!</definedName>
    <definedName name="________SP7">#REF!</definedName>
    <definedName name="________ss12">#REF!</definedName>
    <definedName name="________ss20">#REF!</definedName>
    <definedName name="________ss40">#REF!</definedName>
    <definedName name="________var1">#REF!</definedName>
    <definedName name="________var4">#REF!</definedName>
    <definedName name="________vat1">NA()</definedName>
    <definedName name="________xh2256">#REF!</definedName>
    <definedName name="________xh2506">#REF!</definedName>
    <definedName name="________xh2806">#REF!</definedName>
    <definedName name="________xh3156">#REF!</definedName>
    <definedName name="________xh634">#REF!</definedName>
    <definedName name="________xk7100">#REF!</definedName>
    <definedName name="________xk7150">#REF!</definedName>
    <definedName name="________xk7250">#REF!</definedName>
    <definedName name="________xk7300">#REF!</definedName>
    <definedName name="________xp11010">#REF!</definedName>
    <definedName name="________xp1104">#REF!</definedName>
    <definedName name="________xp1106">#REF!</definedName>
    <definedName name="________xp1254">#REF!</definedName>
    <definedName name="________xp1256">#REF!</definedName>
    <definedName name="________xp14010">#REF!</definedName>
    <definedName name="________xp1404">#REF!</definedName>
    <definedName name="________xp1406">#REF!</definedName>
    <definedName name="________xp1604">#REF!</definedName>
    <definedName name="________xp1606">#REF!</definedName>
    <definedName name="________xp1804">#REF!</definedName>
    <definedName name="________xp1806">#REF!</definedName>
    <definedName name="________xp2006">#REF!</definedName>
    <definedName name="________xp6310">#REF!</definedName>
    <definedName name="________xp636">#REF!</definedName>
    <definedName name="________xp7510">#REF!</definedName>
    <definedName name="________xp754">#REF!</definedName>
    <definedName name="________xp756">#REF!</definedName>
    <definedName name="________xp9010">#REF!</definedName>
    <definedName name="________xp904">#REF!</definedName>
    <definedName name="________xp906">#REF!</definedName>
    <definedName name="_______bla1">#REF!</definedName>
    <definedName name="_______BSG100">NA()</definedName>
    <definedName name="_______BSG150">NA()</definedName>
    <definedName name="_______BSG5">NA()</definedName>
    <definedName name="_______BSG75">NA()</definedName>
    <definedName name="_______BTC1">NA()</definedName>
    <definedName name="_______BTC10">NA()</definedName>
    <definedName name="_______BTC11">NA()</definedName>
    <definedName name="_______BTC12">NA()</definedName>
    <definedName name="_______BTC13">NA()</definedName>
    <definedName name="_______BTC14">NA()</definedName>
    <definedName name="_______BTC15">NA()</definedName>
    <definedName name="_______BTC16">NA()</definedName>
    <definedName name="_______BTC17">NA()</definedName>
    <definedName name="_______BTC18">NA()</definedName>
    <definedName name="_______BTC19">NA()</definedName>
    <definedName name="_______BTC2">NA()</definedName>
    <definedName name="_______BTC20">NA()</definedName>
    <definedName name="_______BTC21">NA()</definedName>
    <definedName name="_______BTC22">NA()</definedName>
    <definedName name="_______BTC23">NA()</definedName>
    <definedName name="_______BTC24">NA()</definedName>
    <definedName name="_______BTC3">NA()</definedName>
    <definedName name="_______BTC4">NA()</definedName>
    <definedName name="_______BTC5">NA()</definedName>
    <definedName name="_______BTC6">NA()</definedName>
    <definedName name="_______BTC7">NA()</definedName>
    <definedName name="_______BTC8">NA()</definedName>
    <definedName name="_______BTC9">NA()</definedName>
    <definedName name="_______BTR1">NA()</definedName>
    <definedName name="_______BTR10">NA()</definedName>
    <definedName name="_______BTR11">NA()</definedName>
    <definedName name="_______BTR12">NA()</definedName>
    <definedName name="_______BTR13">NA()</definedName>
    <definedName name="_______BTR14">NA()</definedName>
    <definedName name="_______BTR15">NA()</definedName>
    <definedName name="_______BTR16">NA()</definedName>
    <definedName name="_______BTR17">NA()</definedName>
    <definedName name="_______BTR18">NA()</definedName>
    <definedName name="_______BTR19">NA()</definedName>
    <definedName name="_______BTR2">NA()</definedName>
    <definedName name="_______BTR20">NA()</definedName>
    <definedName name="_______BTR21">NA()</definedName>
    <definedName name="_______BTR22">NA()</definedName>
    <definedName name="_______BTR23">NA()</definedName>
    <definedName name="_______BTR24">NA()</definedName>
    <definedName name="_______BTR3">NA()</definedName>
    <definedName name="_______BTR4">NA()</definedName>
    <definedName name="_______BTR5">NA()</definedName>
    <definedName name="_______BTR6">NA()</definedName>
    <definedName name="_______BTR7">NA()</definedName>
    <definedName name="_______BTR8">NA()</definedName>
    <definedName name="_______BTR9">NA()</definedName>
    <definedName name="_______BTS1">NA()</definedName>
    <definedName name="_______BTS10">NA()</definedName>
    <definedName name="_______BTS11">NA()</definedName>
    <definedName name="_______BTS12">NA()</definedName>
    <definedName name="_______BTS13">NA()</definedName>
    <definedName name="_______BTS14">NA()</definedName>
    <definedName name="_______BTS15">NA()</definedName>
    <definedName name="_______BTS16">NA()</definedName>
    <definedName name="_______BTS17">NA()</definedName>
    <definedName name="_______BTS18">NA()</definedName>
    <definedName name="_______BTS19">NA()</definedName>
    <definedName name="_______BTS2">NA()</definedName>
    <definedName name="_______BTS20">NA()</definedName>
    <definedName name="_______BTS21">NA()</definedName>
    <definedName name="_______BTS22">NA()</definedName>
    <definedName name="_______BTS23">NA()</definedName>
    <definedName name="_______BTS24">NA()</definedName>
    <definedName name="_______BTS3">NA()</definedName>
    <definedName name="_______BTS4">NA()</definedName>
    <definedName name="_______BTS5">NA()</definedName>
    <definedName name="_______BTS6">NA()</definedName>
    <definedName name="_______BTS7">NA()</definedName>
    <definedName name="_______BTS8">NA()</definedName>
    <definedName name="_______BTS9">NA()</definedName>
    <definedName name="_______can430">40.73</definedName>
    <definedName name="_______can435">43.3</definedName>
    <definedName name="_______cbr1">NA()</definedName>
    <definedName name="_______cbr2">NA()</definedName>
    <definedName name="_______cbr3">NA()</definedName>
    <definedName name="_______cbr4">NA()</definedName>
    <definedName name="_______CCW1">#REF!</definedName>
    <definedName name="_______CCW2">#REF!</definedName>
    <definedName name="_______cur1">#REF!</definedName>
    <definedName name="_______ewe1">NA()</definedName>
    <definedName name="_______G120907">#REF!</definedName>
    <definedName name="_______GBS11">NA()</definedName>
    <definedName name="_______GBS110">NA()</definedName>
    <definedName name="_______GBS111">NA()</definedName>
    <definedName name="_______GBS112">NA()</definedName>
    <definedName name="_______GBS113">NA()</definedName>
    <definedName name="_______GBS114">NA()</definedName>
    <definedName name="_______GBS115">NA()</definedName>
    <definedName name="_______GBS116">NA()</definedName>
    <definedName name="_______GBS117">NA()</definedName>
    <definedName name="_______GBS118">NA()</definedName>
    <definedName name="_______GBS119">NA()</definedName>
    <definedName name="_______GBS12">NA()</definedName>
    <definedName name="_______GBS120">NA()</definedName>
    <definedName name="_______GBS121">NA()</definedName>
    <definedName name="_______GBS122">NA()</definedName>
    <definedName name="_______GBS123">NA()</definedName>
    <definedName name="_______GBS124">NA()</definedName>
    <definedName name="_______GBS13">NA()</definedName>
    <definedName name="_______GBS14">NA()</definedName>
    <definedName name="_______GBS15">NA()</definedName>
    <definedName name="_______GBS16">NA()</definedName>
    <definedName name="_______GBS17">NA()</definedName>
    <definedName name="_______GBS18">NA()</definedName>
    <definedName name="_______GBS19">NA()</definedName>
    <definedName name="_______GBS21">NA()</definedName>
    <definedName name="_______GBS210">NA()</definedName>
    <definedName name="_______GBS211">NA()</definedName>
    <definedName name="_______GBS212">NA()</definedName>
    <definedName name="_______GBS213">NA()</definedName>
    <definedName name="_______GBS214">NA()</definedName>
    <definedName name="_______GBS215">NA()</definedName>
    <definedName name="_______GBS216">NA()</definedName>
    <definedName name="_______GBS217">NA()</definedName>
    <definedName name="_______GBS218">NA()</definedName>
    <definedName name="_______GBS219">NA()</definedName>
    <definedName name="_______GBS22">NA()</definedName>
    <definedName name="_______GBS220">NA()</definedName>
    <definedName name="_______GBS221">NA()</definedName>
    <definedName name="_______GBS222">NA()</definedName>
    <definedName name="_______GBS223">NA()</definedName>
    <definedName name="_______GBS224">NA()</definedName>
    <definedName name="_______GBS23">NA()</definedName>
    <definedName name="_______GBS24">NA()</definedName>
    <definedName name="_______GBS25">NA()</definedName>
    <definedName name="_______GBS26">NA()</definedName>
    <definedName name="_______GBS27">NA()</definedName>
    <definedName name="_______GBS28">NA()</definedName>
    <definedName name="_______GBS29">NA()</definedName>
    <definedName name="_______imp1">#REF!</definedName>
    <definedName name="_______KC139">NA()</definedName>
    <definedName name="_______knr2">NA()</definedName>
    <definedName name="_______l1">#REF!</definedName>
    <definedName name="_______l12">#REF!</definedName>
    <definedName name="_______l2">#REF!</definedName>
    <definedName name="_______l3">#REF!</definedName>
    <definedName name="_______l4">#REF!</definedName>
    <definedName name="_______l5">#REF!</definedName>
    <definedName name="_______l6">#REF!</definedName>
    <definedName name="_______l7">#REF!</definedName>
    <definedName name="_______l8">#REF!</definedName>
    <definedName name="_______l9">#REF!</definedName>
    <definedName name="_______LJ6">#REF!</definedName>
    <definedName name="_______lj600">NA()</definedName>
    <definedName name="_______lj900">NA()</definedName>
    <definedName name="_______LL3">NA()</definedName>
    <definedName name="_______LSO24">"[14]lead!#ref!"</definedName>
    <definedName name="_______MA1">#REF!</definedName>
    <definedName name="_______MA2">NA()</definedName>
    <definedName name="_______me12">NA()</definedName>
    <definedName name="_______Met22">NA()</definedName>
    <definedName name="_______Met45">NA()</definedName>
    <definedName name="_______MEt55">NA()</definedName>
    <definedName name="_______Met63">NA()</definedName>
    <definedName name="_______ML21">NA()</definedName>
    <definedName name="_______ML210">NA()</definedName>
    <definedName name="_______ML211">NA()</definedName>
    <definedName name="_______ML212">NA()</definedName>
    <definedName name="_______ML213">NA()</definedName>
    <definedName name="_______ML214">NA()</definedName>
    <definedName name="_______ML215">NA()</definedName>
    <definedName name="_______ML216">NA()</definedName>
    <definedName name="_______ML217">NA()</definedName>
    <definedName name="_______ML218">NA()</definedName>
    <definedName name="_______ML219">NA()</definedName>
    <definedName name="_______ML22">NA()</definedName>
    <definedName name="_______ML220">NA()</definedName>
    <definedName name="_______ML221">NA()</definedName>
    <definedName name="_______ML222">NA()</definedName>
    <definedName name="_______ML223">NA()</definedName>
    <definedName name="_______ML224">NA()</definedName>
    <definedName name="_______ML23">NA()</definedName>
    <definedName name="_______ML24">NA()</definedName>
    <definedName name="_______ML25">NA()</definedName>
    <definedName name="_______ML26">NA()</definedName>
    <definedName name="_______ML27">NA()</definedName>
    <definedName name="_______ML28">NA()</definedName>
    <definedName name="_______ML29">NA()</definedName>
    <definedName name="_______ML31">NA()</definedName>
    <definedName name="_______ML310">NA()</definedName>
    <definedName name="_______ML311">NA()</definedName>
    <definedName name="_______ML312">NA()</definedName>
    <definedName name="_______ML313">NA()</definedName>
    <definedName name="_______ML314">NA()</definedName>
    <definedName name="_______ML315">NA()</definedName>
    <definedName name="_______ML316">NA()</definedName>
    <definedName name="_______ML317">NA()</definedName>
    <definedName name="_______ML318">NA()</definedName>
    <definedName name="_______ML319">NA()</definedName>
    <definedName name="_______ML32">NA()</definedName>
    <definedName name="_______ML320">NA()</definedName>
    <definedName name="_______ML321">NA()</definedName>
    <definedName name="_______ML322">NA()</definedName>
    <definedName name="_______ML323">NA()</definedName>
    <definedName name="_______ML324">NA()</definedName>
    <definedName name="_______ML33">NA()</definedName>
    <definedName name="_______ML34">NA()</definedName>
    <definedName name="_______ML35">NA()</definedName>
    <definedName name="_______ML36">NA()</definedName>
    <definedName name="_______ML37">NA()</definedName>
    <definedName name="_______ML38">NA()</definedName>
    <definedName name="_______ML39">NA()</definedName>
    <definedName name="_______ML7">NA()</definedName>
    <definedName name="_______ML8">NA()</definedName>
    <definedName name="_______ML9">NA()</definedName>
    <definedName name="_______mm1">#REF!</definedName>
    <definedName name="_______mm1000">NA()</definedName>
    <definedName name="_______mm11">#REF!</definedName>
    <definedName name="_______mm111">#REF!</definedName>
    <definedName name="_______mm20">NA()</definedName>
    <definedName name="_______mm40">NA()</definedName>
    <definedName name="_______mm600">NA()</definedName>
    <definedName name="_______mm800">NA()</definedName>
    <definedName name="_______PC1">NA()</definedName>
    <definedName name="_______PC10">NA()</definedName>
    <definedName name="_______PC11">NA()</definedName>
    <definedName name="_______PC12">NA()</definedName>
    <definedName name="_______PC13">NA()</definedName>
    <definedName name="_______PC14">NA()</definedName>
    <definedName name="_______PC15">NA()</definedName>
    <definedName name="_______PC16">NA()</definedName>
    <definedName name="_______PC17">NA()</definedName>
    <definedName name="_______PC18">NA()</definedName>
    <definedName name="_______PC19">NA()</definedName>
    <definedName name="_______pc2">#REF!</definedName>
    <definedName name="_______PC20">NA()</definedName>
    <definedName name="_______PC21">NA()</definedName>
    <definedName name="_______PC22">NA()</definedName>
    <definedName name="_______PC23">NA()</definedName>
    <definedName name="_______PC24">NA()</definedName>
    <definedName name="_______PC3">NA()</definedName>
    <definedName name="_______PC4">NA()</definedName>
    <definedName name="_______PC5">NA()</definedName>
    <definedName name="_______PC6">NA()</definedName>
    <definedName name="_______pc600">NA()</definedName>
    <definedName name="_______PC7">NA()</definedName>
    <definedName name="_______PC8">NA()</definedName>
    <definedName name="_______PC9">NA()</definedName>
    <definedName name="_______pc900">NA()</definedName>
    <definedName name="_______pla4">#REF!</definedName>
    <definedName name="_______pv2">#REF!</definedName>
    <definedName name="_______rr3">#REF!</definedName>
    <definedName name="_______rrr1">#REF!</definedName>
    <definedName name="_______RT5565">#REF!</definedName>
    <definedName name="_______S12">NA()</definedName>
    <definedName name="_______SP10">#REF!</definedName>
    <definedName name="_______SP16">#REF!</definedName>
    <definedName name="_______SP7">#REF!</definedName>
    <definedName name="_______ss12">#REF!</definedName>
    <definedName name="_______ss20">#REF!</definedName>
    <definedName name="_______ss40">#REF!</definedName>
    <definedName name="_______var1">#REF!</definedName>
    <definedName name="_______var4">#REF!</definedName>
    <definedName name="_______vat1">NA()</definedName>
    <definedName name="_______vat2">NA()</definedName>
    <definedName name="_______xh2256">#REF!</definedName>
    <definedName name="_______xh2506">#REF!</definedName>
    <definedName name="_______xh2806">#REF!</definedName>
    <definedName name="_______xh3156">#REF!</definedName>
    <definedName name="_______xh634">#REF!</definedName>
    <definedName name="_______xk7100">#REF!</definedName>
    <definedName name="_______xk7150">#REF!</definedName>
    <definedName name="_______xk7250">#REF!</definedName>
    <definedName name="_______xk7300">#REF!</definedName>
    <definedName name="_______xp11010">#REF!</definedName>
    <definedName name="_______xp1104">#REF!</definedName>
    <definedName name="_______xp1106">#REF!</definedName>
    <definedName name="_______xp1254">#REF!</definedName>
    <definedName name="_______xp1256">#REF!</definedName>
    <definedName name="_______xp14010">#REF!</definedName>
    <definedName name="_______xp1404">#REF!</definedName>
    <definedName name="_______xp1406">#REF!</definedName>
    <definedName name="_______xp1604">#REF!</definedName>
    <definedName name="_______xp1606">#REF!</definedName>
    <definedName name="_______xp1804">#REF!</definedName>
    <definedName name="_______xp1806">#REF!</definedName>
    <definedName name="_______xp2006">#REF!</definedName>
    <definedName name="_______xp6310">#REF!</definedName>
    <definedName name="_______xp636">#REF!</definedName>
    <definedName name="_______xp7510">#REF!</definedName>
    <definedName name="_______xp754">#REF!</definedName>
    <definedName name="_______xp756">#REF!</definedName>
    <definedName name="_______xp9010">#REF!</definedName>
    <definedName name="_______xp904">#REF!</definedName>
    <definedName name="_______xp906">#REF!</definedName>
    <definedName name="______bla1">#REF!</definedName>
    <definedName name="______BSG100">NA()</definedName>
    <definedName name="______BSG150">NA()</definedName>
    <definedName name="______BSG5">NA()</definedName>
    <definedName name="______BSG75">NA()</definedName>
    <definedName name="______BTC1">NA()</definedName>
    <definedName name="______BTC10">NA()</definedName>
    <definedName name="______BTC11">NA()</definedName>
    <definedName name="______BTC12">NA()</definedName>
    <definedName name="______BTC13">NA()</definedName>
    <definedName name="______BTC14">NA()</definedName>
    <definedName name="______BTC15">NA()</definedName>
    <definedName name="______BTC16">NA()</definedName>
    <definedName name="______BTC17">NA()</definedName>
    <definedName name="______BTC18">NA()</definedName>
    <definedName name="______BTC19">NA()</definedName>
    <definedName name="______BTC2">NA()</definedName>
    <definedName name="______BTC20">NA()</definedName>
    <definedName name="______BTC21">NA()</definedName>
    <definedName name="______BTC22">NA()</definedName>
    <definedName name="______BTC23">NA()</definedName>
    <definedName name="______BTC24">NA()</definedName>
    <definedName name="______BTC3">NA()</definedName>
    <definedName name="______BTC4">NA()</definedName>
    <definedName name="______BTC5">NA()</definedName>
    <definedName name="______BTC6">NA()</definedName>
    <definedName name="______BTC7">NA()</definedName>
    <definedName name="______BTC8">NA()</definedName>
    <definedName name="______BTC9">NA()</definedName>
    <definedName name="______BTR1">NA()</definedName>
    <definedName name="______BTR10">NA()</definedName>
    <definedName name="______BTR11">NA()</definedName>
    <definedName name="______BTR12">NA()</definedName>
    <definedName name="______BTR13">NA()</definedName>
    <definedName name="______BTR14">NA()</definedName>
    <definedName name="______BTR15">NA()</definedName>
    <definedName name="______BTR16">NA()</definedName>
    <definedName name="______BTR17">NA()</definedName>
    <definedName name="______BTR18">NA()</definedName>
    <definedName name="______BTR19">NA()</definedName>
    <definedName name="______BTR2">NA()</definedName>
    <definedName name="______BTR20">NA()</definedName>
    <definedName name="______BTR21">NA()</definedName>
    <definedName name="______BTR22">NA()</definedName>
    <definedName name="______BTR23">NA()</definedName>
    <definedName name="______BTR24">NA()</definedName>
    <definedName name="______BTR3">NA()</definedName>
    <definedName name="______BTR4">NA()</definedName>
    <definedName name="______BTR5">NA()</definedName>
    <definedName name="______BTR6">NA()</definedName>
    <definedName name="______BTR7">NA()</definedName>
    <definedName name="______BTR8">NA()</definedName>
    <definedName name="______BTR9">NA()</definedName>
    <definedName name="______BTS1">NA()</definedName>
    <definedName name="______BTS10">NA()</definedName>
    <definedName name="______BTS11">NA()</definedName>
    <definedName name="______BTS12">NA()</definedName>
    <definedName name="______BTS13">NA()</definedName>
    <definedName name="______BTS14">NA()</definedName>
    <definedName name="______BTS15">NA()</definedName>
    <definedName name="______BTS16">NA()</definedName>
    <definedName name="______BTS17">NA()</definedName>
    <definedName name="______BTS18">NA()</definedName>
    <definedName name="______BTS19">NA()</definedName>
    <definedName name="______BTS2">NA()</definedName>
    <definedName name="______BTS20">NA()</definedName>
    <definedName name="______BTS21">NA()</definedName>
    <definedName name="______BTS22">NA()</definedName>
    <definedName name="______BTS23">NA()</definedName>
    <definedName name="______BTS24">NA()</definedName>
    <definedName name="______BTS3">NA()</definedName>
    <definedName name="______BTS4">NA()</definedName>
    <definedName name="______BTS5">NA()</definedName>
    <definedName name="______BTS6">NA()</definedName>
    <definedName name="______BTS7">NA()</definedName>
    <definedName name="______BTS8">NA()</definedName>
    <definedName name="______BTS9">NA()</definedName>
    <definedName name="______can430">40.73</definedName>
    <definedName name="______can435">43.3</definedName>
    <definedName name="______cbr1">NA()</definedName>
    <definedName name="______cbr2">NA()</definedName>
    <definedName name="______cbr3">NA()</definedName>
    <definedName name="______cbr4">NA()</definedName>
    <definedName name="______CCW1">#REF!</definedName>
    <definedName name="______CCW2">#REF!</definedName>
    <definedName name="______cur1">#REF!</definedName>
    <definedName name="______dem2">NA()</definedName>
    <definedName name="______er1">#REF!</definedName>
    <definedName name="______f1">NA()</definedName>
    <definedName name="______G120907">#REF!</definedName>
    <definedName name="______GBS11">NA()</definedName>
    <definedName name="______GBS110">NA()</definedName>
    <definedName name="______GBS111">NA()</definedName>
    <definedName name="______GBS112">NA()</definedName>
    <definedName name="______GBS113">NA()</definedName>
    <definedName name="______GBS114">NA()</definedName>
    <definedName name="______GBS115">NA()</definedName>
    <definedName name="______GBS116">NA()</definedName>
    <definedName name="______GBS117">NA()</definedName>
    <definedName name="______GBS118">NA()</definedName>
    <definedName name="______GBS119">NA()</definedName>
    <definedName name="______GBS12">NA()</definedName>
    <definedName name="______GBS120">NA()</definedName>
    <definedName name="______GBS121">NA()</definedName>
    <definedName name="______GBS122">NA()</definedName>
    <definedName name="______GBS123">NA()</definedName>
    <definedName name="______GBS124">NA()</definedName>
    <definedName name="______GBS13">NA()</definedName>
    <definedName name="______GBS14">NA()</definedName>
    <definedName name="______GBS15">NA()</definedName>
    <definedName name="______GBS16">NA()</definedName>
    <definedName name="______GBS17">NA()</definedName>
    <definedName name="______GBS18">NA()</definedName>
    <definedName name="______GBS19">NA()</definedName>
    <definedName name="______GBS21">NA()</definedName>
    <definedName name="______GBS210">NA()</definedName>
    <definedName name="______GBS211">NA()</definedName>
    <definedName name="______GBS212">NA()</definedName>
    <definedName name="______GBS213">NA()</definedName>
    <definedName name="______GBS214">NA()</definedName>
    <definedName name="______GBS215">NA()</definedName>
    <definedName name="______GBS216">NA()</definedName>
    <definedName name="______GBS217">NA()</definedName>
    <definedName name="______GBS218">NA()</definedName>
    <definedName name="______GBS219">NA()</definedName>
    <definedName name="______GBS22">NA()</definedName>
    <definedName name="______GBS220">NA()</definedName>
    <definedName name="______GBS221">NA()</definedName>
    <definedName name="______GBS222">NA()</definedName>
    <definedName name="______GBS223">NA()</definedName>
    <definedName name="______GBS224">NA()</definedName>
    <definedName name="______GBS23">NA()</definedName>
    <definedName name="______GBS24">NA()</definedName>
    <definedName name="______GBS25">NA()</definedName>
    <definedName name="______GBS26">NA()</definedName>
    <definedName name="______GBS27">NA()</definedName>
    <definedName name="______GBS28">NA()</definedName>
    <definedName name="______GBS29">NA()</definedName>
    <definedName name="______imp1">#REF!</definedName>
    <definedName name="______KC139">NA()</definedName>
    <definedName name="______knr2">NA()</definedName>
    <definedName name="______KNR3">NA()</definedName>
    <definedName name="______l1">#REF!</definedName>
    <definedName name="______l12">#REF!</definedName>
    <definedName name="______l2">#REF!</definedName>
    <definedName name="______l3">#REF!</definedName>
    <definedName name="______l4">#REF!</definedName>
    <definedName name="______l5">#REF!</definedName>
    <definedName name="______l6">#REF!</definedName>
    <definedName name="______l7">#REF!</definedName>
    <definedName name="______l8">#REF!</definedName>
    <definedName name="______l9">#REF!</definedName>
    <definedName name="______LJ6">#REF!</definedName>
    <definedName name="______lj600">NA()</definedName>
    <definedName name="______lj900">NA()</definedName>
    <definedName name="______LL3">NA()</definedName>
    <definedName name="______LSO24">"[14]lead!#ref!"</definedName>
    <definedName name="______MA1">NA()</definedName>
    <definedName name="______MA2">NA()</definedName>
    <definedName name="______me12">#REF!</definedName>
    <definedName name="______Met22">NA()</definedName>
    <definedName name="______Met45">NA()</definedName>
    <definedName name="______MEt55">NA()</definedName>
    <definedName name="______Met63">NA()</definedName>
    <definedName name="______ML21">NA()</definedName>
    <definedName name="______ML210">NA()</definedName>
    <definedName name="______ML211">NA()</definedName>
    <definedName name="______ML212">NA()</definedName>
    <definedName name="______ML213">NA()</definedName>
    <definedName name="______ML214">NA()</definedName>
    <definedName name="______ML215">NA()</definedName>
    <definedName name="______ML216">NA()</definedName>
    <definedName name="______ML217">NA()</definedName>
    <definedName name="______ML218">NA()</definedName>
    <definedName name="______ML219">NA()</definedName>
    <definedName name="______ML22">NA()</definedName>
    <definedName name="______ML220">NA()</definedName>
    <definedName name="______ML221">NA()</definedName>
    <definedName name="______ML222">NA()</definedName>
    <definedName name="______ML223">NA()</definedName>
    <definedName name="______ML224">NA()</definedName>
    <definedName name="______ML23">NA()</definedName>
    <definedName name="______ML24">NA()</definedName>
    <definedName name="______ML25">NA()</definedName>
    <definedName name="______ML26">NA()</definedName>
    <definedName name="______ML27">NA()</definedName>
    <definedName name="______ML28">NA()</definedName>
    <definedName name="______ML29">NA()</definedName>
    <definedName name="______ML31">NA()</definedName>
    <definedName name="______ML310">NA()</definedName>
    <definedName name="______ML311">NA()</definedName>
    <definedName name="______ML312">NA()</definedName>
    <definedName name="______ML313">NA()</definedName>
    <definedName name="______ML314">NA()</definedName>
    <definedName name="______ML315">NA()</definedName>
    <definedName name="______ML316">NA()</definedName>
    <definedName name="______ML317">NA()</definedName>
    <definedName name="______ML318">NA()</definedName>
    <definedName name="______ML319">NA()</definedName>
    <definedName name="______ML32">NA()</definedName>
    <definedName name="______ML320">NA()</definedName>
    <definedName name="______ML321">NA()</definedName>
    <definedName name="______ML322">NA()</definedName>
    <definedName name="______ML323">NA()</definedName>
    <definedName name="______ML324">NA()</definedName>
    <definedName name="______ML33">NA()</definedName>
    <definedName name="______ML34">NA()</definedName>
    <definedName name="______ML35">NA()</definedName>
    <definedName name="______ML36">NA()</definedName>
    <definedName name="______ML37">NA()</definedName>
    <definedName name="______ML38">NA()</definedName>
    <definedName name="______ML39">NA()</definedName>
    <definedName name="______ML7">NA()</definedName>
    <definedName name="______ML8">NA()</definedName>
    <definedName name="______ML9">NA()</definedName>
    <definedName name="______mm1">#REF!</definedName>
    <definedName name="______mm1000">NA()</definedName>
    <definedName name="______mm11">#REF!</definedName>
    <definedName name="______mm111">#REF!</definedName>
    <definedName name="______mm20">NA()</definedName>
    <definedName name="______mm40">NA()</definedName>
    <definedName name="______mm600">NA()</definedName>
    <definedName name="______mm800">NA()</definedName>
    <definedName name="______PC1">NA()</definedName>
    <definedName name="______PC10">NA()</definedName>
    <definedName name="______PC11">NA()</definedName>
    <definedName name="______PC12">NA()</definedName>
    <definedName name="______PC13">NA()</definedName>
    <definedName name="______PC14">NA()</definedName>
    <definedName name="______PC15">NA()</definedName>
    <definedName name="______PC16">NA()</definedName>
    <definedName name="______PC17">NA()</definedName>
    <definedName name="______PC18">NA()</definedName>
    <definedName name="______PC19">NA()</definedName>
    <definedName name="______pc2">#REF!</definedName>
    <definedName name="______PC20">NA()</definedName>
    <definedName name="______PC21">NA()</definedName>
    <definedName name="______PC22">NA()</definedName>
    <definedName name="______PC23">NA()</definedName>
    <definedName name="______PC24">NA()</definedName>
    <definedName name="______PC3">NA()</definedName>
    <definedName name="______PC4">NA()</definedName>
    <definedName name="______PC5">NA()</definedName>
    <definedName name="______PC6">NA()</definedName>
    <definedName name="______pc600">NA()</definedName>
    <definedName name="______PC7">NA()</definedName>
    <definedName name="______PC8">NA()</definedName>
    <definedName name="______PC9">NA()</definedName>
    <definedName name="______pc900">NA()</definedName>
    <definedName name="______pla4">#REF!</definedName>
    <definedName name="______pv2">#REF!</definedName>
    <definedName name="______rr3">#REF!</definedName>
    <definedName name="______rrr1">#REF!</definedName>
    <definedName name="______S12">NA()</definedName>
    <definedName name="______SP10">#REF!</definedName>
    <definedName name="______SP16">#REF!</definedName>
    <definedName name="______SP7">#REF!</definedName>
    <definedName name="______ss12">#REF!</definedName>
    <definedName name="______ss20">#REF!</definedName>
    <definedName name="______ss40">#REF!</definedName>
    <definedName name="______var1">#REF!</definedName>
    <definedName name="______var4">#REF!</definedName>
    <definedName name="______vat1">NA()</definedName>
    <definedName name="______vat2">NA()</definedName>
    <definedName name="______xh2256">#REF!</definedName>
    <definedName name="______xh2506">#REF!</definedName>
    <definedName name="______xh2806">#REF!</definedName>
    <definedName name="______xh3156">#REF!</definedName>
    <definedName name="______xh634">#REF!</definedName>
    <definedName name="______xk7100">#REF!</definedName>
    <definedName name="______xk7150">#REF!</definedName>
    <definedName name="______xk7250">#REF!</definedName>
    <definedName name="______xk7300">#REF!</definedName>
    <definedName name="______xlnm_Print_Titles_1">NA()</definedName>
    <definedName name="______xp11010">#REF!</definedName>
    <definedName name="______xp1104">#REF!</definedName>
    <definedName name="______xp1106">#REF!</definedName>
    <definedName name="______xp1254">#REF!</definedName>
    <definedName name="______xp1256">#REF!</definedName>
    <definedName name="______xp14010">#REF!</definedName>
    <definedName name="______xp1404">#REF!</definedName>
    <definedName name="______xp1406">#REF!</definedName>
    <definedName name="______xp1604">#REF!</definedName>
    <definedName name="______xp1606">#REF!</definedName>
    <definedName name="______xp1804">#REF!</definedName>
    <definedName name="______xp1806">#REF!</definedName>
    <definedName name="______xp2006">#REF!</definedName>
    <definedName name="______xp6310">#REF!</definedName>
    <definedName name="______xp636">#REF!</definedName>
    <definedName name="______xp7510">#REF!</definedName>
    <definedName name="______xp754">#REF!</definedName>
    <definedName name="______xp756">#REF!</definedName>
    <definedName name="______xp9010">#REF!</definedName>
    <definedName name="______xp904">#REF!</definedName>
    <definedName name="______xp906">#REF!</definedName>
    <definedName name="_____12">#REF!</definedName>
    <definedName name="_____bla1">#REF!</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br1">NA()</definedName>
    <definedName name="_____cbr2">NA()</definedName>
    <definedName name="_____cbr3">NA()</definedName>
    <definedName name="_____cbr4">NA()</definedName>
    <definedName name="_____CCW1">#REF!</definedName>
    <definedName name="_____CCW2">#REF!</definedName>
    <definedName name="_____cur1">#REF!</definedName>
    <definedName name="_____dem2">NA()</definedName>
    <definedName name="_____er1">#REF!</definedName>
    <definedName name="_____f1">NA()</definedName>
    <definedName name="_____G120907">#REF!</definedName>
    <definedName name="_____GBS11">NA()</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grp10003">NA()</definedName>
    <definedName name="_____grp3503">NA()</definedName>
    <definedName name="_____grp4003">NA()</definedName>
    <definedName name="_____grp4503">NA()</definedName>
    <definedName name="_____grp5003">NA()</definedName>
    <definedName name="_____grp6003">NA()</definedName>
    <definedName name="_____grp7003">NA()</definedName>
    <definedName name="_____grp8003">NA()</definedName>
    <definedName name="_____grp9003">NA()</definedName>
    <definedName name="_____imp1">#REF!</definedName>
    <definedName name="_____KC139">NA()</definedName>
    <definedName name="_____knr2">NA()</definedName>
    <definedName name="_____KNR3">NA()</definedName>
    <definedName name="_____l1">#REF!</definedName>
    <definedName name="_____l12">#REF!</definedName>
    <definedName name="_____l2">#REF!</definedName>
    <definedName name="_____l3">#REF!</definedName>
    <definedName name="_____l4">#REF!</definedName>
    <definedName name="_____l5">#REF!</definedName>
    <definedName name="_____l6">#REF!</definedName>
    <definedName name="_____l7">#REF!</definedName>
    <definedName name="_____l8">#REF!</definedName>
    <definedName name="_____l9">#REF!</definedName>
    <definedName name="_____LJ6">#REF!</definedName>
    <definedName name="_____lj600">#REF!</definedName>
    <definedName name="_____lj900">#REF!</definedName>
    <definedName name="_____LL3">#REF!</definedName>
    <definedName name="_____LSO24">"[14]lead!#ref!"</definedName>
    <definedName name="_____MA1">NA()</definedName>
    <definedName name="_____MA2">NA()</definedName>
    <definedName name="_____me12">NA()</definedName>
    <definedName name="_____Met22">NA()</definedName>
    <definedName name="_____Met45">NA()</definedName>
    <definedName name="_____MEt55">NA()</definedName>
    <definedName name="_____Met63">NA()</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#REF!</definedName>
    <definedName name="_____mm1000">NA()</definedName>
    <definedName name="_____mm11">#REF!</definedName>
    <definedName name="_____mm111">#REF!</definedName>
    <definedName name="_____mm20">NA()</definedName>
    <definedName name="_____mm40">NA()</definedName>
    <definedName name="_____mm600">NA()</definedName>
    <definedName name="_____mm800">NA()</definedName>
    <definedName name="_____OH1">#REF!</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0">NA()</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#REF!</definedName>
    <definedName name="_____psc10006">NA()</definedName>
    <definedName name="_____psc10008">NA()</definedName>
    <definedName name="_____psc3506">NA()</definedName>
    <definedName name="_____psc3508">NA()</definedName>
    <definedName name="_____psc4006">NA()</definedName>
    <definedName name="_____psc4008">NA()</definedName>
    <definedName name="_____psc4506">NA()</definedName>
    <definedName name="_____psc4508">NA()</definedName>
    <definedName name="_____psc5006">NA()</definedName>
    <definedName name="_____psc5008">NA()</definedName>
    <definedName name="_____psc6006">NA()</definedName>
    <definedName name="_____psc6008">NA()</definedName>
    <definedName name="_____psc7006">NA()</definedName>
    <definedName name="_____psc7008">NA()</definedName>
    <definedName name="_____psc8006">NA()</definedName>
    <definedName name="_____psc8008">NA()</definedName>
    <definedName name="_____psc9006">NA()</definedName>
    <definedName name="_____psc9008">NA()</definedName>
    <definedName name="_____pv2">#REF!</definedName>
    <definedName name="_____rr3">#REF!</definedName>
    <definedName name="_____rrr1">#REF!</definedName>
    <definedName name="_____RT5565">#REF!</definedName>
    <definedName name="_____S12">NA()</definedName>
    <definedName name="_____SP10">#REF!</definedName>
    <definedName name="_____SP16">#REF!</definedName>
    <definedName name="_____SP7">#REF!</definedName>
    <definedName name="_____ss12">#REF!</definedName>
    <definedName name="_____ss20">#REF!</definedName>
    <definedName name="_____ss40">#REF!</definedName>
    <definedName name="_____var1">#REF!</definedName>
    <definedName name="_____var4">#REF!</definedName>
    <definedName name="_____vat1">NA()</definedName>
    <definedName name="_____vat2">NA()</definedName>
    <definedName name="_____xh11010">NA()</definedName>
    <definedName name="_____xh1104">NA()</definedName>
    <definedName name="_____xh1106">NA()</definedName>
    <definedName name="_____xh1108">NA()</definedName>
    <definedName name="_____xh12510">NA()</definedName>
    <definedName name="_____xh1254">NA()</definedName>
    <definedName name="_____xh1256">NA()</definedName>
    <definedName name="_____xh1258">NA()</definedName>
    <definedName name="_____xh14010">NA()</definedName>
    <definedName name="_____xh1404">NA()</definedName>
    <definedName name="_____xh1406">NA()</definedName>
    <definedName name="_____xh1408">NA()</definedName>
    <definedName name="_____xh16010">NA()</definedName>
    <definedName name="_____xh1604">NA()</definedName>
    <definedName name="_____xh1606">NA()</definedName>
    <definedName name="_____xh1608">NA()</definedName>
    <definedName name="_____xh18010">NA()</definedName>
    <definedName name="_____xh1804">NA()</definedName>
    <definedName name="_____xh1806">NA()</definedName>
    <definedName name="_____xh1808">NA()</definedName>
    <definedName name="_____xh20010">NA()</definedName>
    <definedName name="_____xh2004">NA()</definedName>
    <definedName name="_____xh2006">NA()</definedName>
    <definedName name="_____xh2008">NA()</definedName>
    <definedName name="_____xh22510">NA()</definedName>
    <definedName name="_____xh2254">NA()</definedName>
    <definedName name="_____xh2256">#REF!</definedName>
    <definedName name="_____xh2258">NA()</definedName>
    <definedName name="_____xh25010">NA()</definedName>
    <definedName name="_____xh2504">NA()</definedName>
    <definedName name="_____xh2506">#REF!</definedName>
    <definedName name="_____xh2508">NA()</definedName>
    <definedName name="_____xh28010">NA()</definedName>
    <definedName name="_____xh2804">NA()</definedName>
    <definedName name="_____xh2806">#REF!</definedName>
    <definedName name="_____xh2808">NA()</definedName>
    <definedName name="_____xh31510">NA()</definedName>
    <definedName name="_____xh3154">NA()</definedName>
    <definedName name="_____xh3156">#REF!</definedName>
    <definedName name="_____xh3158">NA()</definedName>
    <definedName name="_____xh3554">NA()</definedName>
    <definedName name="_____xh3556">NA()</definedName>
    <definedName name="_____xh6310">NA()</definedName>
    <definedName name="_____xh634">#REF!</definedName>
    <definedName name="_____xh636">NA()</definedName>
    <definedName name="_____xh638">NA()</definedName>
    <definedName name="_____xh7510">NA()</definedName>
    <definedName name="_____xh754">NA()</definedName>
    <definedName name="_____xh756">NA()</definedName>
    <definedName name="_____xh758">NA()</definedName>
    <definedName name="_____xh9010">NA()</definedName>
    <definedName name="_____xh904">NA()</definedName>
    <definedName name="_____xh906">NA()</definedName>
    <definedName name="_____xh908">NA()</definedName>
    <definedName name="_____xk7100">#REF!</definedName>
    <definedName name="_____xk7150">#REF!</definedName>
    <definedName name="_____xk7200">NA()</definedName>
    <definedName name="_____xk7250">#REF!</definedName>
    <definedName name="_____xk7300">#REF!</definedName>
    <definedName name="_____xk7350">NA()</definedName>
    <definedName name="_____xk7400">NA()</definedName>
    <definedName name="_____xk7450">NA()</definedName>
    <definedName name="_____xk7500">NA()</definedName>
    <definedName name="_____xk7600">NA()</definedName>
    <definedName name="_____xk9100">NA()</definedName>
    <definedName name="_____xk91000">NA()</definedName>
    <definedName name="_____xk9150">NA()</definedName>
    <definedName name="_____xk9200">NA()</definedName>
    <definedName name="_____xk9250">NA()</definedName>
    <definedName name="_____xk9300">NA()</definedName>
    <definedName name="_____xk9350">NA()</definedName>
    <definedName name="_____xk9400">NA()</definedName>
    <definedName name="_____xk9450">NA()</definedName>
    <definedName name="_____xk9500">NA()</definedName>
    <definedName name="_____xk9600">NA()</definedName>
    <definedName name="_____xk9700">NA()</definedName>
    <definedName name="_____xk9750">NA()</definedName>
    <definedName name="_____xk9800">NA()</definedName>
    <definedName name="_____xk9900">NA()</definedName>
    <definedName name="_____xlnm_Print_Titles_1">NA()</definedName>
    <definedName name="_____xp11010">#REF!</definedName>
    <definedName name="_____xp1104">#REF!</definedName>
    <definedName name="_____xp1106">#REF!</definedName>
    <definedName name="_____xp12510">NA()</definedName>
    <definedName name="_____xp1254">#REF!</definedName>
    <definedName name="_____xp1256">#REF!</definedName>
    <definedName name="_____xp14010">#REF!</definedName>
    <definedName name="_____xp1404">#REF!</definedName>
    <definedName name="_____xp1406">#REF!</definedName>
    <definedName name="_____xp16010">NA()</definedName>
    <definedName name="_____xp1604">#REF!</definedName>
    <definedName name="_____xp1606">#REF!</definedName>
    <definedName name="_____xp18010">NA()</definedName>
    <definedName name="_____xp1804">#REF!</definedName>
    <definedName name="_____xp1806">#REF!</definedName>
    <definedName name="_____xp20010">NA()</definedName>
    <definedName name="_____xp2004">NA()</definedName>
    <definedName name="_____xp2006">#REF!</definedName>
    <definedName name="_____xp22510">NA()</definedName>
    <definedName name="_____xp2254">NA()</definedName>
    <definedName name="_____xp2256">NA()</definedName>
    <definedName name="_____xp25010">NA()</definedName>
    <definedName name="_____xp2504">NA()</definedName>
    <definedName name="_____xp2506">NA()</definedName>
    <definedName name="_____xp28010">NA()</definedName>
    <definedName name="_____xp2804">NA()</definedName>
    <definedName name="_____xp2806">NA()</definedName>
    <definedName name="_____xp31510">NA()</definedName>
    <definedName name="_____xp3154">NA()</definedName>
    <definedName name="_____xp3156">NA()</definedName>
    <definedName name="_____xp6310">#REF!</definedName>
    <definedName name="_____xp634">NA()</definedName>
    <definedName name="_____xp636">#REF!</definedName>
    <definedName name="_____xp7510">#REF!</definedName>
    <definedName name="_____xp754">#REF!</definedName>
    <definedName name="_____xp756">#REF!</definedName>
    <definedName name="_____xp9010">#REF!</definedName>
    <definedName name="_____xp904">#REF!</definedName>
    <definedName name="_____xp906">#REF!</definedName>
    <definedName name="____A5">NA()</definedName>
    <definedName name="____bla1">#REF!</definedName>
    <definedName name="____BSG100">NA()</definedName>
    <definedName name="____BSG150">NA()</definedName>
    <definedName name="____BSG5">NA()</definedName>
    <definedName name="____BSG75">NA()</definedName>
    <definedName name="____BTC1">NA()</definedName>
    <definedName name="____BTC10">NA()</definedName>
    <definedName name="____BTC11">NA()</definedName>
    <definedName name="____BTC12">NA()</definedName>
    <definedName name="____BTC13">NA()</definedName>
    <definedName name="____BTC14">NA()</definedName>
    <definedName name="____BTC15">NA()</definedName>
    <definedName name="____BTC16">NA()</definedName>
    <definedName name="____BTC17">NA()</definedName>
    <definedName name="____BTC18">NA()</definedName>
    <definedName name="____BTC19">NA()</definedName>
    <definedName name="____BTC2">NA()</definedName>
    <definedName name="____BTC20">NA()</definedName>
    <definedName name="____BTC21">NA()</definedName>
    <definedName name="____BTC22">NA()</definedName>
    <definedName name="____BTC23">NA()</definedName>
    <definedName name="____BTC24">NA()</definedName>
    <definedName name="____BTC3">NA()</definedName>
    <definedName name="____BTC4">NA()</definedName>
    <definedName name="____BTC5">NA()</definedName>
    <definedName name="____BTC6">NA()</definedName>
    <definedName name="____BTC7">NA()</definedName>
    <definedName name="____BTC8">NA()</definedName>
    <definedName name="____BTC9">NA()</definedName>
    <definedName name="____BTR1">NA()</definedName>
    <definedName name="____BTR10">NA()</definedName>
    <definedName name="____BTR11">NA()</definedName>
    <definedName name="____BTR12">NA()</definedName>
    <definedName name="____BTR13">NA()</definedName>
    <definedName name="____BTR14">NA()</definedName>
    <definedName name="____BTR15">NA()</definedName>
    <definedName name="____BTR16">NA()</definedName>
    <definedName name="____BTR17">NA()</definedName>
    <definedName name="____BTR18">NA()</definedName>
    <definedName name="____BTR19">NA()</definedName>
    <definedName name="____BTR2">NA()</definedName>
    <definedName name="____BTR20">NA()</definedName>
    <definedName name="____BTR21">NA()</definedName>
    <definedName name="____BTR22">NA()</definedName>
    <definedName name="____BTR23">NA()</definedName>
    <definedName name="____BTR24">NA()</definedName>
    <definedName name="____BTR3">NA()</definedName>
    <definedName name="____BTR4">NA()</definedName>
    <definedName name="____BTR5">NA()</definedName>
    <definedName name="____BTR6">NA()</definedName>
    <definedName name="____BTR7">NA()</definedName>
    <definedName name="____BTR8">NA()</definedName>
    <definedName name="____BTR9">NA()</definedName>
    <definedName name="____BTS1">NA()</definedName>
    <definedName name="____BTS10">NA()</definedName>
    <definedName name="____BTS11">NA()</definedName>
    <definedName name="____BTS12">NA()</definedName>
    <definedName name="____BTS13">NA()</definedName>
    <definedName name="____BTS14">NA()</definedName>
    <definedName name="____BTS15">NA()</definedName>
    <definedName name="____BTS16">NA()</definedName>
    <definedName name="____BTS17">NA()</definedName>
    <definedName name="____BTS18">NA()</definedName>
    <definedName name="____BTS19">NA()</definedName>
    <definedName name="____BTS2">NA()</definedName>
    <definedName name="____BTS20">NA()</definedName>
    <definedName name="____BTS21">NA()</definedName>
    <definedName name="____BTS22">NA()</definedName>
    <definedName name="____BTS23">NA()</definedName>
    <definedName name="____BTS24">NA()</definedName>
    <definedName name="____BTS3">NA()</definedName>
    <definedName name="____BTS4">NA()</definedName>
    <definedName name="____BTS5">NA()</definedName>
    <definedName name="____BTS6">NA()</definedName>
    <definedName name="____BTS7">NA()</definedName>
    <definedName name="____BTS8">NA()</definedName>
    <definedName name="____BTS9">NA()</definedName>
    <definedName name="____can430">40.73</definedName>
    <definedName name="____can435">43.3</definedName>
    <definedName name="____cbr1">NA()</definedName>
    <definedName name="____cbr2">NA()</definedName>
    <definedName name="____cbr3">NA()</definedName>
    <definedName name="____cbr4">NA()</definedName>
    <definedName name="____CCW1">#REF!</definedName>
    <definedName name="____CCW2">#REF!</definedName>
    <definedName name="____cur1">#REF!</definedName>
    <definedName name="____dem2">NA()</definedName>
    <definedName name="____df3">NA()</definedName>
    <definedName name="____er1">#REF!</definedName>
    <definedName name="____ewe1">NA()</definedName>
    <definedName name="____f1">NA()</definedName>
    <definedName name="____G120907">#REF!</definedName>
    <definedName name="____GBS11">NA()</definedName>
    <definedName name="____GBS110">NA()</definedName>
    <definedName name="____GBS111">NA()</definedName>
    <definedName name="____GBS112">NA()</definedName>
    <definedName name="____GBS113">NA()</definedName>
    <definedName name="____GBS114">NA()</definedName>
    <definedName name="____GBS115">NA()</definedName>
    <definedName name="____GBS116">NA()</definedName>
    <definedName name="____GBS117">NA()</definedName>
    <definedName name="____GBS118">NA()</definedName>
    <definedName name="____GBS119">NA()</definedName>
    <definedName name="____GBS12">NA()</definedName>
    <definedName name="____GBS120">NA()</definedName>
    <definedName name="____GBS121">NA()</definedName>
    <definedName name="____GBS122">NA()</definedName>
    <definedName name="____GBS123">NA()</definedName>
    <definedName name="____GBS124">NA()</definedName>
    <definedName name="____GBS13">NA()</definedName>
    <definedName name="____GBS14">NA()</definedName>
    <definedName name="____GBS15">NA()</definedName>
    <definedName name="____GBS16">NA()</definedName>
    <definedName name="____GBS17">NA()</definedName>
    <definedName name="____GBS18">NA()</definedName>
    <definedName name="____GBS19">NA()</definedName>
    <definedName name="____GBS21">NA()</definedName>
    <definedName name="____GBS210">NA()</definedName>
    <definedName name="____GBS211">NA()</definedName>
    <definedName name="____GBS212">NA()</definedName>
    <definedName name="____GBS213">NA()</definedName>
    <definedName name="____GBS214">NA()</definedName>
    <definedName name="____GBS215">NA()</definedName>
    <definedName name="____GBS216">NA()</definedName>
    <definedName name="____GBS217">NA()</definedName>
    <definedName name="____GBS218">NA()</definedName>
    <definedName name="____GBS219">NA()</definedName>
    <definedName name="____GBS22">NA()</definedName>
    <definedName name="____GBS220">NA()</definedName>
    <definedName name="____GBS221">NA()</definedName>
    <definedName name="____GBS222">NA()</definedName>
    <definedName name="____GBS223">NA()</definedName>
    <definedName name="____GBS224">NA()</definedName>
    <definedName name="____GBS23">NA()</definedName>
    <definedName name="____GBS24">NA()</definedName>
    <definedName name="____GBS25">NA()</definedName>
    <definedName name="____GBS26">NA()</definedName>
    <definedName name="____GBS27">NA()</definedName>
    <definedName name="____GBS28">NA()</definedName>
    <definedName name="____GBS29">NA()</definedName>
    <definedName name="____imp1">#REF!</definedName>
    <definedName name="____KC139">NA()</definedName>
    <definedName name="____knr2">#REF!</definedName>
    <definedName name="____l1">#REF!</definedName>
    <definedName name="____l12">#REF!</definedName>
    <definedName name="____l2">#REF!</definedName>
    <definedName name="____l3">#REF!</definedName>
    <definedName name="____l4">#REF!</definedName>
    <definedName name="____l5">#REF!</definedName>
    <definedName name="____l6">#REF!</definedName>
    <definedName name="____l7">#REF!</definedName>
    <definedName name="____l8">#REF!</definedName>
    <definedName name="____l9">#REF!</definedName>
    <definedName name="____LJ6">#REF!</definedName>
    <definedName name="____lj600">NA()</definedName>
    <definedName name="____lj900">NA()</definedName>
    <definedName name="____LL3">NA()</definedName>
    <definedName name="____LSO24">"[14]lead!#ref!"</definedName>
    <definedName name="____MA1">NA()</definedName>
    <definedName name="____MA2">NA()</definedName>
    <definedName name="____me12">NA()</definedName>
    <definedName name="____Met22">NA()</definedName>
    <definedName name="____Met45">NA()</definedName>
    <definedName name="____MEt55">NA()</definedName>
    <definedName name="____Met63">NA()</definedName>
    <definedName name="____ML21">NA()</definedName>
    <definedName name="____ML210">NA()</definedName>
    <definedName name="____ML211">NA()</definedName>
    <definedName name="____ML212">NA()</definedName>
    <definedName name="____ML213">NA()</definedName>
    <definedName name="____ML214">NA()</definedName>
    <definedName name="____ML215">NA()</definedName>
    <definedName name="____ML216">NA()</definedName>
    <definedName name="____ML217">NA()</definedName>
    <definedName name="____ML218">NA()</definedName>
    <definedName name="____ML219">NA()</definedName>
    <definedName name="____ML22">NA()</definedName>
    <definedName name="____ML220">NA()</definedName>
    <definedName name="____ML221">NA()</definedName>
    <definedName name="____ML222">NA()</definedName>
    <definedName name="____ML223">NA()</definedName>
    <definedName name="____ML224">NA()</definedName>
    <definedName name="____ML23">NA()</definedName>
    <definedName name="____ML24">NA()</definedName>
    <definedName name="____ML25">NA()</definedName>
    <definedName name="____ML26">NA()</definedName>
    <definedName name="____ML27">NA()</definedName>
    <definedName name="____ML28">NA()</definedName>
    <definedName name="____ML29">NA()</definedName>
    <definedName name="____ML31">NA()</definedName>
    <definedName name="____ML310">NA()</definedName>
    <definedName name="____ML311">NA()</definedName>
    <definedName name="____ML312">NA()</definedName>
    <definedName name="____ML313">NA()</definedName>
    <definedName name="____ML314">NA()</definedName>
    <definedName name="____ML315">NA()</definedName>
    <definedName name="____ML316">NA()</definedName>
    <definedName name="____ML317">NA()</definedName>
    <definedName name="____ML318">NA()</definedName>
    <definedName name="____ML319">NA()</definedName>
    <definedName name="____ML32">NA()</definedName>
    <definedName name="____ML320">NA()</definedName>
    <definedName name="____ML321">NA()</definedName>
    <definedName name="____ML322">NA()</definedName>
    <definedName name="____ML323">NA()</definedName>
    <definedName name="____ML324">NA()</definedName>
    <definedName name="____ML33">NA()</definedName>
    <definedName name="____ML34">NA()</definedName>
    <definedName name="____ML35">NA()</definedName>
    <definedName name="____ML36">NA()</definedName>
    <definedName name="____ML37">NA()</definedName>
    <definedName name="____ML38">NA()</definedName>
    <definedName name="____ML39">NA()</definedName>
    <definedName name="____ML7">NA()</definedName>
    <definedName name="____ML8">NA()</definedName>
    <definedName name="____ML9">NA()</definedName>
    <definedName name="____mm1">#REF!</definedName>
    <definedName name="____mm1000">NA()</definedName>
    <definedName name="____mm11">#REF!</definedName>
    <definedName name="____mm111">#REF!</definedName>
    <definedName name="____mm20">NA()</definedName>
    <definedName name="____mm40">NA()</definedName>
    <definedName name="____mm600">NA()</definedName>
    <definedName name="____mm800">NA()</definedName>
    <definedName name="____OH1">#REF!</definedName>
    <definedName name="____PC1">NA()</definedName>
    <definedName name="____PC10">NA()</definedName>
    <definedName name="____PC11">NA()</definedName>
    <definedName name="____PC12">NA()</definedName>
    <definedName name="____PC13">NA()</definedName>
    <definedName name="____PC14">NA()</definedName>
    <definedName name="____PC15">NA()</definedName>
    <definedName name="____PC16">NA()</definedName>
    <definedName name="____PC17">NA()</definedName>
    <definedName name="____PC18">NA()</definedName>
    <definedName name="____PC19">NA()</definedName>
    <definedName name="____pc2">#REF!</definedName>
    <definedName name="____PC20">NA()</definedName>
    <definedName name="____PC21">NA()</definedName>
    <definedName name="____PC22">NA()</definedName>
    <definedName name="____PC23">NA()</definedName>
    <definedName name="____PC24">NA()</definedName>
    <definedName name="____PC3">NA()</definedName>
    <definedName name="____PC4">NA()</definedName>
    <definedName name="____PC5">NA()</definedName>
    <definedName name="____PC6">NA()</definedName>
    <definedName name="____pc600">NA()</definedName>
    <definedName name="____PC7">NA()</definedName>
    <definedName name="____PC8">NA()</definedName>
    <definedName name="____PC9">NA()</definedName>
    <definedName name="____pc900">NA()</definedName>
    <definedName name="____pla4">#REF!</definedName>
    <definedName name="____pv1">NA()</definedName>
    <definedName name="____pv2">#REF!</definedName>
    <definedName name="____rr3">#REF!</definedName>
    <definedName name="____rrr1">#REF!</definedName>
    <definedName name="____S12">NA()</definedName>
    <definedName name="____SO016">NA()</definedName>
    <definedName name="____SP001">NA()</definedName>
    <definedName name="____SP002">NA()</definedName>
    <definedName name="____SP003">NA()</definedName>
    <definedName name="____SP004">NA()</definedName>
    <definedName name="____SP005">NA()</definedName>
    <definedName name="____SP006">NA()</definedName>
    <definedName name="____SP007">NA()</definedName>
    <definedName name="____SP008">NA()</definedName>
    <definedName name="____SP009">NA()</definedName>
    <definedName name="____SP010">NA()</definedName>
    <definedName name="____SP011">NA()</definedName>
    <definedName name="____SP012">NA()</definedName>
    <definedName name="____SP013">NA()</definedName>
    <definedName name="____SP014">NA()</definedName>
    <definedName name="____SP015">NA()</definedName>
    <definedName name="____SP016">NA()</definedName>
    <definedName name="____SP017">NA()</definedName>
    <definedName name="____SP018">NA()</definedName>
    <definedName name="____SP019">NA()</definedName>
    <definedName name="____SP020">NA()</definedName>
    <definedName name="____SP021">NA()</definedName>
    <definedName name="____SP022">NA()</definedName>
    <definedName name="____SP023">NA()</definedName>
    <definedName name="____SP024">NA()</definedName>
    <definedName name="____SP025">NA()</definedName>
    <definedName name="____SP026">NA()</definedName>
    <definedName name="____SP027">NA()</definedName>
    <definedName name="____SP028">NA()</definedName>
    <definedName name="____SP029">NA()</definedName>
    <definedName name="____SP030">NA()</definedName>
    <definedName name="____SP031">NA()</definedName>
    <definedName name="____SP032">NA()</definedName>
    <definedName name="____SP033">NA()</definedName>
    <definedName name="____SP034">NA()</definedName>
    <definedName name="____SP035">NA()</definedName>
    <definedName name="____SP036">NA()</definedName>
    <definedName name="____SP037">NA()</definedName>
    <definedName name="____SP038">NA()</definedName>
    <definedName name="____SP039">NA()</definedName>
    <definedName name="____SP040">NA()</definedName>
    <definedName name="____SP041">NA()</definedName>
    <definedName name="____SP042">NA()</definedName>
    <definedName name="____SP043">NA()</definedName>
    <definedName name="____SP044">NA()</definedName>
    <definedName name="____SP045">NA()</definedName>
    <definedName name="____SP046">NA()</definedName>
    <definedName name="____SP047">NA()</definedName>
    <definedName name="____SP048">NA()</definedName>
    <definedName name="____SP049">NA()</definedName>
    <definedName name="____SP050">NA()</definedName>
    <definedName name="____SP051">NA()</definedName>
    <definedName name="____SP052">NA()</definedName>
    <definedName name="____SP053">NA()</definedName>
    <definedName name="____SP054">NA()</definedName>
    <definedName name="____SP055">NA()</definedName>
    <definedName name="____SP056">NA()</definedName>
    <definedName name="____SP057">NA()</definedName>
    <definedName name="____SP058">NA()</definedName>
    <definedName name="____SP059">NA()</definedName>
    <definedName name="____SP060">NA()</definedName>
    <definedName name="____SP061">NA()</definedName>
    <definedName name="____SP062">NA()</definedName>
    <definedName name="____SP063">NA()</definedName>
    <definedName name="____SP064">NA()</definedName>
    <definedName name="____SP065">NA()</definedName>
    <definedName name="____SP066">NA()</definedName>
    <definedName name="____SP067">NA()</definedName>
    <definedName name="____SP068">NA()</definedName>
    <definedName name="____SP069">NA()</definedName>
    <definedName name="____SP070">NA()</definedName>
    <definedName name="____sp071">NA()</definedName>
    <definedName name="____SP072">NA()</definedName>
    <definedName name="____SP073">NA()</definedName>
    <definedName name="____SP074">NA()</definedName>
    <definedName name="____SP075">NA()</definedName>
    <definedName name="____SP076">NA()</definedName>
    <definedName name="____SP077">NA()</definedName>
    <definedName name="____sp078">NA()</definedName>
    <definedName name="____SP10">#REF!</definedName>
    <definedName name="____SP16">#REF!</definedName>
    <definedName name="____SP7">#REF!</definedName>
    <definedName name="____SPO79">NA()</definedName>
    <definedName name="____ss12">#REF!</definedName>
    <definedName name="____ss20">#REF!</definedName>
    <definedName name="____ss40">#REF!</definedName>
    <definedName name="____var1">#REF!</definedName>
    <definedName name="____var4">#REF!</definedName>
    <definedName name="____vat1">NA()</definedName>
    <definedName name="____vat2">NA()</definedName>
    <definedName name="____xh2256">#REF!</definedName>
    <definedName name="____xh2506">#REF!</definedName>
    <definedName name="____xh2806">#REF!</definedName>
    <definedName name="____xh3156">#REF!</definedName>
    <definedName name="____xh634">#REF!</definedName>
    <definedName name="____xk7100">#REF!</definedName>
    <definedName name="____xk7150">#REF!</definedName>
    <definedName name="____xk7250">#REF!</definedName>
    <definedName name="____xk7300">#REF!</definedName>
    <definedName name="____xlnm_Print_Titles_1">NA()</definedName>
    <definedName name="____xp11010">#REF!</definedName>
    <definedName name="____xp1104">#REF!</definedName>
    <definedName name="____xp1106">#REF!</definedName>
    <definedName name="____xp1254">#REF!</definedName>
    <definedName name="____xp1256">#REF!</definedName>
    <definedName name="____xp14010">#REF!</definedName>
    <definedName name="____xp1404">#REF!</definedName>
    <definedName name="____xp1406">#REF!</definedName>
    <definedName name="____xp1604">#REF!</definedName>
    <definedName name="____xp1606">#REF!</definedName>
    <definedName name="____xp1804">#REF!</definedName>
    <definedName name="____xp1806">#REF!</definedName>
    <definedName name="____xp2006">#REF!</definedName>
    <definedName name="____xp6310">#REF!</definedName>
    <definedName name="____xp636">#REF!</definedName>
    <definedName name="____xp7510">#REF!</definedName>
    <definedName name="____xp754">#REF!</definedName>
    <definedName name="____xp756">#REF!</definedName>
    <definedName name="____xp9010">#REF!</definedName>
    <definedName name="____xp904">#REF!</definedName>
    <definedName name="____xp906">#REF!</definedName>
    <definedName name="___bla1">#REF!</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br1">NA()</definedName>
    <definedName name="___cbr2">NA()</definedName>
    <definedName name="___cbr3">NA()</definedName>
    <definedName name="___cbr4">NA()</definedName>
    <definedName name="___CCW1">#REF!</definedName>
    <definedName name="___CCW2">#REF!</definedName>
    <definedName name="___cem1">NA()</definedName>
    <definedName name="___cur1">#REF!</definedName>
    <definedName name="___df3">NA()</definedName>
    <definedName name="___er1">#REF!</definedName>
    <definedName name="___ewe1">NA()</definedName>
    <definedName name="___f1">NA()</definedName>
    <definedName name="___G120907">#REF!</definedName>
    <definedName name="___GBS11">NA()</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grp10003">NA()</definedName>
    <definedName name="___grp3503">NA()</definedName>
    <definedName name="___grp4003">NA()</definedName>
    <definedName name="___grp4503">NA()</definedName>
    <definedName name="___grp5003">NA()</definedName>
    <definedName name="___grp6003">NA()</definedName>
    <definedName name="___grp7003">NA()</definedName>
    <definedName name="___grp8003">NA()</definedName>
    <definedName name="___grp9003">NA()</definedName>
    <definedName name="___imp1">#REF!</definedName>
    <definedName name="___KC139">NA()</definedName>
    <definedName name="___knr2">#REF!</definedName>
    <definedName name="___KNR3">NA()</definedName>
    <definedName name="___l1">#REF!</definedName>
    <definedName name="___l12">#REF!</definedName>
    <definedName name="___l2">#REF!</definedName>
    <definedName name="___l3">#REF!</definedName>
    <definedName name="___l4">#REF!</definedName>
    <definedName name="___l5">#REF!</definedName>
    <definedName name="___l6">#REF!</definedName>
    <definedName name="___l7">#REF!</definedName>
    <definedName name="___l8">#REF!</definedName>
    <definedName name="___l9">#REF!</definedName>
    <definedName name="___LJ6">#REF!</definedName>
    <definedName name="___lj600">#REF!</definedName>
    <definedName name="___lj900">#REF!</definedName>
    <definedName name="___LL3">#REF!</definedName>
    <definedName name="___LSO24">"[14]lead!#ref!"</definedName>
    <definedName name="___MA1">NA()</definedName>
    <definedName name="___ma2">#REF!</definedName>
    <definedName name="___me12">#REF!</definedName>
    <definedName name="___me15">#REF!</definedName>
    <definedName name="___Met22">NA()</definedName>
    <definedName name="___Met45">NA()</definedName>
    <definedName name="___MEt55">NA()</definedName>
    <definedName name="___Met63">NA()</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#REF!</definedName>
    <definedName name="___mm1000">NA()</definedName>
    <definedName name="___mm11">#REF!</definedName>
    <definedName name="___mm111">#REF!</definedName>
    <definedName name="___mm20">NA()</definedName>
    <definedName name="___mm40">NA()</definedName>
    <definedName name="___mm600">NA()</definedName>
    <definedName name="___mm800">NA()</definedName>
    <definedName name="___MS6">#REF!</definedName>
    <definedName name="___ne10">#REF!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0">NA()</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#REF!</definedName>
    <definedName name="___psc10006">NA()</definedName>
    <definedName name="___psc10008">NA()</definedName>
    <definedName name="___psc3506">NA()</definedName>
    <definedName name="___psc3508">NA()</definedName>
    <definedName name="___psc4006">NA()</definedName>
    <definedName name="___psc4008">NA()</definedName>
    <definedName name="___psc4506">NA()</definedName>
    <definedName name="___psc4508">NA()</definedName>
    <definedName name="___psc5006">NA()</definedName>
    <definedName name="___psc5008">NA()</definedName>
    <definedName name="___psc6006">NA()</definedName>
    <definedName name="___psc6008">NA()</definedName>
    <definedName name="___psc7006">NA()</definedName>
    <definedName name="___psc7008">NA()</definedName>
    <definedName name="___psc8006">NA()</definedName>
    <definedName name="___psc8008">NA()</definedName>
    <definedName name="___psc9006">NA()</definedName>
    <definedName name="___psc9008">NA()</definedName>
    <definedName name="___pv2">#REF!</definedName>
    <definedName name="___rr3">#REF!</definedName>
    <definedName name="___rrr1">#REF!</definedName>
    <definedName name="___RT5565">#REF!</definedName>
    <definedName name="___S12">NA()</definedName>
    <definedName name="___SP10">#REF!</definedName>
    <definedName name="___SP16">#REF!</definedName>
    <definedName name="___SP7">#REF!</definedName>
    <definedName name="___ss12">#REF!</definedName>
    <definedName name="___ss20">#REF!</definedName>
    <definedName name="___ss40">#REF!</definedName>
    <definedName name="___var1">#REF!</definedName>
    <definedName name="___var4">#REF!</definedName>
    <definedName name="___vat1">NA()</definedName>
    <definedName name="___vat2">NA()</definedName>
    <definedName name="___xh11010">NA()</definedName>
    <definedName name="___xh1104">NA()</definedName>
    <definedName name="___xh1106">NA()</definedName>
    <definedName name="___xh1108">NA()</definedName>
    <definedName name="___xh12510">NA()</definedName>
    <definedName name="___xh1254">NA()</definedName>
    <definedName name="___xh1256">NA()</definedName>
    <definedName name="___xh1258">NA()</definedName>
    <definedName name="___xh14010">NA()</definedName>
    <definedName name="___xh1404">NA()</definedName>
    <definedName name="___xh1406">NA()</definedName>
    <definedName name="___xh1408">NA()</definedName>
    <definedName name="___xh16010">NA()</definedName>
    <definedName name="___xh1604">NA()</definedName>
    <definedName name="___xh1606">NA()</definedName>
    <definedName name="___xh1608">NA()</definedName>
    <definedName name="___xh18010">NA()</definedName>
    <definedName name="___xh1804">NA()</definedName>
    <definedName name="___xh1806">NA()</definedName>
    <definedName name="___xh1808">NA()</definedName>
    <definedName name="___xh20010">NA()</definedName>
    <definedName name="___xh2004">NA()</definedName>
    <definedName name="___xh2006">NA()</definedName>
    <definedName name="___xh2008">NA()</definedName>
    <definedName name="___xh22510">NA()</definedName>
    <definedName name="___xh2254">NA()</definedName>
    <definedName name="___xh2256">#REF!</definedName>
    <definedName name="___xh2258">NA()</definedName>
    <definedName name="___xh25010">NA()</definedName>
    <definedName name="___xh2504">NA()</definedName>
    <definedName name="___xh2506">#REF!</definedName>
    <definedName name="___xh2508">NA()</definedName>
    <definedName name="___xh28010">NA()</definedName>
    <definedName name="___xh2804">NA()</definedName>
    <definedName name="___xh2806">#REF!</definedName>
    <definedName name="___xh2808">NA()</definedName>
    <definedName name="___xh31510">NA()</definedName>
    <definedName name="___xh3154">NA()</definedName>
    <definedName name="___xh3156">#REF!</definedName>
    <definedName name="___xh3158">NA()</definedName>
    <definedName name="___xh3554">NA()</definedName>
    <definedName name="___xh3556">NA()</definedName>
    <definedName name="___xh6310">NA()</definedName>
    <definedName name="___xh634">#REF!</definedName>
    <definedName name="___xh636">NA()</definedName>
    <definedName name="___xh638">NA()</definedName>
    <definedName name="___xh7510">NA()</definedName>
    <definedName name="___xh754">NA()</definedName>
    <definedName name="___xh756">NA()</definedName>
    <definedName name="___xh758">NA()</definedName>
    <definedName name="___xh9010">NA()</definedName>
    <definedName name="___xh904">NA()</definedName>
    <definedName name="___xh906">NA()</definedName>
    <definedName name="___xh908">NA()</definedName>
    <definedName name="___xk7100">#REF!</definedName>
    <definedName name="___xk7150">#REF!</definedName>
    <definedName name="___xk7200">NA()</definedName>
    <definedName name="___xk7250">#REF!</definedName>
    <definedName name="___xk7300">#REF!</definedName>
    <definedName name="___xk7350">NA()</definedName>
    <definedName name="___xk7400">NA()</definedName>
    <definedName name="___xk7450">NA()</definedName>
    <definedName name="___xk7500">NA()</definedName>
    <definedName name="___xk7600">NA()</definedName>
    <definedName name="___xk9100">NA()</definedName>
    <definedName name="___xk91000">NA()</definedName>
    <definedName name="___xk9150">NA()</definedName>
    <definedName name="___xk9200">NA()</definedName>
    <definedName name="___xk9250">NA()</definedName>
    <definedName name="___xk9300">NA()</definedName>
    <definedName name="___xk9350">NA()</definedName>
    <definedName name="___xk9400">NA()</definedName>
    <definedName name="___xk9450">NA()</definedName>
    <definedName name="___xk9500">NA()</definedName>
    <definedName name="___xk9600">NA()</definedName>
    <definedName name="___xk9700">NA()</definedName>
    <definedName name="___xk9750">NA()</definedName>
    <definedName name="___xk9800">NA()</definedName>
    <definedName name="___xk9900">NA()</definedName>
    <definedName name="___xlfn_BAHTTEXT">NA()</definedName>
    <definedName name="___xlfn_ISFORMULA">NA()</definedName>
    <definedName name="___xlnm_Database">NA()</definedName>
    <definedName name="___xlnm_Print_Area">NA()</definedName>
    <definedName name="___xlnm_Print_Titles">NA()</definedName>
    <definedName name="___xlnm_Print_Titles_1">NA()</definedName>
    <definedName name="___xp11010">#REF!</definedName>
    <definedName name="___xp1104">#REF!</definedName>
    <definedName name="___xp1106">#REF!</definedName>
    <definedName name="___xp12510">NA()</definedName>
    <definedName name="___xp1254">#REF!</definedName>
    <definedName name="___xp1256">#REF!</definedName>
    <definedName name="___xp14010">#REF!</definedName>
    <definedName name="___xp1404">#REF!</definedName>
    <definedName name="___xp1406">#REF!</definedName>
    <definedName name="___xp16010">NA()</definedName>
    <definedName name="___xp1604">#REF!</definedName>
    <definedName name="___xp1606">#REF!</definedName>
    <definedName name="___xp18010">NA()</definedName>
    <definedName name="___xp1804">#REF!</definedName>
    <definedName name="___xp1806">#REF!</definedName>
    <definedName name="___xp20010">NA()</definedName>
    <definedName name="___xp2004">NA()</definedName>
    <definedName name="___xp2006">#REF!</definedName>
    <definedName name="___xp22510">NA()</definedName>
    <definedName name="___xp2254">NA()</definedName>
    <definedName name="___xp2256">NA()</definedName>
    <definedName name="___xp25010">NA()</definedName>
    <definedName name="___xp2504">NA()</definedName>
    <definedName name="___xp2506">NA()</definedName>
    <definedName name="___xp28010">NA()</definedName>
    <definedName name="___xp2804">NA()</definedName>
    <definedName name="___xp2806">NA()</definedName>
    <definedName name="___xp31510">NA()</definedName>
    <definedName name="___xp3154">NA()</definedName>
    <definedName name="___xp3156">NA()</definedName>
    <definedName name="___xp6310">#REF!</definedName>
    <definedName name="___xp634">NA()</definedName>
    <definedName name="___xp636">#REF!</definedName>
    <definedName name="___xp7510">#REF!</definedName>
    <definedName name="___xp754">#REF!</definedName>
    <definedName name="___xp756">#REF!</definedName>
    <definedName name="___xp9010">#REF!</definedName>
    <definedName name="___xp904">#REF!</definedName>
    <definedName name="___xp906">#REF!</definedName>
    <definedName name="__atw2">#REF!</definedName>
    <definedName name="__AUX1">#REF!</definedName>
    <definedName name="__AUX111">#REF!</definedName>
    <definedName name="__aux2">#REF!</definedName>
    <definedName name="__AUX3">#REF!</definedName>
    <definedName name="__bla1">#REF!</definedName>
    <definedName name="__BSG100">NA()</definedName>
    <definedName name="__BSG150">NA()</definedName>
    <definedName name="__BSG5">NA()</definedName>
    <definedName name="__BSG75">NA()</definedName>
    <definedName name="__BTC1">NA()</definedName>
    <definedName name="__BTC10">NA()</definedName>
    <definedName name="__BTC11">NA()</definedName>
    <definedName name="__BTC12">NA()</definedName>
    <definedName name="__BTC13">NA()</definedName>
    <definedName name="__BTC14">NA()</definedName>
    <definedName name="__BTC15">NA()</definedName>
    <definedName name="__BTC16">NA()</definedName>
    <definedName name="__BTC17">NA()</definedName>
    <definedName name="__BTC18">NA()</definedName>
    <definedName name="__BTC19">NA()</definedName>
    <definedName name="__BTC2">NA()</definedName>
    <definedName name="__BTC20">NA()</definedName>
    <definedName name="__BTC21">NA()</definedName>
    <definedName name="__BTC22">NA()</definedName>
    <definedName name="__BTC23">NA()</definedName>
    <definedName name="__BTC24">NA()</definedName>
    <definedName name="__BTC3">NA()</definedName>
    <definedName name="__BTC4">NA()</definedName>
    <definedName name="__BTC5">NA()</definedName>
    <definedName name="__BTC6">NA()</definedName>
    <definedName name="__BTC7">NA()</definedName>
    <definedName name="__BTC8">NA()</definedName>
    <definedName name="__BTC9">NA()</definedName>
    <definedName name="__BTR1">NA()</definedName>
    <definedName name="__BTR10">NA()</definedName>
    <definedName name="__BTR11">NA()</definedName>
    <definedName name="__BTR12">NA()</definedName>
    <definedName name="__BTR13">NA()</definedName>
    <definedName name="__BTR14">NA()</definedName>
    <definedName name="__BTR15">NA()</definedName>
    <definedName name="__BTR16">NA()</definedName>
    <definedName name="__BTR17">NA()</definedName>
    <definedName name="__BTR18">NA()</definedName>
    <definedName name="__BTR19">NA()</definedName>
    <definedName name="__BTR2">NA()</definedName>
    <definedName name="__BTR20">NA()</definedName>
    <definedName name="__BTR21">NA()</definedName>
    <definedName name="__BTR22">NA()</definedName>
    <definedName name="__BTR23">NA()</definedName>
    <definedName name="__BTR24">NA()</definedName>
    <definedName name="__BTR3">NA()</definedName>
    <definedName name="__BTR4">NA()</definedName>
    <definedName name="__BTR5">NA()</definedName>
    <definedName name="__BTR6">NA()</definedName>
    <definedName name="__BTR7">NA()</definedName>
    <definedName name="__BTR8">NA()</definedName>
    <definedName name="__BTR9">NA()</definedName>
    <definedName name="__BTS1">NA()</definedName>
    <definedName name="__BTS10">NA()</definedName>
    <definedName name="__BTS11">NA()</definedName>
    <definedName name="__BTS12">NA()</definedName>
    <definedName name="__BTS13">NA()</definedName>
    <definedName name="__BTS14">NA()</definedName>
    <definedName name="__BTS15">NA()</definedName>
    <definedName name="__BTS16">NA()</definedName>
    <definedName name="__BTS17">NA()</definedName>
    <definedName name="__BTS18">NA()</definedName>
    <definedName name="__BTS19">NA()</definedName>
    <definedName name="__BTS2">NA()</definedName>
    <definedName name="__BTS20">NA()</definedName>
    <definedName name="__BTS21">NA()</definedName>
    <definedName name="__BTS22">NA()</definedName>
    <definedName name="__BTS23">NA()</definedName>
    <definedName name="__BTS24">NA()</definedName>
    <definedName name="__BTS3">NA()</definedName>
    <definedName name="__BTS4">NA()</definedName>
    <definedName name="__BTS5">NA()</definedName>
    <definedName name="__BTS6">NA()</definedName>
    <definedName name="__BTS7">NA()</definedName>
    <definedName name="__BTS8">NA()</definedName>
    <definedName name="__BTS9">NA()</definedName>
    <definedName name="__can430">40.73</definedName>
    <definedName name="__can435">43.3</definedName>
    <definedName name="__cbr1">NA()</definedName>
    <definedName name="__cbr2">NA()</definedName>
    <definedName name="__cbr3">NA()</definedName>
    <definedName name="__cbr4">NA()</definedName>
    <definedName name="__CCW1">#REF!</definedName>
    <definedName name="__CCW2">#REF!</definedName>
    <definedName name="__cur1">#REF!</definedName>
    <definedName name="__dem2">NA()</definedName>
    <definedName name="__df3">NA()</definedName>
    <definedName name="__er1">#REF!</definedName>
    <definedName name="__ewe1">NA()</definedName>
    <definedName name="__f1">NA()</definedName>
    <definedName name="__G120907">#REF!</definedName>
    <definedName name="__GBS11">NA()</definedName>
    <definedName name="__GBS110">NA()</definedName>
    <definedName name="__GBS111">NA()</definedName>
    <definedName name="__GBS112">NA()</definedName>
    <definedName name="__GBS113">NA()</definedName>
    <definedName name="__GBS114">NA()</definedName>
    <definedName name="__GBS115">NA()</definedName>
    <definedName name="__GBS116">NA()</definedName>
    <definedName name="__GBS117">NA()</definedName>
    <definedName name="__GBS118">NA()</definedName>
    <definedName name="__GBS119">NA()</definedName>
    <definedName name="__GBS12">NA()</definedName>
    <definedName name="__GBS120">NA()</definedName>
    <definedName name="__GBS121">NA()</definedName>
    <definedName name="__GBS122">NA()</definedName>
    <definedName name="__GBS123">NA()</definedName>
    <definedName name="__GBS124">NA()</definedName>
    <definedName name="__GBS13">NA()</definedName>
    <definedName name="__GBS14">NA()</definedName>
    <definedName name="__GBS15">NA()</definedName>
    <definedName name="__GBS16">NA()</definedName>
    <definedName name="__GBS17">NA()</definedName>
    <definedName name="__GBS18">NA()</definedName>
    <definedName name="__GBS19">NA()</definedName>
    <definedName name="__GBS21">NA()</definedName>
    <definedName name="__GBS210">NA()</definedName>
    <definedName name="__GBS211">NA()</definedName>
    <definedName name="__GBS212">NA()</definedName>
    <definedName name="__GBS213">NA()</definedName>
    <definedName name="__GBS214">NA()</definedName>
    <definedName name="__GBS215">NA()</definedName>
    <definedName name="__GBS216">NA()</definedName>
    <definedName name="__GBS217">NA()</definedName>
    <definedName name="__GBS218">NA()</definedName>
    <definedName name="__GBS219">NA()</definedName>
    <definedName name="__GBS22">NA()</definedName>
    <definedName name="__GBS220">NA()</definedName>
    <definedName name="__GBS221">NA()</definedName>
    <definedName name="__GBS222">NA()</definedName>
    <definedName name="__GBS223">NA()</definedName>
    <definedName name="__GBS224">NA()</definedName>
    <definedName name="__GBS23">NA()</definedName>
    <definedName name="__GBS24">NA()</definedName>
    <definedName name="__GBS25">NA()</definedName>
    <definedName name="__GBS26">NA()</definedName>
    <definedName name="__GBS27">NA()</definedName>
    <definedName name="__GBS28">NA()</definedName>
    <definedName name="__GBS29">NA()</definedName>
    <definedName name="__grp10003">NA()</definedName>
    <definedName name="__grp3503">NA()</definedName>
    <definedName name="__grp4003">NA()</definedName>
    <definedName name="__grp4503">NA()</definedName>
    <definedName name="__grp5003">NA()</definedName>
    <definedName name="__grp6003">NA()</definedName>
    <definedName name="__grp7003">NA()</definedName>
    <definedName name="__grp8003">NA()</definedName>
    <definedName name="__grp9003">NA()</definedName>
    <definedName name="__gus1">NA()</definedName>
    <definedName name="__hpm1">#REF!</definedName>
    <definedName name="__imp1">#REF!</definedName>
    <definedName name="__IRC12">#REF!</definedName>
    <definedName name="__IRC19">#REF!</definedName>
    <definedName name="__IRC25">#REF!</definedName>
    <definedName name="__IRC40">#REF!</definedName>
    <definedName name="__IRC5">#REF!</definedName>
    <definedName name="__IRC50">#REF!</definedName>
    <definedName name="__IRC60">#REF!</definedName>
    <definedName name="__IRC9">#REF!</definedName>
    <definedName name="__k1">NA()</definedName>
    <definedName name="__KC139">NA()</definedName>
    <definedName name="__KC580">NA()</definedName>
    <definedName name="__knr2">#REF!</definedName>
    <definedName name="__KNR3">NA()</definedName>
    <definedName name="__l1">#REF!</definedName>
    <definedName name="__l12">#REF!</definedName>
    <definedName name="__l2">#REF!</definedName>
    <definedName name="__l3">#REF!</definedName>
    <definedName name="__l4">#REF!</definedName>
    <definedName name="__l5">#REF!</definedName>
    <definedName name="__l6">#REF!</definedName>
    <definedName name="__l7">#REF!</definedName>
    <definedName name="__l8">#REF!</definedName>
    <definedName name="__l9">#REF!</definedName>
    <definedName name="__lcn1">#REF!</definedName>
    <definedName name="__LJ6">#REF!</definedName>
    <definedName name="__lj600">NA()</definedName>
    <definedName name="__lj900">NA()</definedName>
    <definedName name="__LL3">NA()</definedName>
    <definedName name="__lm1">NA()</definedName>
    <definedName name="__LSO24">"[14]lead!#ref!"</definedName>
    <definedName name="__ma1">#REF!</definedName>
    <definedName name="__ma2">NA()</definedName>
    <definedName name="__me12">#REF!</definedName>
    <definedName name="__me20">#REF!</definedName>
    <definedName name="__me40">#REF!</definedName>
    <definedName name="__Met22">NA()</definedName>
    <definedName name="__Met45">NA()</definedName>
    <definedName name="__MEt55">NA()</definedName>
    <definedName name="__Met63">NA()</definedName>
    <definedName name="__ML21">NA()</definedName>
    <definedName name="__ML210">NA()</definedName>
    <definedName name="__ML211">NA()</definedName>
    <definedName name="__ML212">NA()</definedName>
    <definedName name="__ML213">NA()</definedName>
    <definedName name="__ML214">NA()</definedName>
    <definedName name="__ML215">NA()</definedName>
    <definedName name="__ML216">NA()</definedName>
    <definedName name="__ML217">NA()</definedName>
    <definedName name="__ML218">NA()</definedName>
    <definedName name="__ML219">NA()</definedName>
    <definedName name="__ML22">NA()</definedName>
    <definedName name="__ML220">NA()</definedName>
    <definedName name="__ML221">NA()</definedName>
    <definedName name="__ML222">NA()</definedName>
    <definedName name="__ML223">NA()</definedName>
    <definedName name="__ML224">NA()</definedName>
    <definedName name="__ML23">NA()</definedName>
    <definedName name="__ML24">NA()</definedName>
    <definedName name="__ML25">NA()</definedName>
    <definedName name="__ML26">NA()</definedName>
    <definedName name="__ML27">NA()</definedName>
    <definedName name="__ML28">NA()</definedName>
    <definedName name="__ML29">NA()</definedName>
    <definedName name="__ML31">NA()</definedName>
    <definedName name="__ML310">NA()</definedName>
    <definedName name="__ML311">NA()</definedName>
    <definedName name="__ML312">NA()</definedName>
    <definedName name="__ML313">NA()</definedName>
    <definedName name="__ML314">NA()</definedName>
    <definedName name="__ML315">NA()</definedName>
    <definedName name="__ML316">NA()</definedName>
    <definedName name="__ML317">NA()</definedName>
    <definedName name="__ML318">NA()</definedName>
    <definedName name="__ML319">NA()</definedName>
    <definedName name="__ML32">NA()</definedName>
    <definedName name="__ML320">NA()</definedName>
    <definedName name="__ML321">NA()</definedName>
    <definedName name="__ML322">NA()</definedName>
    <definedName name="__ML323">NA()</definedName>
    <definedName name="__ML324">NA()</definedName>
    <definedName name="__ML33">NA()</definedName>
    <definedName name="__ML34">NA()</definedName>
    <definedName name="__ML35">NA()</definedName>
    <definedName name="__ML36">NA()</definedName>
    <definedName name="__ML37">NA()</definedName>
    <definedName name="__ML38">NA()</definedName>
    <definedName name="__ML39">NA()</definedName>
    <definedName name="__ML7">NA()</definedName>
    <definedName name="__ML8">NA()</definedName>
    <definedName name="__ML9">NA()</definedName>
    <definedName name="__mm1">#REF!</definedName>
    <definedName name="__mm1000">NA()</definedName>
    <definedName name="__mm11">#REF!</definedName>
    <definedName name="__mm111">#REF!</definedName>
    <definedName name="__mm20">NA()</definedName>
    <definedName name="__mm40">NA()</definedName>
    <definedName name="__mm600">NA()</definedName>
    <definedName name="__mm800">NA()</definedName>
    <definedName name="__MS6">#REF!</definedName>
    <definedName name="__MT1">NA()</definedName>
    <definedName name="__MT10">NA()</definedName>
    <definedName name="__MT100">NA()</definedName>
    <definedName name="__MT101">NA()</definedName>
    <definedName name="__MT102">NA()</definedName>
    <definedName name="__MT103">NA()</definedName>
    <definedName name="__MT104">NA()</definedName>
    <definedName name="__MT105">NA()</definedName>
    <definedName name="__MT106">NA()</definedName>
    <definedName name="__MT107">NA()</definedName>
    <definedName name="__MT108">NA()</definedName>
    <definedName name="__MT109">NA()</definedName>
    <definedName name="__MT11">NA()</definedName>
    <definedName name="__MT110">NA()</definedName>
    <definedName name="__MT111">NA()</definedName>
    <definedName name="__MT112">NA()</definedName>
    <definedName name="__MT113">NA()</definedName>
    <definedName name="__MT114">NA()</definedName>
    <definedName name="__MT115">NA()</definedName>
    <definedName name="__MT116">NA()</definedName>
    <definedName name="__MT117">NA()</definedName>
    <definedName name="__MT118">NA()</definedName>
    <definedName name="__MT119">NA()</definedName>
    <definedName name="__MT12">NA()</definedName>
    <definedName name="__MT120">NA()</definedName>
    <definedName name="__MT121">NA()</definedName>
    <definedName name="__MT122">NA()</definedName>
    <definedName name="__MT123">NA()</definedName>
    <definedName name="__MT124">NA()</definedName>
    <definedName name="__MT125">NA()</definedName>
    <definedName name="__MT126">NA()</definedName>
    <definedName name="__MT127">NA()</definedName>
    <definedName name="__MT128">NA()</definedName>
    <definedName name="__MT129">NA()</definedName>
    <definedName name="__MT13">NA()</definedName>
    <definedName name="__MT130">NA()</definedName>
    <definedName name="__MT131">NA()</definedName>
    <definedName name="__MT132">NA()</definedName>
    <definedName name="__MT133">NA()</definedName>
    <definedName name="__MT134">NA()</definedName>
    <definedName name="__MT135">NA()</definedName>
    <definedName name="__MT136">NA()</definedName>
    <definedName name="__MT137">NA()</definedName>
    <definedName name="__MT138">NA()</definedName>
    <definedName name="__MT139">NA()</definedName>
    <definedName name="__MT14">NA()</definedName>
    <definedName name="__MT140">NA()</definedName>
    <definedName name="__MT141">NA()</definedName>
    <definedName name="__MT142">NA()</definedName>
    <definedName name="__MT143">NA()</definedName>
    <definedName name="__MT144">NA()</definedName>
    <definedName name="__MT145">NA()</definedName>
    <definedName name="__MT146">NA()</definedName>
    <definedName name="__MT147">NA()</definedName>
    <definedName name="__MT148">NA()</definedName>
    <definedName name="__MT149">NA()</definedName>
    <definedName name="__MT15">NA()</definedName>
    <definedName name="__MT150">NA()</definedName>
    <definedName name="__MT16">NA()</definedName>
    <definedName name="__MT17">NA()</definedName>
    <definedName name="__MT18">NA()</definedName>
    <definedName name="__MT19">NA()</definedName>
    <definedName name="__MT2">NA()</definedName>
    <definedName name="__MT20">NA()</definedName>
    <definedName name="__MT21">NA()</definedName>
    <definedName name="__MT22">NA()</definedName>
    <definedName name="__MT23">NA()</definedName>
    <definedName name="__MT24">NA()</definedName>
    <definedName name="__MT25">NA()</definedName>
    <definedName name="__MT26">NA()</definedName>
    <definedName name="__MT27">NA()</definedName>
    <definedName name="__MT28">NA()</definedName>
    <definedName name="__MT29">NA()</definedName>
    <definedName name="__MT3">NA()</definedName>
    <definedName name="__MT30">NA()</definedName>
    <definedName name="__MT31">NA()</definedName>
    <definedName name="__MT32">NA()</definedName>
    <definedName name="__MT33">NA()</definedName>
    <definedName name="__MT34">NA()</definedName>
    <definedName name="__MT35">NA()</definedName>
    <definedName name="__MT36">NA()</definedName>
    <definedName name="__MT37">NA()</definedName>
    <definedName name="__MT38">NA()</definedName>
    <definedName name="__MT39">NA()</definedName>
    <definedName name="__MT4">NA()</definedName>
    <definedName name="__MT40">NA()</definedName>
    <definedName name="__MT41">NA()</definedName>
    <definedName name="__MT42">NA()</definedName>
    <definedName name="__MT43">NA()</definedName>
    <definedName name="__MT44">NA()</definedName>
    <definedName name="__MT45">NA()</definedName>
    <definedName name="__MT46">NA()</definedName>
    <definedName name="__MT47">NA()</definedName>
    <definedName name="__MT48">NA()</definedName>
    <definedName name="__MT49">NA()</definedName>
    <definedName name="__MT5">NA()</definedName>
    <definedName name="__MT50">NA()</definedName>
    <definedName name="__MT500">NA()</definedName>
    <definedName name="__MT51">NA()</definedName>
    <definedName name="__MT52">NA()</definedName>
    <definedName name="__MT53">NA()</definedName>
    <definedName name="__MT54">NA()</definedName>
    <definedName name="__MT55">NA()</definedName>
    <definedName name="__MT56">NA()</definedName>
    <definedName name="__MT57">NA()</definedName>
    <definedName name="__MT58">NA()</definedName>
    <definedName name="__MT59">NA()</definedName>
    <definedName name="__MT6">NA()</definedName>
    <definedName name="__MT60">NA()</definedName>
    <definedName name="__MT61">NA()</definedName>
    <definedName name="__MT62">NA()</definedName>
    <definedName name="__MT63">NA()</definedName>
    <definedName name="__MT64">NA()</definedName>
    <definedName name="__MT65">NA()</definedName>
    <definedName name="__MT66">NA()</definedName>
    <definedName name="__MT67">NA()</definedName>
    <definedName name="__MT68">NA()</definedName>
    <definedName name="__MT69">NA()</definedName>
    <definedName name="__MT7">NA()</definedName>
    <definedName name="__MT70">NA()</definedName>
    <definedName name="__MT71">NA()</definedName>
    <definedName name="__MT72">NA()</definedName>
    <definedName name="__MT73">NA()</definedName>
    <definedName name="__MT74">NA()</definedName>
    <definedName name="__MT75">NA()</definedName>
    <definedName name="__MT76">NA()</definedName>
    <definedName name="__MT77">NA()</definedName>
    <definedName name="__MT78">NA()</definedName>
    <definedName name="__MT79">NA()</definedName>
    <definedName name="__MT8">NA()</definedName>
    <definedName name="__MT80">NA()</definedName>
    <definedName name="__MT81">NA()</definedName>
    <definedName name="__MT82">NA()</definedName>
    <definedName name="__MT83">NA()</definedName>
    <definedName name="__MT84">NA()</definedName>
    <definedName name="__MT85">NA()</definedName>
    <definedName name="__MT86">NA()</definedName>
    <definedName name="__MT87">NA()</definedName>
    <definedName name="__MT88">NA()</definedName>
    <definedName name="__MT89">NA()</definedName>
    <definedName name="__MT9">NA()</definedName>
    <definedName name="__MT90">NA()</definedName>
    <definedName name="__MT91">NA()</definedName>
    <definedName name="__MT92">NA()</definedName>
    <definedName name="__MT93">NA()</definedName>
    <definedName name="__MT94">NA()</definedName>
    <definedName name="__MT95">NA()</definedName>
    <definedName name="__MT96">NA()</definedName>
    <definedName name="__MT97">NA()</definedName>
    <definedName name="__MT98">NA()</definedName>
    <definedName name="__MT99">NA()</definedName>
    <definedName name="__OH1">#REF!</definedName>
    <definedName name="__p5">NA()</definedName>
    <definedName name="__PC1">NA()</definedName>
    <definedName name="__PC10">NA()</definedName>
    <definedName name="__PC11">NA()</definedName>
    <definedName name="__PC12">NA()</definedName>
    <definedName name="__PC13">NA()</definedName>
    <definedName name="__PC14">NA()</definedName>
    <definedName name="__PC15">NA()</definedName>
    <definedName name="__PC16">NA()</definedName>
    <definedName name="__PC17">NA()</definedName>
    <definedName name="__PC18">NA()</definedName>
    <definedName name="__PC19">NA()</definedName>
    <definedName name="__pc2">#REF!</definedName>
    <definedName name="__PC20">NA()</definedName>
    <definedName name="__PC21">NA()</definedName>
    <definedName name="__PC22">NA()</definedName>
    <definedName name="__PC23">NA()</definedName>
    <definedName name="__PC24">NA()</definedName>
    <definedName name="__PC3">NA()</definedName>
    <definedName name="__PC4">NA()</definedName>
    <definedName name="__PC5">NA()</definedName>
    <definedName name="__PC6">NA()</definedName>
    <definedName name="__pc600">NA()</definedName>
    <definedName name="__PC7">NA()</definedName>
    <definedName name="__PC8">NA()</definedName>
    <definedName name="__PC9">NA()</definedName>
    <definedName name="__pc900">NA()</definedName>
    <definedName name="__pla4">#REF!</definedName>
    <definedName name="__PPA14">NA()</definedName>
    <definedName name="__PPB154">NA()</definedName>
    <definedName name="__PPB155">NA()</definedName>
    <definedName name="__PPB16">NA()</definedName>
    <definedName name="__PPB17">NA()</definedName>
    <definedName name="__PPB18">NA()</definedName>
    <definedName name="__PPB19">NA()</definedName>
    <definedName name="__PPB2">NA()</definedName>
    <definedName name="__PPB20">NA()</definedName>
    <definedName name="__PPB21">NA()</definedName>
    <definedName name="__PPB22">NA()</definedName>
    <definedName name="__PPB23">NA()</definedName>
    <definedName name="__PPB24">NA()</definedName>
    <definedName name="__PPB25">NA()</definedName>
    <definedName name="__PPB26">NA()</definedName>
    <definedName name="__PPB27">NA()</definedName>
    <definedName name="__PPB28">NA()</definedName>
    <definedName name="__PPB29">NA()</definedName>
    <definedName name="__PPB3">NA()</definedName>
    <definedName name="__PPB30">NA()</definedName>
    <definedName name="__PPB31">NA()</definedName>
    <definedName name="__PPB32">NA()</definedName>
    <definedName name="__PPB33">NA()</definedName>
    <definedName name="__PPB34">NA()</definedName>
    <definedName name="__PPB35">NA()</definedName>
    <definedName name="__PPB36">NA()</definedName>
    <definedName name="__PPB37">NA()</definedName>
    <definedName name="__PPB38">NA()</definedName>
    <definedName name="__PPB39">NA()</definedName>
    <definedName name="__PPB4">NA()</definedName>
    <definedName name="__PPB40">NA()</definedName>
    <definedName name="__PPB41">NA()</definedName>
    <definedName name="__PPB42">NA()</definedName>
    <definedName name="__PPB43">NA()</definedName>
    <definedName name="__PPB44">NA()</definedName>
    <definedName name="__PPB45">NA()</definedName>
    <definedName name="__PPB46">NA()</definedName>
    <definedName name="__PPB47">NA()</definedName>
    <definedName name="__PPB48">NA()</definedName>
    <definedName name="__PPB49">NA()</definedName>
    <definedName name="__PPB5">NA()</definedName>
    <definedName name="__PPB50">NA()</definedName>
    <definedName name="__PPB51">NA()</definedName>
    <definedName name="__PPB52">NA()</definedName>
    <definedName name="__PPB53">NA()</definedName>
    <definedName name="__PPB54">NA()</definedName>
    <definedName name="__PPB55">NA()</definedName>
    <definedName name="__PPB56">NA()</definedName>
    <definedName name="__PPB57">NA()</definedName>
    <definedName name="__PPB58">NA()</definedName>
    <definedName name="__PPB59">NA()</definedName>
    <definedName name="__PPB6">NA()</definedName>
    <definedName name="__PPB60">NA()</definedName>
    <definedName name="__PPB61">NA()</definedName>
    <definedName name="__PPB62">NA()</definedName>
    <definedName name="__PPB63">NA()</definedName>
    <definedName name="__PPB64">NA()</definedName>
    <definedName name="__PPB65">NA()</definedName>
    <definedName name="__PPB66">NA()</definedName>
    <definedName name="__PPB67">NA()</definedName>
    <definedName name="__PPB68">NA()</definedName>
    <definedName name="__PPB69">NA()</definedName>
    <definedName name="__PPB7">NA()</definedName>
    <definedName name="__PPB70">NA()</definedName>
    <definedName name="__PPB71">NA()</definedName>
    <definedName name="__PPB72">NA()</definedName>
    <definedName name="__PPB73">NA()</definedName>
    <definedName name="__PPB74">NA()</definedName>
    <definedName name="__PPB75">NA()</definedName>
    <definedName name="__PPB76">NA()</definedName>
    <definedName name="__PPB77">NA()</definedName>
    <definedName name="__PPB78">NA()</definedName>
    <definedName name="__PPB79">NA()</definedName>
    <definedName name="__PPB8">NA()</definedName>
    <definedName name="__PPB80">NA()</definedName>
    <definedName name="__PPB81">NA()</definedName>
    <definedName name="__PPB82">NA()</definedName>
    <definedName name="__PPB83">NA()</definedName>
    <definedName name="__PPB84">NA()</definedName>
    <definedName name="__PPB85">NA()</definedName>
    <definedName name="__PPB86">NA()</definedName>
    <definedName name="__PPB87">NA()</definedName>
    <definedName name="__PPB88">NA()</definedName>
    <definedName name="__PPB89">NA()</definedName>
    <definedName name="__PPB9">NA()</definedName>
    <definedName name="__PPB90">NA()</definedName>
    <definedName name="__PPB91">NA()</definedName>
    <definedName name="__PPB92">NA()</definedName>
    <definedName name="__PPB93">NA()</definedName>
    <definedName name="__PPB94">NA()</definedName>
    <definedName name="__PPB95">NA()</definedName>
    <definedName name="__PPB96">NA()</definedName>
    <definedName name="__PPB97">NA()</definedName>
    <definedName name="__PPB98">NA()</definedName>
    <definedName name="__PPB99">NA()</definedName>
    <definedName name="__PPC1">NA()</definedName>
    <definedName name="__PPC10">NA()</definedName>
    <definedName name="__PPC100">NA()</definedName>
    <definedName name="__PPC101">NA()</definedName>
    <definedName name="__PPC102">NA()</definedName>
    <definedName name="__PPC103">NA()</definedName>
    <definedName name="__PPC104">NA()</definedName>
    <definedName name="__PPC105">NA()</definedName>
    <definedName name="__PPC106">NA()</definedName>
    <definedName name="__PPC107">NA()</definedName>
    <definedName name="__PPC108">NA()</definedName>
    <definedName name="__PPC109">NA()</definedName>
    <definedName name="__PPC11">NA()</definedName>
    <definedName name="__PPC110">NA()</definedName>
    <definedName name="__PPC111">NA()</definedName>
    <definedName name="__PPC112">NA()</definedName>
    <definedName name="__PPC113">NA()</definedName>
    <definedName name="__PPC114">NA()</definedName>
    <definedName name="__PPC115">NA()</definedName>
    <definedName name="__PPC116">NA()</definedName>
    <definedName name="__PPC117">NA()</definedName>
    <definedName name="__PPC118">NA()</definedName>
    <definedName name="__PPC119">NA()</definedName>
    <definedName name="__PPC12">NA()</definedName>
    <definedName name="__PPC120">NA()</definedName>
    <definedName name="__PPC121">NA()</definedName>
    <definedName name="__PPC122">NA()</definedName>
    <definedName name="__PPC123">NA()</definedName>
    <definedName name="__PPC124">NA()</definedName>
    <definedName name="__PPC125">NA()</definedName>
    <definedName name="__PPC126">NA()</definedName>
    <definedName name="__PPC127">NA()</definedName>
    <definedName name="__PPC128">NA()</definedName>
    <definedName name="__PPC129">NA()</definedName>
    <definedName name="__PPC13">NA()</definedName>
    <definedName name="__PPC130">NA()</definedName>
    <definedName name="__PPC131">NA()</definedName>
    <definedName name="__PPC132">NA()</definedName>
    <definedName name="__PPC133">NA()</definedName>
    <definedName name="__PPC134">NA()</definedName>
    <definedName name="__PPC135">NA()</definedName>
    <definedName name="__PPC136">NA()</definedName>
    <definedName name="__PPC137">NA()</definedName>
    <definedName name="__PPC138">NA()</definedName>
    <definedName name="__PPC139">NA()</definedName>
    <definedName name="__PPC14">NA()</definedName>
    <definedName name="__PPC140">NA()</definedName>
    <definedName name="__PPC141">NA()</definedName>
    <definedName name="__PPC142">NA()</definedName>
    <definedName name="__PPC143">NA()</definedName>
    <definedName name="__PPC144">NA()</definedName>
    <definedName name="__PPC145">NA()</definedName>
    <definedName name="__PPC146">NA()</definedName>
    <definedName name="__PPC147">NA()</definedName>
    <definedName name="__PPC148">NA()</definedName>
    <definedName name="__PPC149">NA()</definedName>
    <definedName name="__PPC15">NA()</definedName>
    <definedName name="__PPC150">NA()</definedName>
    <definedName name="__PPC151">NA()</definedName>
    <definedName name="__PPC152">NA()</definedName>
    <definedName name="__PPC153">NA()</definedName>
    <definedName name="__PPC154">NA()</definedName>
    <definedName name="__PPC155">NA()</definedName>
    <definedName name="__PPC16">NA()</definedName>
    <definedName name="__PPC17">NA()</definedName>
    <definedName name="__PPC18">NA()</definedName>
    <definedName name="__PPC19">NA()</definedName>
    <definedName name="__PPC2">NA()</definedName>
    <definedName name="__PPC20">NA()</definedName>
    <definedName name="__PPC21">NA()</definedName>
    <definedName name="__PPC22">NA()</definedName>
    <definedName name="__PPC23">NA()</definedName>
    <definedName name="__PPC24">NA()</definedName>
    <definedName name="__PPC25">NA()</definedName>
    <definedName name="__PPC26">NA()</definedName>
    <definedName name="__PPC27">NA()</definedName>
    <definedName name="__PPC28">NA()</definedName>
    <definedName name="__PPC29">NA()</definedName>
    <definedName name="__PPC3">NA()</definedName>
    <definedName name="__PPC30">NA()</definedName>
    <definedName name="__PPC31">NA()</definedName>
    <definedName name="__PPC32">NA()</definedName>
    <definedName name="__PPC33">NA()</definedName>
    <definedName name="__PPC34">NA()</definedName>
    <definedName name="__PPC35">NA()</definedName>
    <definedName name="__PPC36">NA()</definedName>
    <definedName name="__PPC37">NA()</definedName>
    <definedName name="__PPC38">NA()</definedName>
    <definedName name="__PPC39">NA()</definedName>
    <definedName name="__PPC4">NA()</definedName>
    <definedName name="__PPC40">NA()</definedName>
    <definedName name="__PPC41">NA()</definedName>
    <definedName name="__PPC42">NA()</definedName>
    <definedName name="__PPC43">NA()</definedName>
    <definedName name="__PPC44">NA()</definedName>
    <definedName name="__PPC45">NA()</definedName>
    <definedName name="__PPC46">NA()</definedName>
    <definedName name="__PPC47">NA()</definedName>
    <definedName name="__PPC48">NA()</definedName>
    <definedName name="__PPC49">NA()</definedName>
    <definedName name="__PPC5">NA()</definedName>
    <definedName name="__PPC50">NA()</definedName>
    <definedName name="__PPC51">NA()</definedName>
    <definedName name="__PPC52">NA()</definedName>
    <definedName name="__PPC53">NA()</definedName>
    <definedName name="__PPC54">NA()</definedName>
    <definedName name="__PPC55">NA()</definedName>
    <definedName name="__PPC56">NA()</definedName>
    <definedName name="__PPC57">NA()</definedName>
    <definedName name="__PPC58">NA()</definedName>
    <definedName name="__PPC59">NA()</definedName>
    <definedName name="__PPC6">NA()</definedName>
    <definedName name="__PPC60">NA()</definedName>
    <definedName name="__PPC61">NA()</definedName>
    <definedName name="__PPC62">NA()</definedName>
    <definedName name="__PPC63">NA()</definedName>
    <definedName name="__PPC64">NA()</definedName>
    <definedName name="__PPC65">NA()</definedName>
    <definedName name="__PPC66">NA()</definedName>
    <definedName name="__PPC67">NA()</definedName>
    <definedName name="__PPC68">NA()</definedName>
    <definedName name="__PPC69">NA()</definedName>
    <definedName name="__PPC7">NA()</definedName>
    <definedName name="__PPC70">NA()</definedName>
    <definedName name="__PPC71">NA()</definedName>
    <definedName name="__PPC72">NA()</definedName>
    <definedName name="__PPC73">NA()</definedName>
    <definedName name="__PPC74">NA()</definedName>
    <definedName name="__PPC75">NA()</definedName>
    <definedName name="__PPC76">NA()</definedName>
    <definedName name="__PPC77">NA()</definedName>
    <definedName name="__PPC78">NA()</definedName>
    <definedName name="__PPC79">NA()</definedName>
    <definedName name="__PPC8">NA()</definedName>
    <definedName name="__PPC80">NA()</definedName>
    <definedName name="__PPC81">NA()</definedName>
    <definedName name="__PPC82">NA()</definedName>
    <definedName name="__PPC83">NA()</definedName>
    <definedName name="__PPC84">NA()</definedName>
    <definedName name="__PPC85">NA()</definedName>
    <definedName name="__PPC86">NA()</definedName>
    <definedName name="__PPC87">NA()</definedName>
    <definedName name="__PPC88">NA()</definedName>
    <definedName name="__PPC89">NA()</definedName>
    <definedName name="__PPC9">NA()</definedName>
    <definedName name="__PPC90">NA()</definedName>
    <definedName name="__PPC91">NA()</definedName>
    <definedName name="__PPC92">NA()</definedName>
    <definedName name="__PPC93">NA()</definedName>
    <definedName name="__PPC94">NA()</definedName>
    <definedName name="__PPD114">NA()</definedName>
    <definedName name="__psc10006">NA()</definedName>
    <definedName name="__psc10008">NA()</definedName>
    <definedName name="__psc3506">NA()</definedName>
    <definedName name="__psc3508">NA()</definedName>
    <definedName name="__psc4006">NA()</definedName>
    <definedName name="__psc4008">NA()</definedName>
    <definedName name="__psc4506">NA()</definedName>
    <definedName name="__psc4508">NA()</definedName>
    <definedName name="__psc5006">NA()</definedName>
    <definedName name="__psc5008">NA()</definedName>
    <definedName name="__psc6006">NA()</definedName>
    <definedName name="__psc6008">NA()</definedName>
    <definedName name="__psc7006">NA()</definedName>
    <definedName name="__psc7008">NA()</definedName>
    <definedName name="__psc8006">NA()</definedName>
    <definedName name="__psc8008">NA()</definedName>
    <definedName name="__psc9006">NA()</definedName>
    <definedName name="__psc9008">NA()</definedName>
    <definedName name="__pv1">NA()</definedName>
    <definedName name="__pv2">#REF!</definedName>
    <definedName name="__QS25">#REF!</definedName>
    <definedName name="__QS40">#REF!</definedName>
    <definedName name="__rr3">#REF!</definedName>
    <definedName name="__rrr1">#REF!</definedName>
    <definedName name="__RS300">NA()</definedName>
    <definedName name="__RT5565">#REF!</definedName>
    <definedName name="__S12">NA()</definedName>
    <definedName name="__SD10">NA()</definedName>
    <definedName name="__SD100">NA()</definedName>
    <definedName name="__SD101">NA()</definedName>
    <definedName name="__SD102">NA()</definedName>
    <definedName name="__SD103">NA()</definedName>
    <definedName name="__SD104">NA()</definedName>
    <definedName name="__SD105">NA()</definedName>
    <definedName name="__SD106">NA()</definedName>
    <definedName name="__SD107">NA()</definedName>
    <definedName name="__SD108">NA()</definedName>
    <definedName name="__SD109">NA()</definedName>
    <definedName name="__SD11">NA()</definedName>
    <definedName name="__SD110">NA()</definedName>
    <definedName name="__SD111">NA()</definedName>
    <definedName name="__SD112">NA()</definedName>
    <definedName name="__SD113">NA()</definedName>
    <definedName name="__SD114">NA()</definedName>
    <definedName name="__SD115">NA()</definedName>
    <definedName name="__SD116">NA()</definedName>
    <definedName name="__SD117">NA()</definedName>
    <definedName name="__SD118">NA()</definedName>
    <definedName name="__SD119">NA()</definedName>
    <definedName name="__SD12">NA()</definedName>
    <definedName name="__SD121">NA()</definedName>
    <definedName name="__SD122">NA()</definedName>
    <definedName name="__SD123">NA()</definedName>
    <definedName name="__SD124">NA()</definedName>
    <definedName name="__SD125">NA()</definedName>
    <definedName name="__SD126">NA()</definedName>
    <definedName name="__SD127">NA()</definedName>
    <definedName name="__SD128">NA()</definedName>
    <definedName name="__SD129">NA()</definedName>
    <definedName name="__SD13">NA()</definedName>
    <definedName name="__SD130">NA()</definedName>
    <definedName name="__SD131">NA()</definedName>
    <definedName name="__SD132">NA()</definedName>
    <definedName name="__SD133">NA()</definedName>
    <definedName name="__SD134">NA()</definedName>
    <definedName name="__SD135">NA()</definedName>
    <definedName name="__SD136">NA()</definedName>
    <definedName name="__SD137">NA()</definedName>
    <definedName name="__SD138">NA()</definedName>
    <definedName name="__SD139">NA()</definedName>
    <definedName name="__SD14">NA()</definedName>
    <definedName name="__SD140">NA()</definedName>
    <definedName name="__SD141">NA()</definedName>
    <definedName name="__SD142">NA()</definedName>
    <definedName name="__SD143">NA()</definedName>
    <definedName name="__SD144">NA()</definedName>
    <definedName name="__SD145">NA()</definedName>
    <definedName name="__SD146">NA()</definedName>
    <definedName name="__SD147">NA()</definedName>
    <definedName name="__SD148">NA()</definedName>
    <definedName name="__SD149">NA()</definedName>
    <definedName name="__SD15">NA()</definedName>
    <definedName name="__SD150">NA()</definedName>
    <definedName name="__SD16">NA()</definedName>
    <definedName name="__SD17">NA()</definedName>
    <definedName name="__SD18">NA()</definedName>
    <definedName name="__SD19">NA()</definedName>
    <definedName name="__SD2">NA()</definedName>
    <definedName name="__SD20">NA()</definedName>
    <definedName name="__SD21">NA()</definedName>
    <definedName name="__SD22">NA()</definedName>
    <definedName name="__SD23">NA()</definedName>
    <definedName name="__SD24">NA()</definedName>
    <definedName name="__SD25">NA()</definedName>
    <definedName name="__SD250">NA()</definedName>
    <definedName name="__SD26">NA()</definedName>
    <definedName name="__SD27">NA()</definedName>
    <definedName name="__SD28">NA()</definedName>
    <definedName name="__SD29">NA()</definedName>
    <definedName name="__SD3">NA()</definedName>
    <definedName name="__SD30">NA()</definedName>
    <definedName name="__SD31">NA()</definedName>
    <definedName name="__SD32">NA()</definedName>
    <definedName name="__SD33">NA()</definedName>
    <definedName name="__SD34">NA()</definedName>
    <definedName name="__SD35">NA()</definedName>
    <definedName name="__SD36">NA()</definedName>
    <definedName name="__SD37">NA()</definedName>
    <definedName name="__SD38">NA()</definedName>
    <definedName name="__SD39">NA()</definedName>
    <definedName name="__SD4">NA()</definedName>
    <definedName name="__SD40">NA()</definedName>
    <definedName name="__SD41">NA()</definedName>
    <definedName name="__SD42">NA()</definedName>
    <definedName name="__SD43">NA()</definedName>
    <definedName name="__SD44">NA()</definedName>
    <definedName name="__SD45">NA()</definedName>
    <definedName name="__SD46">NA()</definedName>
    <definedName name="__SD47">NA()</definedName>
    <definedName name="__SD48">NA()</definedName>
    <definedName name="__SD49">NA()</definedName>
    <definedName name="__SD5">NA()</definedName>
    <definedName name="__SD50">NA()</definedName>
    <definedName name="__SD500">NA()</definedName>
    <definedName name="__SD51">NA()</definedName>
    <definedName name="__SD52">NA()</definedName>
    <definedName name="__SD53">NA()</definedName>
    <definedName name="__SD54">NA()</definedName>
    <definedName name="__SD55">NA()</definedName>
    <definedName name="__SD56">NA()</definedName>
    <definedName name="__SD57">NA()</definedName>
    <definedName name="__SD58">NA()</definedName>
    <definedName name="__SD59">NA()</definedName>
    <definedName name="__SD6">NA()</definedName>
    <definedName name="__SD60">NA()</definedName>
    <definedName name="__SD61">NA()</definedName>
    <definedName name="__SD62">NA()</definedName>
    <definedName name="__SD63">NA()</definedName>
    <definedName name="__SD64">NA()</definedName>
    <definedName name="__SD65">NA()</definedName>
    <definedName name="__SD66">NA()</definedName>
    <definedName name="__SD67">NA()</definedName>
    <definedName name="__SD68">NA()</definedName>
    <definedName name="__SD69">NA()</definedName>
    <definedName name="__SD7">NA()</definedName>
    <definedName name="__SD70">NA()</definedName>
    <definedName name="__SD71">NA()</definedName>
    <definedName name="__SD72">NA()</definedName>
    <definedName name="__SD73">NA()</definedName>
    <definedName name="__SD74">NA()</definedName>
    <definedName name="__SD75">NA()</definedName>
    <definedName name="__SD76">NA()</definedName>
    <definedName name="__SD77">NA()</definedName>
    <definedName name="__SD78">NA()</definedName>
    <definedName name="__SD79">NA()</definedName>
    <definedName name="__SD8">NA()</definedName>
    <definedName name="__SD80">NA()</definedName>
    <definedName name="__SD81">NA()</definedName>
    <definedName name="__SD82">NA()</definedName>
    <definedName name="__SD83">NA()</definedName>
    <definedName name="__SD84">NA()</definedName>
    <definedName name="__SD85">NA()</definedName>
    <definedName name="__SD86">NA()</definedName>
    <definedName name="__SD87">NA()</definedName>
    <definedName name="__SD88">NA()</definedName>
    <definedName name="__SD89">NA()</definedName>
    <definedName name="__SD9">NA()</definedName>
    <definedName name="__SD90">NA()</definedName>
    <definedName name="__SD91">NA()</definedName>
    <definedName name="__SD92">NA()</definedName>
    <definedName name="__SD93">NA()</definedName>
    <definedName name="__SD94">NA()</definedName>
    <definedName name="__SD95">NA()</definedName>
    <definedName name="__SD96">NA()</definedName>
    <definedName name="__SD97">NA()</definedName>
    <definedName name="__SD98">NA()</definedName>
    <definedName name="__SD99">NA()</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O016">NA()</definedName>
    <definedName name="__SP001">NA()</definedName>
    <definedName name="__SP002">NA()</definedName>
    <definedName name="__SP003">NA()</definedName>
    <definedName name="__SP004">NA()</definedName>
    <definedName name="__SP005">NA()</definedName>
    <definedName name="__SP006">NA()</definedName>
    <definedName name="__SP007">NA()</definedName>
    <definedName name="__SP008">NA()</definedName>
    <definedName name="__SP009">NA()</definedName>
    <definedName name="__SP010">NA()</definedName>
    <definedName name="__SP011">NA()</definedName>
    <definedName name="__SP012">NA()</definedName>
    <definedName name="__SP013">NA()</definedName>
    <definedName name="__SP014">NA()</definedName>
    <definedName name="__SP015">NA()</definedName>
    <definedName name="__SP016">NA()</definedName>
    <definedName name="__SP017">NA()</definedName>
    <definedName name="__SP018">NA()</definedName>
    <definedName name="__SP019">NA()</definedName>
    <definedName name="__SP020">NA()</definedName>
    <definedName name="__SP021">NA()</definedName>
    <definedName name="__SP022">NA()</definedName>
    <definedName name="__SP023">NA()</definedName>
    <definedName name="__SP024">NA()</definedName>
    <definedName name="__SP025">NA()</definedName>
    <definedName name="__SP026">NA()</definedName>
    <definedName name="__SP027">NA()</definedName>
    <definedName name="__SP028">NA()</definedName>
    <definedName name="__SP029">NA()</definedName>
    <definedName name="__SP030">NA()</definedName>
    <definedName name="__SP031">NA()</definedName>
    <definedName name="__SP032">NA()</definedName>
    <definedName name="__SP033">NA()</definedName>
    <definedName name="__SP034">NA()</definedName>
    <definedName name="__SP035">NA()</definedName>
    <definedName name="__SP036">NA()</definedName>
    <definedName name="__SP037">NA()</definedName>
    <definedName name="__SP038">NA()</definedName>
    <definedName name="__SP039">NA()</definedName>
    <definedName name="__SP040">NA()</definedName>
    <definedName name="__SP041">NA()</definedName>
    <definedName name="__SP042">NA()</definedName>
    <definedName name="__SP043">NA()</definedName>
    <definedName name="__SP044">NA()</definedName>
    <definedName name="__SP045">NA()</definedName>
    <definedName name="__SP046">NA()</definedName>
    <definedName name="__SP047">NA()</definedName>
    <definedName name="__SP048">NA()</definedName>
    <definedName name="__SP049">NA()</definedName>
    <definedName name="__SP050">NA()</definedName>
    <definedName name="__SP051">NA()</definedName>
    <definedName name="__SP052">NA()</definedName>
    <definedName name="__SP053">NA()</definedName>
    <definedName name="__SP054">NA()</definedName>
    <definedName name="__SP055">NA()</definedName>
    <definedName name="__SP056">NA()</definedName>
    <definedName name="__SP057">NA()</definedName>
    <definedName name="__SP058">NA()</definedName>
    <definedName name="__SP059">NA()</definedName>
    <definedName name="__SP060">NA()</definedName>
    <definedName name="__SP061">NA()</definedName>
    <definedName name="__SP062">NA()</definedName>
    <definedName name="__SP063">NA()</definedName>
    <definedName name="__SP064">NA()</definedName>
    <definedName name="__SP065">NA()</definedName>
    <definedName name="__SP066">NA()</definedName>
    <definedName name="__SP067">NA()</definedName>
    <definedName name="__SP068">NA()</definedName>
    <definedName name="__SP069">NA()</definedName>
    <definedName name="__SP070">NA()</definedName>
    <definedName name="__sp071">NA()</definedName>
    <definedName name="__SP072">NA()</definedName>
    <definedName name="__SP073">NA()</definedName>
    <definedName name="__SP074">NA()</definedName>
    <definedName name="__SP075">NA()</definedName>
    <definedName name="__SP076">NA()</definedName>
    <definedName name="__SP077">NA()</definedName>
    <definedName name="__sp078">NA()</definedName>
    <definedName name="__SP10">#REF!</definedName>
    <definedName name="__SP16">#REF!</definedName>
    <definedName name="__SP7">#REF!</definedName>
    <definedName name="__SPO79">NA()</definedName>
    <definedName name="__SS10">#REF!</definedName>
    <definedName name="__ss12">#REF!</definedName>
    <definedName name="__SS150">#REF!</definedName>
    <definedName name="__ss20">#REF!</definedName>
    <definedName name="__SS225">#REF!</definedName>
    <definedName name="__SS25">#REF!</definedName>
    <definedName name="__SS300">#REF!</definedName>
    <definedName name="__ss40">#REF!</definedName>
    <definedName name="__SS6">#REF!</definedName>
    <definedName name="__sw1">#REF!</definedName>
    <definedName name="__TB2">#REF!</definedName>
    <definedName name="__tw2">#REF!</definedName>
    <definedName name="__us1">#REF!</definedName>
    <definedName name="__var1">#REF!</definedName>
    <definedName name="__var4">#REF!</definedName>
    <definedName name="__vat1">NA()</definedName>
    <definedName name="__vat2">NA()</definedName>
    <definedName name="__xh11010">NA()</definedName>
    <definedName name="__xh1104">NA()</definedName>
    <definedName name="__xh1106">NA()</definedName>
    <definedName name="__xh1108">NA()</definedName>
    <definedName name="__xh12510">NA()</definedName>
    <definedName name="__xh1254">NA()</definedName>
    <definedName name="__xh1256">NA()</definedName>
    <definedName name="__xh1258">NA()</definedName>
    <definedName name="__xh14010">NA()</definedName>
    <definedName name="__xh1404">NA()</definedName>
    <definedName name="__xh1406">NA()</definedName>
    <definedName name="__xh1408">NA()</definedName>
    <definedName name="__xh16010">NA()</definedName>
    <definedName name="__xh1604">NA()</definedName>
    <definedName name="__xh1606">NA()</definedName>
    <definedName name="__xh1608">NA()</definedName>
    <definedName name="__xh18010">NA()</definedName>
    <definedName name="__xh1804">NA()</definedName>
    <definedName name="__xh1806">NA()</definedName>
    <definedName name="__xh1808">NA()</definedName>
    <definedName name="__xh20010">NA()</definedName>
    <definedName name="__xh2004">NA()</definedName>
    <definedName name="__xh2006">NA()</definedName>
    <definedName name="__xh2008">NA()</definedName>
    <definedName name="__xh22510">NA()</definedName>
    <definedName name="__xh2254">NA()</definedName>
    <definedName name="__xh2256">#REF!</definedName>
    <definedName name="__xh2258">NA()</definedName>
    <definedName name="__xh25010">NA()</definedName>
    <definedName name="__xh2504">NA()</definedName>
    <definedName name="__xh2506">#REF!</definedName>
    <definedName name="__xh2508">NA()</definedName>
    <definedName name="__xh28010">NA()</definedName>
    <definedName name="__xh2804">NA()</definedName>
    <definedName name="__xh2806">#REF!</definedName>
    <definedName name="__xh2808">NA()</definedName>
    <definedName name="__xh31510">NA()</definedName>
    <definedName name="__xh3154">NA()</definedName>
    <definedName name="__xh3156">#REF!</definedName>
    <definedName name="__xh3158">NA()</definedName>
    <definedName name="__xh3554">NA()</definedName>
    <definedName name="__xh3556">NA()</definedName>
    <definedName name="__xh6310">NA()</definedName>
    <definedName name="__xh634">#REF!</definedName>
    <definedName name="__xh636">NA()</definedName>
    <definedName name="__xh638">NA()</definedName>
    <definedName name="__xh7510">NA()</definedName>
    <definedName name="__xh754">NA()</definedName>
    <definedName name="__xh756">NA()</definedName>
    <definedName name="__xh758">NA()</definedName>
    <definedName name="__xh9010">NA()</definedName>
    <definedName name="__xh904">NA()</definedName>
    <definedName name="__xh906">NA()</definedName>
    <definedName name="__xh908">NA()</definedName>
    <definedName name="__xh9999">#REF!</definedName>
    <definedName name="__xk7100">#REF!</definedName>
    <definedName name="__xk7150">#REF!</definedName>
    <definedName name="__xk7200">NA()</definedName>
    <definedName name="__xk7250">#REF!</definedName>
    <definedName name="__xk7300">#REF!</definedName>
    <definedName name="__xk7350">NA()</definedName>
    <definedName name="__xk7400">NA()</definedName>
    <definedName name="__xk7450">NA()</definedName>
    <definedName name="__xk7500">NA()</definedName>
    <definedName name="__xk7600">NA()</definedName>
    <definedName name="__xk9100">NA()</definedName>
    <definedName name="__xk91000">NA()</definedName>
    <definedName name="__xk9150">NA()</definedName>
    <definedName name="__xk9200">NA()</definedName>
    <definedName name="__xk9250">NA()</definedName>
    <definedName name="__xk9300">NA()</definedName>
    <definedName name="__xk9350">NA()</definedName>
    <definedName name="__xk9400">NA()</definedName>
    <definedName name="__xk9450">NA()</definedName>
    <definedName name="__xk9500">NA()</definedName>
    <definedName name="__xk9600">NA()</definedName>
    <definedName name="__xk9700">NA()</definedName>
    <definedName name="__xk9750">NA()</definedName>
    <definedName name="__xk9800">NA()</definedName>
    <definedName name="__xk9900">NA()</definedName>
    <definedName name="__xlfn_BAHTTEXT">NA()</definedName>
    <definedName name="__xlfn_CEILING_MATH">NA()</definedName>
    <definedName name="__xlfn_ISFORMULA">NA()</definedName>
    <definedName name="__xlnm__FilterDatabase">NA()</definedName>
    <definedName name="__xlnm_Database">NA()</definedName>
    <definedName name="__xlnm_Print_Area">NA()</definedName>
    <definedName name="__xlnm_Print_Titles">NA()</definedName>
    <definedName name="__xlnm_Print_Titles_1">NA()</definedName>
    <definedName name="__xp11010">#REF!</definedName>
    <definedName name="__xp1104">#REF!</definedName>
    <definedName name="__xp1106">#REF!</definedName>
    <definedName name="__xp12510">NA()</definedName>
    <definedName name="__xp1254">#REF!</definedName>
    <definedName name="__xp1256">#REF!</definedName>
    <definedName name="__xp14010">#REF!</definedName>
    <definedName name="__xp1404">#REF!</definedName>
    <definedName name="__xp1406">#REF!</definedName>
    <definedName name="__xp16010">NA()</definedName>
    <definedName name="__xp1604">#REF!</definedName>
    <definedName name="__xp1606">#REF!</definedName>
    <definedName name="__xp18010">NA()</definedName>
    <definedName name="__xp1804">#REF!</definedName>
    <definedName name="__xp1806">#REF!</definedName>
    <definedName name="__xp20010">NA()</definedName>
    <definedName name="__xp2004">NA()</definedName>
    <definedName name="__xp2006">#REF!</definedName>
    <definedName name="__xp22510">NA()</definedName>
    <definedName name="__xp2254">NA()</definedName>
    <definedName name="__xp2256">NA()</definedName>
    <definedName name="__xp25010">NA()</definedName>
    <definedName name="__xp2504">NA()</definedName>
    <definedName name="__xp2506">NA()</definedName>
    <definedName name="__xp28010">NA()</definedName>
    <definedName name="__xp2804">NA()</definedName>
    <definedName name="__xp2806">NA()</definedName>
    <definedName name="__xp31510">NA()</definedName>
    <definedName name="__xp3154">NA()</definedName>
    <definedName name="__xp3156">NA()</definedName>
    <definedName name="__xp6310">#REF!</definedName>
    <definedName name="__xp634">NA()</definedName>
    <definedName name="__xp636">#REF!</definedName>
    <definedName name="__xp7510">#REF!</definedName>
    <definedName name="__xp754">#REF!</definedName>
    <definedName name="__xp756">#REF!</definedName>
    <definedName name="__xp9010">#REF!</definedName>
    <definedName name="__xp904">#REF!</definedName>
    <definedName name="__xp906">#REF!</definedName>
    <definedName name="_0">NA()</definedName>
    <definedName name="_0_10">NA()</definedName>
    <definedName name="_055">NA()</definedName>
    <definedName name="_0knrothpfinal">#REF!</definedName>
    <definedName name="_1__Bitumen_pressure">#REF!</definedName>
    <definedName name="_1_1">NA()</definedName>
    <definedName name="_10_mm">NA()</definedName>
    <definedName name="_1000_mm_diameter">NA()</definedName>
    <definedName name="_12_mm">NA()</definedName>
    <definedName name="_1220_mm_diameter">NA()</definedName>
    <definedName name="_13">NA()</definedName>
    <definedName name="_150_mm_thickness">#REF!</definedName>
    <definedName name="_2_and_3">#REF!</definedName>
    <definedName name="_20_mm">NA()</definedName>
    <definedName name="_25_mm">NA()</definedName>
    <definedName name="_250_mm_diameter">NA()</definedName>
    <definedName name="_2m_100">NA()</definedName>
    <definedName name="_2m_150">NA()</definedName>
    <definedName name="_2m_200">NA()</definedName>
    <definedName name="_2m_25">NA()</definedName>
    <definedName name="_2m_250">NA()</definedName>
    <definedName name="_2m_300">NA()</definedName>
    <definedName name="_2m_32">NA()</definedName>
    <definedName name="_2m_40">NA()</definedName>
    <definedName name="_2m_50">NA()</definedName>
    <definedName name="_2m_65">NA()</definedName>
    <definedName name="_2m_80">NA()</definedName>
    <definedName name="_3" hidden="1">#REF!</definedName>
    <definedName name="_300_mm_diameter">NA()</definedName>
    <definedName name="_3m_100">NA()</definedName>
    <definedName name="_3m_150">NA()</definedName>
    <definedName name="_3m_200">NA()</definedName>
    <definedName name="_3m_25">NA()</definedName>
    <definedName name="_3m_250">NA()</definedName>
    <definedName name="_3m_300">NA()</definedName>
    <definedName name="_3m_32">NA()</definedName>
    <definedName name="_3m_40">NA()</definedName>
    <definedName name="_3m_50">NA()</definedName>
    <definedName name="_3m_65">NA()</definedName>
    <definedName name="_3m_80">NA()</definedName>
    <definedName name="_40_mm">NA()</definedName>
    <definedName name="_40_mm_size_OG">NA()</definedName>
    <definedName name="_40_mm_SS_5_HBG">"[71]material!#ref!"</definedName>
    <definedName name="_40_mm_thick_ness">NA()</definedName>
    <definedName name="_40MM_HBG">NA()</definedName>
    <definedName name="_45_mm">NA()</definedName>
    <definedName name="_450_mm_diameter">NA()</definedName>
    <definedName name="_50_mm">NA()</definedName>
    <definedName name="_6_mm">NA()</definedName>
    <definedName name="_6_mm_SS_5_HBG_m_c">"[71]material!#ref!"</definedName>
    <definedName name="_600_mm_diameter">NA()</definedName>
    <definedName name="_65MM_HBG">NA()</definedName>
    <definedName name="_65MM_HBT">NA()</definedName>
    <definedName name="_65MM_OG">NA()</definedName>
    <definedName name="_75_mm_thick_ness">#REF!</definedName>
    <definedName name="_750_mm_diameter">NA()</definedName>
    <definedName name="_800_mm_diameter">NA()</definedName>
    <definedName name="_a">NA()</definedName>
    <definedName name="_a_10">NA()</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pr02">"[72]newabstract!#ref!"</definedName>
    <definedName name="_Apr03">"[72]newabstract!#ref!"</definedName>
    <definedName name="_Apr04">"[72]newabstract!#ref!"</definedName>
    <definedName name="_Apr05">"[72]newabstract!#ref!"</definedName>
    <definedName name="_Apr06">"[72]newabstract!#ref!"</definedName>
    <definedName name="_Apr07">"[72]newabstract!#ref!"</definedName>
    <definedName name="_Apr08">"[72]newabstract!#ref!"</definedName>
    <definedName name="_Apr09">"[72]newabstract!#ref!"</definedName>
    <definedName name="_Apr10">"[72]newabstract!#ref!"</definedName>
    <definedName name="_Apr11">"[72]newabstract!#ref!"</definedName>
    <definedName name="_Apr13">"[72]newabstract!#ref!"</definedName>
    <definedName name="_Apr14">"[72]newabstract!#ref!"</definedName>
    <definedName name="_Apr15">"[72]newabstract!#ref!"</definedName>
    <definedName name="_Apr16">"[72]newabstract!#ref!"</definedName>
    <definedName name="_Apr17">"[72]newabstract!#ref!"</definedName>
    <definedName name="_Apr20">"[72]newabstract!#ref!"</definedName>
    <definedName name="_Apr21">"[72]newabstract!#ref!"</definedName>
    <definedName name="_Apr22">"[72]newabstract!#ref!"</definedName>
    <definedName name="_Apr23">"[72]newabstract!#ref!"</definedName>
    <definedName name="_Apr24">"[72]newabstract!#ref!"</definedName>
    <definedName name="_Apr27">"[72]newabstract!#ref!"</definedName>
    <definedName name="_Apr28">"[72]newabstract!#ref!"</definedName>
    <definedName name="_Apr29">"[72]newabstract!#ref!"</definedName>
    <definedName name="_Apr30">"[72]newabstract!#ref!"</definedName>
    <definedName name="_atw2">NA()</definedName>
    <definedName name="_AUX1">NA()</definedName>
    <definedName name="_AUX111">#REF!</definedName>
    <definedName name="_aux2">#REF!</definedName>
    <definedName name="_AUX3">#REF!</definedName>
    <definedName name="_b">NA()</definedName>
    <definedName name="_bla1">#REF!</definedName>
    <definedName name="_bol1">NA()</definedName>
    <definedName name="_brush">NA()</definedName>
    <definedName name="_BSG100">NA()</definedName>
    <definedName name="_BSG150">NA()</definedName>
    <definedName name="_BSG5">NA()</definedName>
    <definedName name="_BSG75">NA()</definedName>
    <definedName name="_BTC1">NA()</definedName>
    <definedName name="_BTC10">NA()</definedName>
    <definedName name="_BTC11">NA()</definedName>
    <definedName name="_BTC12">NA()</definedName>
    <definedName name="_BTC13">NA()</definedName>
    <definedName name="_BTC14">NA()</definedName>
    <definedName name="_BTC15">NA()</definedName>
    <definedName name="_BTC16">NA()</definedName>
    <definedName name="_BTC17">NA()</definedName>
    <definedName name="_BTC18">NA()</definedName>
    <definedName name="_BTC19">NA()</definedName>
    <definedName name="_BTC2">NA()</definedName>
    <definedName name="_BTC20">NA()</definedName>
    <definedName name="_BTC21">NA()</definedName>
    <definedName name="_BTC22">NA()</definedName>
    <definedName name="_BTC23">NA()</definedName>
    <definedName name="_BTC24">NA()</definedName>
    <definedName name="_BTC3">NA()</definedName>
    <definedName name="_BTC4">NA()</definedName>
    <definedName name="_BTC5">NA()</definedName>
    <definedName name="_BTC6">NA()</definedName>
    <definedName name="_BTC7">NA()</definedName>
    <definedName name="_BTC8">NA()</definedName>
    <definedName name="_BTC9">NA()</definedName>
    <definedName name="_BTR1">NA()</definedName>
    <definedName name="_BTR10">NA()</definedName>
    <definedName name="_BTR11">NA()</definedName>
    <definedName name="_BTR12">NA()</definedName>
    <definedName name="_BTR13">NA()</definedName>
    <definedName name="_BTR14">NA()</definedName>
    <definedName name="_BTR15">NA()</definedName>
    <definedName name="_BTR16">NA()</definedName>
    <definedName name="_BTR17">NA()</definedName>
    <definedName name="_BTR18">NA()</definedName>
    <definedName name="_BTR19">NA()</definedName>
    <definedName name="_BTR2">NA()</definedName>
    <definedName name="_BTR20">NA()</definedName>
    <definedName name="_BTR21">NA()</definedName>
    <definedName name="_BTR22">NA()</definedName>
    <definedName name="_BTR23">NA()</definedName>
    <definedName name="_BTR24">NA()</definedName>
    <definedName name="_BTR3">NA()</definedName>
    <definedName name="_BTR4">NA()</definedName>
    <definedName name="_BTR5">NA()</definedName>
    <definedName name="_BTR6">NA()</definedName>
    <definedName name="_BTR7">NA()</definedName>
    <definedName name="_BTR8">NA()</definedName>
    <definedName name="_BTR9">NA()</definedName>
    <definedName name="_BTS1">NA()</definedName>
    <definedName name="_BTS10">NA()</definedName>
    <definedName name="_BTS11">NA()</definedName>
    <definedName name="_BTS12">NA()</definedName>
    <definedName name="_BTS13">NA()</definedName>
    <definedName name="_BTS14">NA()</definedName>
    <definedName name="_BTS15">NA()</definedName>
    <definedName name="_BTS16">NA()</definedName>
    <definedName name="_BTS17">NA()</definedName>
    <definedName name="_BTS18">NA()</definedName>
    <definedName name="_BTS19">NA()</definedName>
    <definedName name="_BTS2">NA()</definedName>
    <definedName name="_BTS20">NA()</definedName>
    <definedName name="_BTS21">NA()</definedName>
    <definedName name="_BTS22">NA()</definedName>
    <definedName name="_BTS23">NA()</definedName>
    <definedName name="_BTS24">NA()</definedName>
    <definedName name="_BTS3">NA()</definedName>
    <definedName name="_BTS4">NA()</definedName>
    <definedName name="_BTS5">NA()</definedName>
    <definedName name="_BTS6">NA()</definedName>
    <definedName name="_BTS7">NA()</definedName>
    <definedName name="_BTS8">NA()</definedName>
    <definedName name="_BTS9">NA()</definedName>
    <definedName name="_C">NA()</definedName>
    <definedName name="_C_10">NA()</definedName>
    <definedName name="_can430">40.73</definedName>
    <definedName name="_can435">43.3</definedName>
    <definedName name="_cbr1">NA()</definedName>
    <definedName name="_cbr2">NA()</definedName>
    <definedName name="_cbr3">NA()</definedName>
    <definedName name="_cbr4">NA()</definedName>
    <definedName name="_CCW1">#REF!</definedName>
    <definedName name="_CCW2">#REF!</definedName>
    <definedName name="_CD2">NA()</definedName>
    <definedName name="_CEM">NA()</definedName>
    <definedName name="_ceramic">NA()</definedName>
    <definedName name="_cir">#REF!</definedName>
    <definedName name="_COL10">NA()</definedName>
    <definedName name="_COL101">NA()</definedName>
    <definedName name="_COL11">NA()</definedName>
    <definedName name="_COL111">NA()</definedName>
    <definedName name="_cp">NA()</definedName>
    <definedName name="_Ctr10">NA()</definedName>
    <definedName name="_cur1">#REF!</definedName>
    <definedName name="_CY53__">NA()</definedName>
    <definedName name="_CY53___10">NA()</definedName>
    <definedName name="_dadoing">NA()</definedName>
    <definedName name="_df3">NA()</definedName>
    <definedName name="_div">#REF!</definedName>
    <definedName name="_E02">#REF!</definedName>
    <definedName name="_E05">#REF!</definedName>
    <definedName name="_E12">#REF!</definedName>
    <definedName name="_E29">#REF!</definedName>
    <definedName name="_E38">#REF!</definedName>
    <definedName name="_emulsion">NA()</definedName>
    <definedName name="_er1">NA()</definedName>
    <definedName name="_ewe1">#REF!</definedName>
    <definedName name="_exc1">NA()</definedName>
    <definedName name="_exc11">NA()</definedName>
    <definedName name="_exc2">NA()</definedName>
    <definedName name="_EXC3">NA()</definedName>
    <definedName name="_EXC4">NA()</definedName>
    <definedName name="_f1">NA()</definedName>
    <definedName name="_Fill" hidden="1">#REF!</definedName>
    <definedName name="_xlnm._FilterDatabase" localSheetId="0" hidden="1">RE!$C$1:$C$741</definedName>
    <definedName name="_flx200">NA()</definedName>
    <definedName name="_flx250">NA()</definedName>
    <definedName name="_flx300">NA()</definedName>
    <definedName name="_foo1">NA()</definedName>
    <definedName name="_foo2">NA()</definedName>
    <definedName name="_foo3">NA()</definedName>
    <definedName name="_FOO4">NA()</definedName>
    <definedName name="_G">NA()</definedName>
    <definedName name="_G120907">#REF!</definedName>
    <definedName name="_GBS11">NA()</definedName>
    <definedName name="_GBS110">NA()</definedName>
    <definedName name="_GBS111">NA()</definedName>
    <definedName name="_GBS112">NA()</definedName>
    <definedName name="_GBS113">NA()</definedName>
    <definedName name="_GBS114">NA()</definedName>
    <definedName name="_GBS115">NA()</definedName>
    <definedName name="_GBS116">NA()</definedName>
    <definedName name="_GBS117">NA()</definedName>
    <definedName name="_GBS118">NA()</definedName>
    <definedName name="_GBS119">NA()</definedName>
    <definedName name="_GBS12">NA()</definedName>
    <definedName name="_GBS120">NA()</definedName>
    <definedName name="_GBS121">NA()</definedName>
    <definedName name="_GBS122">NA()</definedName>
    <definedName name="_GBS123">NA()</definedName>
    <definedName name="_GBS124">NA()</definedName>
    <definedName name="_GBS13">NA()</definedName>
    <definedName name="_GBS14">NA()</definedName>
    <definedName name="_GBS15">NA()</definedName>
    <definedName name="_GBS16">NA()</definedName>
    <definedName name="_GBS17">NA()</definedName>
    <definedName name="_GBS18">NA()</definedName>
    <definedName name="_GBS19">NA()</definedName>
    <definedName name="_GBS21">NA()</definedName>
    <definedName name="_GBS210">NA()</definedName>
    <definedName name="_GBS211">NA()</definedName>
    <definedName name="_GBS212">NA()</definedName>
    <definedName name="_GBS213">NA()</definedName>
    <definedName name="_GBS214">NA()</definedName>
    <definedName name="_GBS215">NA()</definedName>
    <definedName name="_GBS216">NA()</definedName>
    <definedName name="_GBS217">NA()</definedName>
    <definedName name="_GBS218">NA()</definedName>
    <definedName name="_GBS219">NA()</definedName>
    <definedName name="_GBS22">NA()</definedName>
    <definedName name="_GBS220">NA()</definedName>
    <definedName name="_GBS221">NA()</definedName>
    <definedName name="_GBS222">NA()</definedName>
    <definedName name="_GBS223">NA()</definedName>
    <definedName name="_GBS224">NA()</definedName>
    <definedName name="_GBS23">NA()</definedName>
    <definedName name="_GBS24">NA()</definedName>
    <definedName name="_GBS25">NA()</definedName>
    <definedName name="_GBS26">NA()</definedName>
    <definedName name="_GBS27">NA()</definedName>
    <definedName name="_GBS28">NA()</definedName>
    <definedName name="_GBS29">NA()</definedName>
    <definedName name="_gk">NA()</definedName>
    <definedName name="_GOTO_I10_">NA()</definedName>
    <definedName name="_GOTO_I10__10">NA()</definedName>
    <definedName name="_GRA">NA()</definedName>
    <definedName name="_grp10003">NA()</definedName>
    <definedName name="_grp3503">NA()</definedName>
    <definedName name="_grp4003">NA()</definedName>
    <definedName name="_grp4503">NA()</definedName>
    <definedName name="_grp5003">NA()</definedName>
    <definedName name="_grp6003">NA()</definedName>
    <definedName name="_grp7003">NA()</definedName>
    <definedName name="_grp8003">NA()</definedName>
    <definedName name="_grp9003">NA()</definedName>
    <definedName name="_grstn">NA()</definedName>
    <definedName name="_grstn1">NA()</definedName>
    <definedName name="_gus1">NA()</definedName>
    <definedName name="_hab1">#REF!</definedName>
    <definedName name="_hpm1">#REF!</definedName>
    <definedName name="_I">NA()</definedName>
    <definedName name="_I06">NA()</definedName>
    <definedName name="_I10">NA()</definedName>
    <definedName name="_I12">NA()</definedName>
    <definedName name="_I150">NA()</definedName>
    <definedName name="_I20">NA()</definedName>
    <definedName name="_I25">NA()</definedName>
    <definedName name="_I40">NA()</definedName>
    <definedName name="_I50">NA()</definedName>
    <definedName name="_I60">NA()</definedName>
    <definedName name="_I65">NA()</definedName>
    <definedName name="_I75">NA()</definedName>
    <definedName name="_imp1">#REF!</definedName>
    <definedName name="_IRC12">#REF!</definedName>
    <definedName name="_IRC19">#REF!</definedName>
    <definedName name="_IRC25">#REF!</definedName>
    <definedName name="_IRC40">#REF!</definedName>
    <definedName name="_IRC5">#REF!</definedName>
    <definedName name="_IRC50">#REF!</definedName>
    <definedName name="_IRC60">#REF!</definedName>
    <definedName name="_IRC9">#REF!</definedName>
    <definedName name="_J">NA()</definedName>
    <definedName name="_ja">"[83]labour!#ref!"</definedName>
    <definedName name="_JCR23">NA()</definedName>
    <definedName name="_k1">NA()</definedName>
    <definedName name="_KC139">NA()</definedName>
    <definedName name="_KC580">NA()</definedName>
    <definedName name="_Key1" hidden="1">#REF!</definedName>
    <definedName name="_knr2">#REF!</definedName>
    <definedName name="_knr3">NA()</definedName>
    <definedName name="_L_BX">NA()</definedName>
    <definedName name="_L_CX">NA()</definedName>
    <definedName name="_l1">#REF!</definedName>
    <definedName name="_l12">#REF!</definedName>
    <definedName name="_l2">#REF!</definedName>
    <definedName name="_l3">#REF!</definedName>
    <definedName name="_l4">#REF!</definedName>
    <definedName name="_l5">#REF!</definedName>
    <definedName name="_l6">#REF!</definedName>
    <definedName name="_l7">#REF!</definedName>
    <definedName name="_l8">#REF!</definedName>
    <definedName name="_l9">#REF!</definedName>
    <definedName name="_LC1">"[84]labour!#ref!"</definedName>
    <definedName name="_LC2">"[84]labour!#ref!"</definedName>
    <definedName name="_lcn1">#REF!</definedName>
    <definedName name="_LEAD">#REF!</definedName>
    <definedName name="_LJ6">#REF!</definedName>
    <definedName name="_lj600">NA()</definedName>
    <definedName name="_lj900">NA()</definedName>
    <definedName name="_LL3">NA()</definedName>
    <definedName name="_lm1">NA()</definedName>
    <definedName name="_LSO24">"[14]lead!#ref!"</definedName>
    <definedName name="_m">NA()</definedName>
    <definedName name="_m_10">NA()</definedName>
    <definedName name="_M17">#REF!</definedName>
    <definedName name="_M38">#REF!</definedName>
    <definedName name="_M55">NA()</definedName>
    <definedName name="_M67">#REF!</definedName>
    <definedName name="_ma">NA()</definedName>
    <definedName name="_ma1">NA()</definedName>
    <definedName name="_ma2">NA()</definedName>
    <definedName name="_Mar06">"[72]newabstract!#ref!"</definedName>
    <definedName name="_Mar09">"[72]newabstract!#ref!"</definedName>
    <definedName name="_Mar10">"[72]newabstract!#ref!"</definedName>
    <definedName name="_Mar11">"[72]newabstract!#ref!"</definedName>
    <definedName name="_Mar12">"[72]newabstract!#ref!"</definedName>
    <definedName name="_Mar13">"[72]newabstract!#ref!"</definedName>
    <definedName name="_Mar16">"[72]newabstract!#ref!"</definedName>
    <definedName name="_Mar17">"[72]newabstract!#ref!"</definedName>
    <definedName name="_Mar18">"[72]newabstract!#ref!"</definedName>
    <definedName name="_Mar19">"[72]newabstract!#ref!"</definedName>
    <definedName name="_Mar20">"[72]newabstract!#ref!"</definedName>
    <definedName name="_Mar23">"[72]newabstract!#ref!"</definedName>
    <definedName name="_Mar24">"[72]newabstract!#ref!"</definedName>
    <definedName name="_Mar25">"[72]newabstract!#ref!"</definedName>
    <definedName name="_Mar26">"[72]newabstract!#ref!"</definedName>
    <definedName name="_Mar27">"[72]newabstract!#ref!"</definedName>
    <definedName name="_Mar28">"[72]newabstract!#ref!"</definedName>
    <definedName name="_Mar30">"[72]newabstract!#ref!"</definedName>
    <definedName name="_Mar31">"[72]newabstract!#ref!"</definedName>
    <definedName name="_me12">#REF!</definedName>
    <definedName name="_me15">#REF!</definedName>
    <definedName name="_me20">#REF!</definedName>
    <definedName name="_me40">#REF!</definedName>
    <definedName name="_melamine">NA()</definedName>
    <definedName name="_Met21">NA()</definedName>
    <definedName name="_Met22">NA()</definedName>
    <definedName name="_Met45">NA()</definedName>
    <definedName name="_MEt55">NA()</definedName>
    <definedName name="_Met63">NA()</definedName>
    <definedName name="_ML21">NA()</definedName>
    <definedName name="_ML210">NA()</definedName>
    <definedName name="_ML211">NA()</definedName>
    <definedName name="_ML212">NA()</definedName>
    <definedName name="_ML213">NA()</definedName>
    <definedName name="_ML214">NA()</definedName>
    <definedName name="_ML215">NA()</definedName>
    <definedName name="_ML216">NA()</definedName>
    <definedName name="_ML217">NA()</definedName>
    <definedName name="_ML218">NA()</definedName>
    <definedName name="_ML219">NA()</definedName>
    <definedName name="_ML22">NA()</definedName>
    <definedName name="_ML220">NA()</definedName>
    <definedName name="_ML221">NA()</definedName>
    <definedName name="_ML222">NA()</definedName>
    <definedName name="_ML223">NA()</definedName>
    <definedName name="_ML224">NA()</definedName>
    <definedName name="_ML23">NA()</definedName>
    <definedName name="_ML24">NA()</definedName>
    <definedName name="_ML25">NA()</definedName>
    <definedName name="_ML26">NA()</definedName>
    <definedName name="_ML27">NA()</definedName>
    <definedName name="_ML28">NA()</definedName>
    <definedName name="_ML29">NA()</definedName>
    <definedName name="_ML31">NA()</definedName>
    <definedName name="_ML310">NA()</definedName>
    <definedName name="_ML311">NA()</definedName>
    <definedName name="_ML312">NA()</definedName>
    <definedName name="_ML313">NA()</definedName>
    <definedName name="_ML314">NA()</definedName>
    <definedName name="_ML315">NA()</definedName>
    <definedName name="_ML316">NA()</definedName>
    <definedName name="_ML317">NA()</definedName>
    <definedName name="_ML318">NA()</definedName>
    <definedName name="_ML319">NA()</definedName>
    <definedName name="_ML32">NA()</definedName>
    <definedName name="_ML320">NA()</definedName>
    <definedName name="_ML321">NA()</definedName>
    <definedName name="_ML322">NA()</definedName>
    <definedName name="_ML323">NA()</definedName>
    <definedName name="_ML324">NA()</definedName>
    <definedName name="_ML33">NA()</definedName>
    <definedName name="_ML34">NA()</definedName>
    <definedName name="_ML35">NA()</definedName>
    <definedName name="_ML36">NA()</definedName>
    <definedName name="_ML37">NA()</definedName>
    <definedName name="_ML38">NA()</definedName>
    <definedName name="_ML39">NA()</definedName>
    <definedName name="_ML7">NA()</definedName>
    <definedName name="_ML8">NA()</definedName>
    <definedName name="_ML9">NA()</definedName>
    <definedName name="_mm">NA()</definedName>
    <definedName name="_mm1">#REF!</definedName>
    <definedName name="_mm1000">NA()</definedName>
    <definedName name="_mm1001">NA()</definedName>
    <definedName name="_mm11">#REF!</definedName>
    <definedName name="_mm111">#REF!</definedName>
    <definedName name="_mm20">NA()</definedName>
    <definedName name="_mm40">NA()</definedName>
    <definedName name="_mm600">NA()</definedName>
    <definedName name="_mm800">NA()</definedName>
    <definedName name="_MS6">#REF!</definedName>
    <definedName name="_MT1">NA()</definedName>
    <definedName name="_MT10">NA()</definedName>
    <definedName name="_MT100">NA()</definedName>
    <definedName name="_MT101">NA()</definedName>
    <definedName name="_MT102">NA()</definedName>
    <definedName name="_MT103">NA()</definedName>
    <definedName name="_MT104">NA()</definedName>
    <definedName name="_MT105">NA()</definedName>
    <definedName name="_MT106">NA()</definedName>
    <definedName name="_MT107">NA()</definedName>
    <definedName name="_MT108">NA()</definedName>
    <definedName name="_MT109">NA()</definedName>
    <definedName name="_MT11">NA()</definedName>
    <definedName name="_MT110">NA()</definedName>
    <definedName name="_MT111">NA()</definedName>
    <definedName name="_MT112">NA()</definedName>
    <definedName name="_MT113">NA()</definedName>
    <definedName name="_MT114">NA()</definedName>
    <definedName name="_MT115">NA()</definedName>
    <definedName name="_MT116">NA()</definedName>
    <definedName name="_MT117">NA()</definedName>
    <definedName name="_MT118">NA()</definedName>
    <definedName name="_MT119">NA()</definedName>
    <definedName name="_MT12">NA()</definedName>
    <definedName name="_MT120">NA()</definedName>
    <definedName name="_MT121">NA()</definedName>
    <definedName name="_MT122">NA()</definedName>
    <definedName name="_MT123">NA()</definedName>
    <definedName name="_MT124">NA()</definedName>
    <definedName name="_MT125">NA()</definedName>
    <definedName name="_MT126">NA()</definedName>
    <definedName name="_MT127">NA()</definedName>
    <definedName name="_MT128">NA()</definedName>
    <definedName name="_MT129">NA()</definedName>
    <definedName name="_MT13">NA()</definedName>
    <definedName name="_MT130">NA()</definedName>
    <definedName name="_MT131">NA()</definedName>
    <definedName name="_MT132">NA()</definedName>
    <definedName name="_MT133">NA()</definedName>
    <definedName name="_MT134">NA()</definedName>
    <definedName name="_MT135">NA()</definedName>
    <definedName name="_MT136">NA()</definedName>
    <definedName name="_MT137">NA()</definedName>
    <definedName name="_MT138">NA()</definedName>
    <definedName name="_MT139">NA()</definedName>
    <definedName name="_MT14">NA()</definedName>
    <definedName name="_MT140">NA()</definedName>
    <definedName name="_MT141">NA()</definedName>
    <definedName name="_MT142">NA()</definedName>
    <definedName name="_MT143">NA()</definedName>
    <definedName name="_MT144">NA()</definedName>
    <definedName name="_MT145">NA()</definedName>
    <definedName name="_MT146">NA()</definedName>
    <definedName name="_MT147">NA()</definedName>
    <definedName name="_MT148">NA()</definedName>
    <definedName name="_MT149">NA()</definedName>
    <definedName name="_MT15">NA()</definedName>
    <definedName name="_MT150">NA()</definedName>
    <definedName name="_MT16">NA()</definedName>
    <definedName name="_MT17">NA()</definedName>
    <definedName name="_MT18">NA()</definedName>
    <definedName name="_MT19">NA()</definedName>
    <definedName name="_MT2">NA()</definedName>
    <definedName name="_MT20">NA()</definedName>
    <definedName name="_MT21">NA()</definedName>
    <definedName name="_MT22">NA()</definedName>
    <definedName name="_MT23">NA()</definedName>
    <definedName name="_MT24">NA()</definedName>
    <definedName name="_MT25">NA()</definedName>
    <definedName name="_MT26">NA()</definedName>
    <definedName name="_MT27">NA()</definedName>
    <definedName name="_MT28">NA()</definedName>
    <definedName name="_MT29">NA()</definedName>
    <definedName name="_MT3">NA()</definedName>
    <definedName name="_MT30">NA()</definedName>
    <definedName name="_MT31">NA()</definedName>
    <definedName name="_MT32">NA()</definedName>
    <definedName name="_MT33">NA()</definedName>
    <definedName name="_MT34">NA()</definedName>
    <definedName name="_MT35">NA()</definedName>
    <definedName name="_MT36">NA()</definedName>
    <definedName name="_MT37">NA()</definedName>
    <definedName name="_MT38">NA()</definedName>
    <definedName name="_MT39">NA()</definedName>
    <definedName name="_MT4">NA()</definedName>
    <definedName name="_MT40">NA()</definedName>
    <definedName name="_MT41">NA()</definedName>
    <definedName name="_MT42">NA()</definedName>
    <definedName name="_MT43">NA()</definedName>
    <definedName name="_MT44">NA()</definedName>
    <definedName name="_MT45">NA()</definedName>
    <definedName name="_MT46">NA()</definedName>
    <definedName name="_MT47">NA()</definedName>
    <definedName name="_MT48">NA()</definedName>
    <definedName name="_MT49">NA()</definedName>
    <definedName name="_MT5">NA()</definedName>
    <definedName name="_MT50">NA()</definedName>
    <definedName name="_MT500">NA()</definedName>
    <definedName name="_MT51">NA()</definedName>
    <definedName name="_MT52">NA()</definedName>
    <definedName name="_MT53">NA()</definedName>
    <definedName name="_MT54">NA()</definedName>
    <definedName name="_MT55">NA()</definedName>
    <definedName name="_MT56">NA()</definedName>
    <definedName name="_MT57">NA()</definedName>
    <definedName name="_MT58">NA()</definedName>
    <definedName name="_MT59">NA()</definedName>
    <definedName name="_MT6">NA()</definedName>
    <definedName name="_MT60">NA()</definedName>
    <definedName name="_MT61">NA()</definedName>
    <definedName name="_MT62">NA()</definedName>
    <definedName name="_MT63">NA()</definedName>
    <definedName name="_MT64">NA()</definedName>
    <definedName name="_MT65">NA()</definedName>
    <definedName name="_MT66">NA()</definedName>
    <definedName name="_MT67">NA()</definedName>
    <definedName name="_MT68">NA()</definedName>
    <definedName name="_MT69">NA()</definedName>
    <definedName name="_MT7">NA()</definedName>
    <definedName name="_MT70">NA()</definedName>
    <definedName name="_MT71">NA()</definedName>
    <definedName name="_MT72">NA()</definedName>
    <definedName name="_MT73">NA()</definedName>
    <definedName name="_MT74">NA()</definedName>
    <definedName name="_MT75">NA()</definedName>
    <definedName name="_MT76">NA()</definedName>
    <definedName name="_MT77">NA()</definedName>
    <definedName name="_MT78">NA()</definedName>
    <definedName name="_MT79">NA()</definedName>
    <definedName name="_MT8">NA()</definedName>
    <definedName name="_MT80">NA()</definedName>
    <definedName name="_MT81">NA()</definedName>
    <definedName name="_MT82">NA()</definedName>
    <definedName name="_MT83">NA()</definedName>
    <definedName name="_MT84">NA()</definedName>
    <definedName name="_MT85">NA()</definedName>
    <definedName name="_MT86">NA()</definedName>
    <definedName name="_MT87">NA()</definedName>
    <definedName name="_MT88">NA()</definedName>
    <definedName name="_MT89">NA()</definedName>
    <definedName name="_MT9">NA()</definedName>
    <definedName name="_MT90">NA()</definedName>
    <definedName name="_MT91">NA()</definedName>
    <definedName name="_MT92">NA()</definedName>
    <definedName name="_MT93">NA()</definedName>
    <definedName name="_MT94">NA()</definedName>
    <definedName name="_MT95">NA()</definedName>
    <definedName name="_MT96">NA()</definedName>
    <definedName name="_MT97">NA()</definedName>
    <definedName name="_MT98">NA()</definedName>
    <definedName name="_MT99">NA()</definedName>
    <definedName name="_N">NA()</definedName>
    <definedName name="_n_10">NA()</definedName>
    <definedName name="_ne10">#REF!</definedName>
    <definedName name="_New1">#REF!</definedName>
    <definedName name="_NW">#REF!</definedName>
    <definedName name="_o">NA()</definedName>
    <definedName name="_O10">NA()</definedName>
    <definedName name="_O100">NA()</definedName>
    <definedName name="_O12">NA()</definedName>
    <definedName name="_O150">NA()</definedName>
    <definedName name="_O20">NA()</definedName>
    <definedName name="_O300">NA()</definedName>
    <definedName name="_O45">NA()</definedName>
    <definedName name="_O450">NA()</definedName>
    <definedName name="_O55">NA()</definedName>
    <definedName name="_O65">NA()</definedName>
    <definedName name="_O75">NA()</definedName>
    <definedName name="_OCM01">"[98]office!$a$19"</definedName>
    <definedName name="_od1">NA()</definedName>
    <definedName name="_OH1">#REF!</definedName>
    <definedName name="_OQUA">NA()</definedName>
    <definedName name="_Order1" hidden="1">255</definedName>
    <definedName name="_p">NA()</definedName>
    <definedName name="_p_10">NA()</definedName>
    <definedName name="_p5">NA()</definedName>
    <definedName name="_pa1">#REF!</definedName>
    <definedName name="_pa2">#REF!</definedName>
    <definedName name="_PC1">NA()</definedName>
    <definedName name="_PC10">NA()</definedName>
    <definedName name="_PC11">NA()</definedName>
    <definedName name="_PC12">NA()</definedName>
    <definedName name="_PC13">NA()</definedName>
    <definedName name="_PC14">NA()</definedName>
    <definedName name="_PC15">NA()</definedName>
    <definedName name="_PC16">NA()</definedName>
    <definedName name="_PC17">NA()</definedName>
    <definedName name="_PC18">NA()</definedName>
    <definedName name="_PC19">NA()</definedName>
    <definedName name="_pc2">#REF!</definedName>
    <definedName name="_PC20">NA()</definedName>
    <definedName name="_PC21">NA()</definedName>
    <definedName name="_PC22">NA()</definedName>
    <definedName name="_PC23">NA()</definedName>
    <definedName name="_PC24">NA()</definedName>
    <definedName name="_PC3">NA()</definedName>
    <definedName name="_PC4">NA()</definedName>
    <definedName name="_PC5">NA()</definedName>
    <definedName name="_PC6">NA()</definedName>
    <definedName name="_pc600">NA()</definedName>
    <definedName name="_PC7">NA()</definedName>
    <definedName name="_PC8">NA()</definedName>
    <definedName name="_PC9">NA()</definedName>
    <definedName name="_pc900">NA()</definedName>
    <definedName name="_pcc1">NA()</definedName>
    <definedName name="_pcc2">NA()</definedName>
    <definedName name="_pcc3">NA()</definedName>
    <definedName name="_PCC4">NA()</definedName>
    <definedName name="_pipe_con_1100">"[99]mlead!#ref!"</definedName>
    <definedName name="_pipe_con_500">#REF!</definedName>
    <definedName name="_pipe_con_700">#REF!</definedName>
    <definedName name="_pipe_ic_1100">#REF!</definedName>
    <definedName name="_pipe_ic_500">#REF!</definedName>
    <definedName name="_pipe_ic_700">#REF!</definedName>
    <definedName name="_PL">NA()</definedName>
    <definedName name="_pla4">#REF!</definedName>
    <definedName name="_plb1">NA()</definedName>
    <definedName name="_plb2">NA()</definedName>
    <definedName name="_plb3">NA()</definedName>
    <definedName name="_plb4">NA()</definedName>
    <definedName name="_PPA14">NA()</definedName>
    <definedName name="_PPB154">NA()</definedName>
    <definedName name="_PPB155">NA()</definedName>
    <definedName name="_PPB16">NA()</definedName>
    <definedName name="_PPB17">NA()</definedName>
    <definedName name="_PPB18">NA()</definedName>
    <definedName name="_PPB19">NA()</definedName>
    <definedName name="_PPB2">NA()</definedName>
    <definedName name="_PPB20">NA()</definedName>
    <definedName name="_PPB21">NA()</definedName>
    <definedName name="_PPB22">NA()</definedName>
    <definedName name="_PPB23">NA()</definedName>
    <definedName name="_PPB24">NA()</definedName>
    <definedName name="_PPB25">NA()</definedName>
    <definedName name="_PPB26">NA()</definedName>
    <definedName name="_PPB27">NA()</definedName>
    <definedName name="_PPB28">NA()</definedName>
    <definedName name="_PPB29">NA()</definedName>
    <definedName name="_PPB3">NA()</definedName>
    <definedName name="_PPB30">NA()</definedName>
    <definedName name="_PPB31">NA()</definedName>
    <definedName name="_PPB32">NA()</definedName>
    <definedName name="_PPB33">NA()</definedName>
    <definedName name="_PPB34">NA()</definedName>
    <definedName name="_PPB35">NA()</definedName>
    <definedName name="_PPB36">NA()</definedName>
    <definedName name="_PPB37">NA()</definedName>
    <definedName name="_PPB38">NA()</definedName>
    <definedName name="_PPB39">NA()</definedName>
    <definedName name="_PPB4">NA()</definedName>
    <definedName name="_PPB40">NA()</definedName>
    <definedName name="_PPB41">NA()</definedName>
    <definedName name="_PPB42">NA()</definedName>
    <definedName name="_PPB43">NA()</definedName>
    <definedName name="_PPB44">NA()</definedName>
    <definedName name="_PPB45">NA()</definedName>
    <definedName name="_PPB46">NA()</definedName>
    <definedName name="_PPB47">NA()</definedName>
    <definedName name="_PPB48">NA()</definedName>
    <definedName name="_PPB49">NA()</definedName>
    <definedName name="_PPB5">NA()</definedName>
    <definedName name="_PPB50">NA()</definedName>
    <definedName name="_PPB51">NA()</definedName>
    <definedName name="_PPB52">NA()</definedName>
    <definedName name="_PPB53">NA()</definedName>
    <definedName name="_PPB54">NA()</definedName>
    <definedName name="_PPB55">NA()</definedName>
    <definedName name="_PPB56">NA()</definedName>
    <definedName name="_PPB57">NA()</definedName>
    <definedName name="_PPB58">NA()</definedName>
    <definedName name="_PPB59">NA()</definedName>
    <definedName name="_PPB6">NA()</definedName>
    <definedName name="_PPB60">NA()</definedName>
    <definedName name="_PPB61">NA()</definedName>
    <definedName name="_PPB62">NA()</definedName>
    <definedName name="_PPB63">NA()</definedName>
    <definedName name="_PPB64">NA()</definedName>
    <definedName name="_PPB65">NA()</definedName>
    <definedName name="_PPB66">NA()</definedName>
    <definedName name="_PPB67">NA()</definedName>
    <definedName name="_PPB68">NA()</definedName>
    <definedName name="_PPB69">NA()</definedName>
    <definedName name="_PPB7">NA()</definedName>
    <definedName name="_PPB70">NA()</definedName>
    <definedName name="_PPB71">NA()</definedName>
    <definedName name="_PPB72">NA()</definedName>
    <definedName name="_PPB73">NA()</definedName>
    <definedName name="_PPB74">NA()</definedName>
    <definedName name="_PPB75">NA()</definedName>
    <definedName name="_PPB76">NA()</definedName>
    <definedName name="_PPB77">NA()</definedName>
    <definedName name="_PPB78">NA()</definedName>
    <definedName name="_PPB79">NA()</definedName>
    <definedName name="_PPB8">NA()</definedName>
    <definedName name="_PPB80">NA()</definedName>
    <definedName name="_PPB81">NA()</definedName>
    <definedName name="_PPB82">NA()</definedName>
    <definedName name="_PPB83">NA()</definedName>
    <definedName name="_PPB84">NA()</definedName>
    <definedName name="_PPB85">NA()</definedName>
    <definedName name="_PPB86">NA()</definedName>
    <definedName name="_PPB87">NA()</definedName>
    <definedName name="_PPB88">NA()</definedName>
    <definedName name="_PPB89">NA()</definedName>
    <definedName name="_PPB9">NA()</definedName>
    <definedName name="_PPB90">NA()</definedName>
    <definedName name="_PPB91">NA()</definedName>
    <definedName name="_PPB92">NA()</definedName>
    <definedName name="_PPB93">NA()</definedName>
    <definedName name="_PPB94">NA()</definedName>
    <definedName name="_PPB95">NA()</definedName>
    <definedName name="_PPB96">NA()</definedName>
    <definedName name="_PPB97">NA()</definedName>
    <definedName name="_PPB98">NA()</definedName>
    <definedName name="_PPB99">NA()</definedName>
    <definedName name="_PPC1">NA()</definedName>
    <definedName name="_PPC10">NA()</definedName>
    <definedName name="_PPC100">NA()</definedName>
    <definedName name="_PPC101">NA()</definedName>
    <definedName name="_PPC102">NA()</definedName>
    <definedName name="_PPC103">NA()</definedName>
    <definedName name="_PPC104">NA()</definedName>
    <definedName name="_PPC105">NA()</definedName>
    <definedName name="_PPC106">NA()</definedName>
    <definedName name="_PPC107">NA()</definedName>
    <definedName name="_PPC108">NA()</definedName>
    <definedName name="_PPC109">NA()</definedName>
    <definedName name="_PPC11">NA()</definedName>
    <definedName name="_PPC110">NA()</definedName>
    <definedName name="_PPC111">NA()</definedName>
    <definedName name="_PPC112">NA()</definedName>
    <definedName name="_PPC113">NA()</definedName>
    <definedName name="_PPC114">NA()</definedName>
    <definedName name="_PPC115">NA()</definedName>
    <definedName name="_PPC116">NA()</definedName>
    <definedName name="_PPC117">NA()</definedName>
    <definedName name="_PPC118">NA()</definedName>
    <definedName name="_PPC119">NA()</definedName>
    <definedName name="_PPC12">NA()</definedName>
    <definedName name="_PPC120">NA()</definedName>
    <definedName name="_PPC121">NA()</definedName>
    <definedName name="_PPC122">NA()</definedName>
    <definedName name="_PPC123">NA()</definedName>
    <definedName name="_PPC124">NA()</definedName>
    <definedName name="_PPC125">NA()</definedName>
    <definedName name="_PPC126">NA()</definedName>
    <definedName name="_PPC127">NA()</definedName>
    <definedName name="_PPC128">NA()</definedName>
    <definedName name="_PPC129">NA()</definedName>
    <definedName name="_PPC13">NA()</definedName>
    <definedName name="_PPC130">NA()</definedName>
    <definedName name="_PPC131">NA()</definedName>
    <definedName name="_PPC132">NA()</definedName>
    <definedName name="_PPC133">NA()</definedName>
    <definedName name="_PPC134">NA()</definedName>
    <definedName name="_PPC135">NA()</definedName>
    <definedName name="_PPC136">NA()</definedName>
    <definedName name="_PPC137">NA()</definedName>
    <definedName name="_PPC138">NA()</definedName>
    <definedName name="_PPC139">NA()</definedName>
    <definedName name="_PPC14">NA()</definedName>
    <definedName name="_PPC140">NA()</definedName>
    <definedName name="_PPC141">NA()</definedName>
    <definedName name="_PPC142">NA()</definedName>
    <definedName name="_PPC143">NA()</definedName>
    <definedName name="_PPC144">NA()</definedName>
    <definedName name="_PPC145">NA()</definedName>
    <definedName name="_PPC146">NA()</definedName>
    <definedName name="_PPC147">NA()</definedName>
    <definedName name="_PPC148">NA()</definedName>
    <definedName name="_PPC149">NA()</definedName>
    <definedName name="_PPC15">NA()</definedName>
    <definedName name="_PPC150">NA()</definedName>
    <definedName name="_PPC151">NA()</definedName>
    <definedName name="_PPC152">NA()</definedName>
    <definedName name="_PPC153">NA()</definedName>
    <definedName name="_PPC154">NA()</definedName>
    <definedName name="_PPC155">NA()</definedName>
    <definedName name="_PPC16">NA()</definedName>
    <definedName name="_PPC17">NA()</definedName>
    <definedName name="_PPC18">NA()</definedName>
    <definedName name="_PPC19">NA()</definedName>
    <definedName name="_PPC2">NA()</definedName>
    <definedName name="_PPC20">NA()</definedName>
    <definedName name="_PPC21">NA()</definedName>
    <definedName name="_PPC22">NA()</definedName>
    <definedName name="_PPC23">NA()</definedName>
    <definedName name="_PPC24">NA()</definedName>
    <definedName name="_PPC25">NA()</definedName>
    <definedName name="_PPC26">NA()</definedName>
    <definedName name="_PPC27">NA()</definedName>
    <definedName name="_PPC28">NA()</definedName>
    <definedName name="_PPC29">NA()</definedName>
    <definedName name="_PPC3">NA()</definedName>
    <definedName name="_PPC30">NA()</definedName>
    <definedName name="_PPC31">NA()</definedName>
    <definedName name="_PPC32">NA()</definedName>
    <definedName name="_PPC33">NA()</definedName>
    <definedName name="_PPC34">NA()</definedName>
    <definedName name="_PPC35">NA()</definedName>
    <definedName name="_PPC36">NA()</definedName>
    <definedName name="_PPC37">NA()</definedName>
    <definedName name="_PPC38">NA()</definedName>
    <definedName name="_PPC39">NA()</definedName>
    <definedName name="_PPC4">NA()</definedName>
    <definedName name="_PPC40">NA()</definedName>
    <definedName name="_PPC41">NA()</definedName>
    <definedName name="_PPC42">NA()</definedName>
    <definedName name="_PPC43">NA()</definedName>
    <definedName name="_PPC44">NA()</definedName>
    <definedName name="_PPC45">NA()</definedName>
    <definedName name="_PPC46">NA()</definedName>
    <definedName name="_PPC47">NA()</definedName>
    <definedName name="_PPC48">NA()</definedName>
    <definedName name="_PPC49">NA()</definedName>
    <definedName name="_PPC5">NA()</definedName>
    <definedName name="_PPC50">NA()</definedName>
    <definedName name="_PPC51">NA()</definedName>
    <definedName name="_PPC52">NA()</definedName>
    <definedName name="_PPC53">NA()</definedName>
    <definedName name="_PPC54">NA()</definedName>
    <definedName name="_PPC55">NA()</definedName>
    <definedName name="_PPC56">NA()</definedName>
    <definedName name="_PPC57">NA()</definedName>
    <definedName name="_PPC58">NA()</definedName>
    <definedName name="_PPC59">NA()</definedName>
    <definedName name="_PPC6">NA()</definedName>
    <definedName name="_PPC60">NA()</definedName>
    <definedName name="_PPC61">NA()</definedName>
    <definedName name="_PPC62">NA()</definedName>
    <definedName name="_PPC63">NA()</definedName>
    <definedName name="_PPC64">NA()</definedName>
    <definedName name="_PPC65">NA()</definedName>
    <definedName name="_PPC66">NA()</definedName>
    <definedName name="_PPC67">NA()</definedName>
    <definedName name="_PPC68">NA()</definedName>
    <definedName name="_PPC69">NA()</definedName>
    <definedName name="_PPC7">NA()</definedName>
    <definedName name="_PPC70">NA()</definedName>
    <definedName name="_PPC71">NA()</definedName>
    <definedName name="_PPC72">NA()</definedName>
    <definedName name="_PPC73">NA()</definedName>
    <definedName name="_PPC74">NA()</definedName>
    <definedName name="_PPC75">NA()</definedName>
    <definedName name="_PPC76">NA()</definedName>
    <definedName name="_PPC77">NA()</definedName>
    <definedName name="_PPC78">NA()</definedName>
    <definedName name="_PPC79">NA()</definedName>
    <definedName name="_PPC8">NA()</definedName>
    <definedName name="_PPC80">NA()</definedName>
    <definedName name="_PPC81">NA()</definedName>
    <definedName name="_PPC82">NA()</definedName>
    <definedName name="_PPC83">NA()</definedName>
    <definedName name="_PPC84">NA()</definedName>
    <definedName name="_PPC85">NA()</definedName>
    <definedName name="_PPC86">NA()</definedName>
    <definedName name="_PPC87">NA()</definedName>
    <definedName name="_PPC88">NA()</definedName>
    <definedName name="_PPC89">NA()</definedName>
    <definedName name="_PPC9">NA()</definedName>
    <definedName name="_PPC90">NA()</definedName>
    <definedName name="_PPC91">NA()</definedName>
    <definedName name="_PPC92">NA()</definedName>
    <definedName name="_PPC93">NA()</definedName>
    <definedName name="_PPC94">NA()</definedName>
    <definedName name="_PPC95">NA()</definedName>
    <definedName name="_PPD114">NA()</definedName>
    <definedName name="_PPD89">NA()</definedName>
    <definedName name="_PPRN3__AF242">NA()</definedName>
    <definedName name="_PPRN3__AF242_10">NA()</definedName>
    <definedName name="_PR1">NA()</definedName>
    <definedName name="_PR2">NA()</definedName>
    <definedName name="_PR3">NA()</definedName>
    <definedName name="_PR4">NA()</definedName>
    <definedName name="_PR5">NA()</definedName>
    <definedName name="_PR6">NA()</definedName>
    <definedName name="_PR7">NA()</definedName>
    <definedName name="_psc10006">NA()</definedName>
    <definedName name="_psc10008">NA()</definedName>
    <definedName name="_psc3506">NA()</definedName>
    <definedName name="_psc3508">NA()</definedName>
    <definedName name="_psc4006">NA()</definedName>
    <definedName name="_psc4008">NA()</definedName>
    <definedName name="_psc4506">NA()</definedName>
    <definedName name="_psc4508">NA()</definedName>
    <definedName name="_psc5006">NA()</definedName>
    <definedName name="_psc5008">NA()</definedName>
    <definedName name="_psc6006">NA()</definedName>
    <definedName name="_psc6008">NA()</definedName>
    <definedName name="_psc7006">NA()</definedName>
    <definedName name="_psc7008">NA()</definedName>
    <definedName name="_psc8006">NA()</definedName>
    <definedName name="_psc8008">NA()</definedName>
    <definedName name="_psc9006">NA()</definedName>
    <definedName name="_psc9008">NA()</definedName>
    <definedName name="_pv1">NA()</definedName>
    <definedName name="_pv2">#REF!</definedName>
    <definedName name="_Q">NA()</definedName>
    <definedName name="_QS25">#REF!</definedName>
    <definedName name="_QS40">#REF!</definedName>
    <definedName name="_QUA">NA()</definedName>
    <definedName name="_QUA_RABBISH">NA()</definedName>
    <definedName name="_r">NA()</definedName>
    <definedName name="_r_10">NA()</definedName>
    <definedName name="_rabbit">NA()</definedName>
    <definedName name="_RNN1">"[101]column!#ref!"</definedName>
    <definedName name="_rr3">#REF!</definedName>
    <definedName name="_rrr1">#REF!</definedName>
    <definedName name="_RS300">NA()</definedName>
    <definedName name="_RT5565">#REF!</definedName>
    <definedName name="_RVAE306___DOWN">NA()</definedName>
    <definedName name="_RVAE306___DOWN_10">NA()</definedName>
    <definedName name="_RVAE358___DOWN">NA()</definedName>
    <definedName name="_RVAE358___DOWN_10">NA()</definedName>
    <definedName name="_RVAE395___DOWN">NA()</definedName>
    <definedName name="_RVAE395___DOWN_10">NA()</definedName>
    <definedName name="_RVY53__AE53__">NA()</definedName>
    <definedName name="_RVY53__AE53___10">NA()</definedName>
    <definedName name="_S">#REF!</definedName>
    <definedName name="_s_10">NA()</definedName>
    <definedName name="_S06">NA()</definedName>
    <definedName name="_s1">NA()</definedName>
    <definedName name="_S10">NA()</definedName>
    <definedName name="_S100">NA()</definedName>
    <definedName name="_S12">NA()</definedName>
    <definedName name="_S20">NA()</definedName>
    <definedName name="_S25">NA()</definedName>
    <definedName name="_S40">NA()</definedName>
    <definedName name="_S50">NA()</definedName>
    <definedName name="_S60">NA()</definedName>
    <definedName name="_S65">NA()</definedName>
    <definedName name="_S75">NA()</definedName>
    <definedName name="_SANF">NA()</definedName>
    <definedName name="_SANM">NA()</definedName>
    <definedName name="_SD10">NA()</definedName>
    <definedName name="_SD100">NA()</definedName>
    <definedName name="_SD101">NA()</definedName>
    <definedName name="_SD102">NA()</definedName>
    <definedName name="_SD103">NA()</definedName>
    <definedName name="_SD104">NA()</definedName>
    <definedName name="_SD105">NA()</definedName>
    <definedName name="_SD106">NA()</definedName>
    <definedName name="_SD107">NA()</definedName>
    <definedName name="_SD108">NA()</definedName>
    <definedName name="_SD109">NA()</definedName>
    <definedName name="_SD11">NA()</definedName>
    <definedName name="_SD110">NA()</definedName>
    <definedName name="_SD111">NA()</definedName>
    <definedName name="_SD112">NA()</definedName>
    <definedName name="_SD113">NA()</definedName>
    <definedName name="_SD114">NA()</definedName>
    <definedName name="_SD115">NA()</definedName>
    <definedName name="_SD116">NA()</definedName>
    <definedName name="_SD117">NA()</definedName>
    <definedName name="_SD118">NA()</definedName>
    <definedName name="_SD119">NA()</definedName>
    <definedName name="_SD12">NA()</definedName>
    <definedName name="_SD120">NA()</definedName>
    <definedName name="_SD121">NA()</definedName>
    <definedName name="_SD122">NA()</definedName>
    <definedName name="_SD123">NA()</definedName>
    <definedName name="_SD124">NA()</definedName>
    <definedName name="_SD125">NA()</definedName>
    <definedName name="_SD126">NA()</definedName>
    <definedName name="_SD127">NA()</definedName>
    <definedName name="_SD128">NA()</definedName>
    <definedName name="_SD129">NA()</definedName>
    <definedName name="_SD13">NA()</definedName>
    <definedName name="_SD130">NA()</definedName>
    <definedName name="_SD131">NA()</definedName>
    <definedName name="_SD132">NA()</definedName>
    <definedName name="_SD133">NA()</definedName>
    <definedName name="_SD134">NA()</definedName>
    <definedName name="_SD135">NA()</definedName>
    <definedName name="_SD136">NA()</definedName>
    <definedName name="_SD137">NA()</definedName>
    <definedName name="_SD138">NA()</definedName>
    <definedName name="_SD139">NA()</definedName>
    <definedName name="_SD14">NA()</definedName>
    <definedName name="_SD140">NA()</definedName>
    <definedName name="_SD141">NA()</definedName>
    <definedName name="_SD142">NA()</definedName>
    <definedName name="_SD143">NA()</definedName>
    <definedName name="_SD144">NA()</definedName>
    <definedName name="_SD145">NA()</definedName>
    <definedName name="_SD146">NA()</definedName>
    <definedName name="_SD147">NA()</definedName>
    <definedName name="_SD148">NA()</definedName>
    <definedName name="_SD149">NA()</definedName>
    <definedName name="_SD15">NA()</definedName>
    <definedName name="_SD150">NA()</definedName>
    <definedName name="_SD16">NA()</definedName>
    <definedName name="_SD17">NA()</definedName>
    <definedName name="_SD18">NA()</definedName>
    <definedName name="_SD19">NA()</definedName>
    <definedName name="_SD2">NA()</definedName>
    <definedName name="_SD20">NA()</definedName>
    <definedName name="_SD21">NA()</definedName>
    <definedName name="_SD22">NA()</definedName>
    <definedName name="_SD23">NA()</definedName>
    <definedName name="_SD24">NA()</definedName>
    <definedName name="_SD25">NA()</definedName>
    <definedName name="_SD250">NA()</definedName>
    <definedName name="_SD26">NA()</definedName>
    <definedName name="_SD27">NA()</definedName>
    <definedName name="_SD28">NA()</definedName>
    <definedName name="_SD29">NA()</definedName>
    <definedName name="_SD3">NA()</definedName>
    <definedName name="_SD30">NA()</definedName>
    <definedName name="_SD31">NA()</definedName>
    <definedName name="_SD32">NA()</definedName>
    <definedName name="_SD33">NA()</definedName>
    <definedName name="_SD34">NA()</definedName>
    <definedName name="_SD35">NA()</definedName>
    <definedName name="_SD36">NA()</definedName>
    <definedName name="_SD37">NA()</definedName>
    <definedName name="_SD38">NA()</definedName>
    <definedName name="_SD39">NA()</definedName>
    <definedName name="_SD4">NA()</definedName>
    <definedName name="_SD40">NA()</definedName>
    <definedName name="_SD41">NA()</definedName>
    <definedName name="_SD42">NA()</definedName>
    <definedName name="_SD43">NA()</definedName>
    <definedName name="_SD44">NA()</definedName>
    <definedName name="_SD45">NA()</definedName>
    <definedName name="_SD46">NA()</definedName>
    <definedName name="_SD47">NA()</definedName>
    <definedName name="_SD48">NA()</definedName>
    <definedName name="_SD49">NA()</definedName>
    <definedName name="_SD5">NA()</definedName>
    <definedName name="_SD50">NA()</definedName>
    <definedName name="_SD500">NA()</definedName>
    <definedName name="_SD51">NA()</definedName>
    <definedName name="_SD52">NA()</definedName>
    <definedName name="_SD53">NA()</definedName>
    <definedName name="_SD54">NA()</definedName>
    <definedName name="_SD55">NA()</definedName>
    <definedName name="_SD56">NA()</definedName>
    <definedName name="_SD57">NA()</definedName>
    <definedName name="_SD58">NA()</definedName>
    <definedName name="_SD59">NA()</definedName>
    <definedName name="_SD6">NA()</definedName>
    <definedName name="_SD60">NA()</definedName>
    <definedName name="_SD61">NA()</definedName>
    <definedName name="_SD62">NA()</definedName>
    <definedName name="_SD63">NA()</definedName>
    <definedName name="_SD64">NA()</definedName>
    <definedName name="_SD65">NA()</definedName>
    <definedName name="_SD66">NA()</definedName>
    <definedName name="_SD67">NA()</definedName>
    <definedName name="_SD68">NA()</definedName>
    <definedName name="_SD69">NA()</definedName>
    <definedName name="_SD7">NA()</definedName>
    <definedName name="_SD70">NA()</definedName>
    <definedName name="_SD71">NA()</definedName>
    <definedName name="_SD72">NA()</definedName>
    <definedName name="_SD73">NA()</definedName>
    <definedName name="_SD74">NA()</definedName>
    <definedName name="_SD75">NA()</definedName>
    <definedName name="_SD76">NA()</definedName>
    <definedName name="_SD77">NA()</definedName>
    <definedName name="_SD78">NA()</definedName>
    <definedName name="_SD79">NA()</definedName>
    <definedName name="_SD8">NA()</definedName>
    <definedName name="_SD80">NA()</definedName>
    <definedName name="_SD81">NA()</definedName>
    <definedName name="_SD82">NA()</definedName>
    <definedName name="_SD83">NA()</definedName>
    <definedName name="_SD84">NA()</definedName>
    <definedName name="_SD85">NA()</definedName>
    <definedName name="_SD86">NA()</definedName>
    <definedName name="_SD87">NA()</definedName>
    <definedName name="_SD88">NA()</definedName>
    <definedName name="_SD89">NA()</definedName>
    <definedName name="_SD9">NA()</definedName>
    <definedName name="_SD90">NA()</definedName>
    <definedName name="_SD91">NA()</definedName>
    <definedName name="_SD92">NA()</definedName>
    <definedName name="_SD93">NA()</definedName>
    <definedName name="_SD94">NA()</definedName>
    <definedName name="_SD95">NA()</definedName>
    <definedName name="_SD96">NA()</definedName>
    <definedName name="_SD97">NA()</definedName>
    <definedName name="_SD98">NA()</definedName>
    <definedName name="_SD99">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"[98]lab!$h$1:$i$65535"</definedName>
    <definedName name="_sep1">#REF!</definedName>
    <definedName name="_SH1">NA()</definedName>
    <definedName name="_SH2">NA()</definedName>
    <definedName name="_SH3">NA()</definedName>
    <definedName name="_SH4">NA()</definedName>
    <definedName name="_SH5">NA()</definedName>
    <definedName name="_shahbad">NA()</definedName>
    <definedName name="_skirting_grn">NA()</definedName>
    <definedName name="_skirting_vit">NA()</definedName>
    <definedName name="_SO016">NA()</definedName>
    <definedName name="_Sort">NA()</definedName>
    <definedName name="_SP001">NA()</definedName>
    <definedName name="_SP002">NA()</definedName>
    <definedName name="_SP003">NA()</definedName>
    <definedName name="_SP004">NA()</definedName>
    <definedName name="_SP005">NA()</definedName>
    <definedName name="_SP006">NA()</definedName>
    <definedName name="_SP007">NA()</definedName>
    <definedName name="_SP008">NA()</definedName>
    <definedName name="_SP009">NA()</definedName>
    <definedName name="_SP010">NA()</definedName>
    <definedName name="_SP011">NA()</definedName>
    <definedName name="_SP012">NA()</definedName>
    <definedName name="_SP013">NA()</definedName>
    <definedName name="_SP014">NA()</definedName>
    <definedName name="_SP015">NA()</definedName>
    <definedName name="_SP016">NA()</definedName>
    <definedName name="_SP017">NA()</definedName>
    <definedName name="_SP018">NA()</definedName>
    <definedName name="_SP019">NA()</definedName>
    <definedName name="_SP020">NA()</definedName>
    <definedName name="_SP021">NA()</definedName>
    <definedName name="_SP022">NA()</definedName>
    <definedName name="_SP023">NA()</definedName>
    <definedName name="_SP024">NA()</definedName>
    <definedName name="_SP025">NA()</definedName>
    <definedName name="_SP026">NA()</definedName>
    <definedName name="_SP027">NA()</definedName>
    <definedName name="_SP028">NA()</definedName>
    <definedName name="_SP029">NA()</definedName>
    <definedName name="_SP030">NA()</definedName>
    <definedName name="_SP031">NA()</definedName>
    <definedName name="_SP032">NA()</definedName>
    <definedName name="_SP033">NA()</definedName>
    <definedName name="_SP034">NA()</definedName>
    <definedName name="_SP035">NA()</definedName>
    <definedName name="_SP036">NA()</definedName>
    <definedName name="_SP037">NA()</definedName>
    <definedName name="_SP038">NA()</definedName>
    <definedName name="_SP039">NA()</definedName>
    <definedName name="_SP040">NA()</definedName>
    <definedName name="_SP041">NA()</definedName>
    <definedName name="_SP042">NA()</definedName>
    <definedName name="_SP043">NA()</definedName>
    <definedName name="_SP044">NA()</definedName>
    <definedName name="_SP045">NA()</definedName>
    <definedName name="_SP046">NA()</definedName>
    <definedName name="_SP047">NA()</definedName>
    <definedName name="_SP048">NA()</definedName>
    <definedName name="_SP049">NA()</definedName>
    <definedName name="_SP050">NA()</definedName>
    <definedName name="_SP051">NA()</definedName>
    <definedName name="_SP052">NA()</definedName>
    <definedName name="_SP053">NA()</definedName>
    <definedName name="_SP054">NA()</definedName>
    <definedName name="_SP055">NA()</definedName>
    <definedName name="_SP056">NA()</definedName>
    <definedName name="_SP057">NA()</definedName>
    <definedName name="_SP058">NA()</definedName>
    <definedName name="_SP059">NA()</definedName>
    <definedName name="_SP060">NA()</definedName>
    <definedName name="_SP061">NA()</definedName>
    <definedName name="_SP062">NA()</definedName>
    <definedName name="_SP063">NA()</definedName>
    <definedName name="_SP064">NA()</definedName>
    <definedName name="_SP065">NA()</definedName>
    <definedName name="_SP066">NA()</definedName>
    <definedName name="_SP067">NA()</definedName>
    <definedName name="_SP068">NA()</definedName>
    <definedName name="_SP069">NA()</definedName>
    <definedName name="_SP070">NA()</definedName>
    <definedName name="_sp071">NA()</definedName>
    <definedName name="_SP072">NA()</definedName>
    <definedName name="_SP073">NA()</definedName>
    <definedName name="_SP074">NA()</definedName>
    <definedName name="_SP075">NA()</definedName>
    <definedName name="_SP076">NA()</definedName>
    <definedName name="_SP077">NA()</definedName>
    <definedName name="_sp078">NA()</definedName>
    <definedName name="_SP10">#REF!</definedName>
    <definedName name="_SP16">#REF!</definedName>
    <definedName name="_SP7">#REF!</definedName>
    <definedName name="_SPO79">NA()</definedName>
    <definedName name="_SS10">#REF!</definedName>
    <definedName name="_ss12">#REF!</definedName>
    <definedName name="_SS150">#REF!</definedName>
    <definedName name="_ss20">#REF!</definedName>
    <definedName name="_SS225">#REF!</definedName>
    <definedName name="_SS25">#REF!</definedName>
    <definedName name="_SS300">#REF!</definedName>
    <definedName name="_ss40">#REF!</definedName>
    <definedName name="_SS6">#REF!</definedName>
    <definedName name="_SSS3">NA()</definedName>
    <definedName name="_ST">NA()</definedName>
    <definedName name="_sum010">NA()</definedName>
    <definedName name="_sum020">NA()</definedName>
    <definedName name="_sum120">NA()</definedName>
    <definedName name="_sum140">NA()</definedName>
    <definedName name="_SUM200">NA()</definedName>
    <definedName name="_SUM400">NA()</definedName>
    <definedName name="_SUM410">NA()</definedName>
    <definedName name="_SUM420">NA()</definedName>
    <definedName name="_SUM440">NA()</definedName>
    <definedName name="_SUM460">NA()</definedName>
    <definedName name="_SUM480">NA()</definedName>
    <definedName name="_SUM500">NA()</definedName>
    <definedName name="_SUM510">NA()</definedName>
    <definedName name="_SUM530">NA()</definedName>
    <definedName name="_SUM540">NA()</definedName>
    <definedName name="_SUM560">NA()</definedName>
    <definedName name="_SUM570">NA()</definedName>
    <definedName name="_SUM580">NA()</definedName>
    <definedName name="_SUM590">NA()</definedName>
    <definedName name="_SUM700">NA()</definedName>
    <definedName name="_SUM701">NA()</definedName>
    <definedName name="_SUM702">NA()</definedName>
    <definedName name="_SUM703">NA()</definedName>
    <definedName name="_SUM704">NA()</definedName>
    <definedName name="_sum770">NA()</definedName>
    <definedName name="_SUM800">NA()</definedName>
    <definedName name="_sum900">NA()</definedName>
    <definedName name="_SUM901">NA()</definedName>
    <definedName name="_SUM902">NA()</definedName>
    <definedName name="_SUM903">NA()</definedName>
    <definedName name="_SUM904">NA()</definedName>
    <definedName name="_sw1">#REF!</definedName>
    <definedName name="_t1">NA()</definedName>
    <definedName name="_t2">NA()</definedName>
    <definedName name="_tab1">NA()</definedName>
    <definedName name="_th_week_water_transp_habs">#REF!</definedName>
    <definedName name="_tk1">NA()</definedName>
    <definedName name="_tw2">NA()</definedName>
    <definedName name="_upa4">"[104]upa!$i$1:$m$65536"</definedName>
    <definedName name="_us1">NA()</definedName>
    <definedName name="_var1">#REF!</definedName>
    <definedName name="_var4">#REF!</definedName>
    <definedName name="_vat">NA()</definedName>
    <definedName name="_vat1">NA()</definedName>
    <definedName name="_vat2">NA()</definedName>
    <definedName name="_vzrzam">NA()</definedName>
    <definedName name="_WGZY_">NA()</definedName>
    <definedName name="_WGZY__10">NA()</definedName>
    <definedName name="_woodprimer">NA()</definedName>
    <definedName name="_wp">NA()</definedName>
    <definedName name="_x">NA()</definedName>
    <definedName name="_x_10">NA()</definedName>
    <definedName name="_xcc1153">NA()</definedName>
    <definedName name="_xcc124">NA()</definedName>
    <definedName name="_xcc136">NA()</definedName>
    <definedName name="_xcc148">NA()</definedName>
    <definedName name="_xcc1510">NA()</definedName>
    <definedName name="_xcm16">NA()</definedName>
    <definedName name="_xh11010">NA()</definedName>
    <definedName name="_xh1104">NA()</definedName>
    <definedName name="_xh1106">NA()</definedName>
    <definedName name="_xh1108">NA()</definedName>
    <definedName name="_xh12510">NA()</definedName>
    <definedName name="_xh1254">NA()</definedName>
    <definedName name="_xh1256">NA()</definedName>
    <definedName name="_xh1258">NA()</definedName>
    <definedName name="_xh14010">NA()</definedName>
    <definedName name="_xh1404">NA()</definedName>
    <definedName name="_xh1406">NA()</definedName>
    <definedName name="_xh1408">NA()</definedName>
    <definedName name="_xh16010">NA()</definedName>
    <definedName name="_xh1604">NA()</definedName>
    <definedName name="_xh1606">NA()</definedName>
    <definedName name="_xh1608">NA()</definedName>
    <definedName name="_xh18010">NA()</definedName>
    <definedName name="_xh1804">NA()</definedName>
    <definedName name="_xh1806">NA()</definedName>
    <definedName name="_xh1808">NA()</definedName>
    <definedName name="_xh20010">NA()</definedName>
    <definedName name="_xh2004">NA()</definedName>
    <definedName name="_xh2006">NA()</definedName>
    <definedName name="_xh2008">NA()</definedName>
    <definedName name="_xh22510">NA()</definedName>
    <definedName name="_xh2254">NA()</definedName>
    <definedName name="_xh2256">#REF!</definedName>
    <definedName name="_xh2258">NA()</definedName>
    <definedName name="_xh25010">NA()</definedName>
    <definedName name="_xh2504">NA()</definedName>
    <definedName name="_xh2506">#REF!</definedName>
    <definedName name="_xh2508">NA()</definedName>
    <definedName name="_xh28010">NA()</definedName>
    <definedName name="_xh2804">NA()</definedName>
    <definedName name="_xh2806">#REF!</definedName>
    <definedName name="_xh2808">NA()</definedName>
    <definedName name="_xh31510">NA()</definedName>
    <definedName name="_xh3154">NA()</definedName>
    <definedName name="_xh3156">#REF!</definedName>
    <definedName name="_xh3158">NA()</definedName>
    <definedName name="_xh3554">NA()</definedName>
    <definedName name="_xh3556">NA()</definedName>
    <definedName name="_xh6310">NA()</definedName>
    <definedName name="_xh634">#REF!</definedName>
    <definedName name="_xh636">NA()</definedName>
    <definedName name="_xh638">NA()</definedName>
    <definedName name="_xh7510">NA()</definedName>
    <definedName name="_xh754">NA()</definedName>
    <definedName name="_xh756">NA()</definedName>
    <definedName name="_xh758">NA()</definedName>
    <definedName name="_xh9010">NA()</definedName>
    <definedName name="_xh904">NA()</definedName>
    <definedName name="_xh906">NA()</definedName>
    <definedName name="_xh908">NA()</definedName>
    <definedName name="_xh9999">#REF!</definedName>
    <definedName name="_xk7100">#REF!</definedName>
    <definedName name="_xk7150">#REF!</definedName>
    <definedName name="_xk7200">NA()</definedName>
    <definedName name="_xk7250">#REF!</definedName>
    <definedName name="_xk7300">#REF!</definedName>
    <definedName name="_xk7350">NA()</definedName>
    <definedName name="_xk7400">NA()</definedName>
    <definedName name="_xk7450">NA()</definedName>
    <definedName name="_xk7500">NA()</definedName>
    <definedName name="_xk7600">NA()</definedName>
    <definedName name="_xk9100">NA()</definedName>
    <definedName name="_xk91000">NA()</definedName>
    <definedName name="_xk9150">NA()</definedName>
    <definedName name="_xk9200">NA()</definedName>
    <definedName name="_xk9250">NA()</definedName>
    <definedName name="_xk9300">NA()</definedName>
    <definedName name="_xk9350">NA()</definedName>
    <definedName name="_xk9400">NA()</definedName>
    <definedName name="_xk9450">NA()</definedName>
    <definedName name="_xk9500">NA()</definedName>
    <definedName name="_xk9600">NA()</definedName>
    <definedName name="_xk9700">NA()</definedName>
    <definedName name="_xk9750">NA()</definedName>
    <definedName name="_xk9800">NA()</definedName>
    <definedName name="_xk9900">NA()</definedName>
    <definedName name="_xp11010">#REF!</definedName>
    <definedName name="_xp1104">#REF!</definedName>
    <definedName name="_xp1106">#REF!</definedName>
    <definedName name="_xp12510">NA()</definedName>
    <definedName name="_xp1254">#REF!</definedName>
    <definedName name="_xp1256">#REF!</definedName>
    <definedName name="_xp14010">#REF!</definedName>
    <definedName name="_xp1404">#REF!</definedName>
    <definedName name="_xp1406">#REF!</definedName>
    <definedName name="_xp16010">NA()</definedName>
    <definedName name="_xp1604">#REF!</definedName>
    <definedName name="_xp1606">#REF!</definedName>
    <definedName name="_xp18010">NA()</definedName>
    <definedName name="_xp1804">#REF!</definedName>
    <definedName name="_xp1806">#REF!</definedName>
    <definedName name="_xp20010">NA()</definedName>
    <definedName name="_xp2004">NA()</definedName>
    <definedName name="_xp2006">#REF!</definedName>
    <definedName name="_xp22510">NA()</definedName>
    <definedName name="_xp2254">NA()</definedName>
    <definedName name="_xp2256">NA()</definedName>
    <definedName name="_xp25010">NA()</definedName>
    <definedName name="_xp2504">NA()</definedName>
    <definedName name="_xp2506">NA()</definedName>
    <definedName name="_xp28010">NA()</definedName>
    <definedName name="_xp2804">NA()</definedName>
    <definedName name="_xp2806">NA()</definedName>
    <definedName name="_xp31510">NA()</definedName>
    <definedName name="_xp3154">NA()</definedName>
    <definedName name="_xp3156">NA()</definedName>
    <definedName name="_xp6310">#REF!</definedName>
    <definedName name="_xp634">NA()</definedName>
    <definedName name="_xp636">#REF!</definedName>
    <definedName name="_xp7510">#REF!</definedName>
    <definedName name="_xp754">#REF!</definedName>
    <definedName name="_xp756">#REF!</definedName>
    <definedName name="_xp9010">#REF!</definedName>
    <definedName name="_xp904">#REF!</definedName>
    <definedName name="_xp906">#REF!</definedName>
    <definedName name="_Y1">NA()</definedName>
    <definedName name="_Y2">NA()</definedName>
    <definedName name="_Y3">NA()</definedName>
    <definedName name="a">#REF!</definedName>
    <definedName name="a_10">"[106]boq!#ref!"</definedName>
    <definedName name="a_11">"[108]boq!#ref!"</definedName>
    <definedName name="a_2">"[110]boq!#ref!"</definedName>
    <definedName name="a_4">"'file:///C:/Tender/Excel/Mahe/Sports%20Complex/Final%20offer%208-1-07/Revised%20offer%20on%208-1-07.xls'#$'Boq - Flats'.CX1"</definedName>
    <definedName name="a_5">"'file:///C:/Tender/Excel/Mahe/Sports%20Complex/Final%20offer%208-1-07/Revised%20offer%20on%208-1-07.xls'#$'Boq - Flats'.CX1"</definedName>
    <definedName name="a_6">"'smb://Tender2/d/Vinod/Excel/Tender/Garuda%20Resorts.xls'#$Boq.CX1"</definedName>
    <definedName name="a_8">"'smb://Tender2/d/Vinod/Excel/Tender/Garuda%20Resorts.xls'#$Boq.CX1"</definedName>
    <definedName name="a_9">"[112]boq!#ref!"</definedName>
    <definedName name="a_f">NA()</definedName>
    <definedName name="A1M170">NA()</definedName>
    <definedName name="aa" hidden="1">#REF!</definedName>
    <definedName name="AAA">#REF!</definedName>
    <definedName name="aaaa">NA()</definedName>
    <definedName name="aaaa_8">NA()</definedName>
    <definedName name="aaaa5">NA()</definedName>
    <definedName name="aaaaa">"[93]data!#ref!"</definedName>
    <definedName name="aaaaa_8">NA()</definedName>
    <definedName name="AAAAAA">"[93]data!#ref!"</definedName>
    <definedName name="aaaaaaaaa">NA()</definedName>
    <definedName name="aadf">#REF!</definedName>
    <definedName name="aastrb">NA()</definedName>
    <definedName name="aat">NA()</definedName>
    <definedName name="aawa">#REF!</definedName>
    <definedName name="ab">#REF!</definedName>
    <definedName name="Abbbbb">NA()</definedName>
    <definedName name="ABC">NA()</definedName>
    <definedName name="abcdes">NA()</definedName>
    <definedName name="abf">NA()</definedName>
    <definedName name="ABM">NA()</definedName>
    <definedName name="abs">#REF!</definedName>
    <definedName name="ABSTRACT">NA()</definedName>
    <definedName name="ABSTRUCT">NA()</definedName>
    <definedName name="AC">NA()</definedName>
    <definedName name="AC_C">#REF!</definedName>
    <definedName name="AC_CL">#REF!</definedName>
    <definedName name="AC_CLL">#REF!</definedName>
    <definedName name="AC_CLR">#REF!</definedName>
    <definedName name="AC_CLS">#REF!</definedName>
    <definedName name="AC_D_R">#REF!</definedName>
    <definedName name="AC_DC">#REF!</definedName>
    <definedName name="AC_DL_RANGE">#REF!</definedName>
    <definedName name="AC_DR">#REF!</definedName>
    <definedName name="AC_G">#REF!</definedName>
    <definedName name="AC_P">#REF!</definedName>
    <definedName name="AC_PIPES">#REF!</definedName>
    <definedName name="AC_RATES">#REF!</definedName>
    <definedName name="ac_sheet">NA()</definedName>
    <definedName name="academic" hidden="1">#REF!</definedName>
    <definedName name="ACCIDI">NA()</definedName>
    <definedName name="acl">NA()</definedName>
    <definedName name="acs">NA()</definedName>
    <definedName name="acsheet">NA()</definedName>
    <definedName name="acsheet1">NA()</definedName>
    <definedName name="ACTEA">NA()</definedName>
    <definedName name="actual">NA()</definedName>
    <definedName name="ad">NA()</definedName>
    <definedName name="ADB">NA()</definedName>
    <definedName name="ADD">NA()</definedName>
    <definedName name="additional">NA()</definedName>
    <definedName name="Address">#REF!</definedName>
    <definedName name="adfa">NA()</definedName>
    <definedName name="adfas">#REF!</definedName>
    <definedName name="adfd">NA()</definedName>
    <definedName name="ADFDSFSD1111">#REF!</definedName>
    <definedName name="Admin__Building">NA()</definedName>
    <definedName name="admn_off">NA()</definedName>
    <definedName name="admn_site">NA()</definedName>
    <definedName name="adsa">NA()</definedName>
    <definedName name="adsf">NA()</definedName>
    <definedName name="ae">#REF!</definedName>
    <definedName name="ae.">#REF!</definedName>
    <definedName name="ae_">NA()</definedName>
    <definedName name="aea">NA()</definedName>
    <definedName name="AEE">NA()</definedName>
    <definedName name="AEW">NA()</definedName>
    <definedName name="AEW_FOR">#REF!</definedName>
    <definedName name="AEW_SIDE">#REF!</definedName>
    <definedName name="af">NA()</definedName>
    <definedName name="afb">"[122]process!#ref!"</definedName>
    <definedName name="ag">#REF!</definedName>
    <definedName name="Aggregate">NA()</definedName>
    <definedName name="agl">NA()</definedName>
    <definedName name="AGRA_SHOULDERS">#REF!</definedName>
    <definedName name="AGSB">#REF!</definedName>
    <definedName name="ahdfla">NA()</definedName>
    <definedName name="ai">NA()</definedName>
    <definedName name="aii">NA()</definedName>
    <definedName name="Air_Compressor">NA()</definedName>
    <definedName name="airvalve">NA()</definedName>
    <definedName name="AIRVALVES">NA()</definedName>
    <definedName name="AlampurABCDCivil" hidden="1">#REF!</definedName>
    <definedName name="ald">NA()</definedName>
    <definedName name="ALDROPS">#REF!</definedName>
    <definedName name="ALLPIPE_TYPES">#REF!</definedName>
    <definedName name="alw">NA()</definedName>
    <definedName name="AMOUNT">NA()</definedName>
    <definedName name="analysis">NA()</definedName>
    <definedName name="ANALYSIS_DATA">#REF!</definedName>
    <definedName name="Aname">#REF!</definedName>
    <definedName name="Anganwad">NA()</definedName>
    <definedName name="ann">NA()</definedName>
    <definedName name="anne">NA()</definedName>
    <definedName name="annealing">NA()</definedName>
    <definedName name="annealing1">NA()</definedName>
    <definedName name="ANNUAL_ELECTRICAL1_CHARGES">#REF!</definedName>
    <definedName name="ANNUAL_ELECTRICAL2_CHARGES">#REF!</definedName>
    <definedName name="anscount" hidden="1">1</definedName>
    <definedName name="antitermite">NA()</definedName>
    <definedName name="anu">NA()</definedName>
    <definedName name="ap">NA()</definedName>
    <definedName name="apet">NA()</definedName>
    <definedName name="APHB">NA()</definedName>
    <definedName name="APLIF">NA()</definedName>
    <definedName name="AR">#REF!</definedName>
    <definedName name="Arb">NA()</definedName>
    <definedName name="Arches___1_5m">NA()</definedName>
    <definedName name="Arches__1_5m">NA()</definedName>
    <definedName name="AREAS_CA_CANOPY__WAREHOUSE">NA()</definedName>
    <definedName name="AREAS_CA_CANOPY__WAREHOUSE_8">NA()</definedName>
    <definedName name="AREAS_CB_Canteen_Building">NA()</definedName>
    <definedName name="AREAS_CB_Canteen_Building_8">NA()</definedName>
    <definedName name="AREAS_CIPT_Tanker_CIP_Shed">NA()</definedName>
    <definedName name="AREAS_CIPT_Tanker_CIP_Shed_8">NA()</definedName>
    <definedName name="AREAS_CLRR_Contract_Labour_Rest_Room">NA()</definedName>
    <definedName name="AREAS_CLRR_Contract_Labour_Rest_Room_8">NA()</definedName>
    <definedName name="AREAS_CS_Chemical_Store">NA()</definedName>
    <definedName name="AREAS_CS_Chemical_Store_8">NA()</definedName>
    <definedName name="AREAS_ETPC_ETP_Civil_Works">NA()</definedName>
    <definedName name="AREAS_ETPC_ETP_Civil_Works_8">NA()</definedName>
    <definedName name="AREAS_EX_EXTERNAL_WORKS">NA()</definedName>
    <definedName name="AREAS_EX_EXTERNAL_WORKS_8">NA()</definedName>
    <definedName name="AREAS_FC_Farmer_s_Conference">NA()</definedName>
    <definedName name="AREAS_FC_Farmer_s_Conference_8">NA()</definedName>
    <definedName name="AREAS_FU_Fumigation">NA()</definedName>
    <definedName name="AREAS_FU_Fumigation_8">NA()</definedName>
    <definedName name="AREAS_GA_General_Area___Overall">NA()</definedName>
    <definedName name="AREAS_GA_General_Area___Overall_8">NA()</definedName>
    <definedName name="AREAS_GP_Guard_Posts">NA()</definedName>
    <definedName name="AREAS_GP_Guard_Posts_8">NA()</definedName>
    <definedName name="AREAS_LS_LubeOil_Stores">NA()</definedName>
    <definedName name="AREAS_LS_LubeOil_Stores_8">NA()</definedName>
    <definedName name="AREAS_MR_TB_Milk_Reception_Tanker_s_Bay">NA()</definedName>
    <definedName name="AREAS_MR_TB_Milk_Reception_Tanker_s_Bay_8">NA()</definedName>
    <definedName name="AREAS_MTF_Milk_Tank_Foundations">NA()</definedName>
    <definedName name="AREAS_MTF_Milk_Tank_Foundations_8">NA()</definedName>
    <definedName name="AREAS_PB_PROCESS_BUILDING">NA()</definedName>
    <definedName name="AREAS_PB_PROCESS_BUILDING_8">NA()</definedName>
    <definedName name="AREAS_PR_Pipe_Racks">NA()</definedName>
    <definedName name="AREAS_PR_Pipe_Racks_8">NA()</definedName>
    <definedName name="AREAS_SR_2_Security_Room___2">NA()</definedName>
    <definedName name="AREAS_SR_2_Security_Room___2_8">NA()</definedName>
    <definedName name="AREAS_SR_3_Store_Room">NA()</definedName>
    <definedName name="AREAS_SR_3_Store_Room_8">NA()</definedName>
    <definedName name="AREAS_ST_Stacks_near_Utility_Buildings">NA()</definedName>
    <definedName name="AREAS_ST_Stacks_near_Utility_Buildings_8">NA()</definedName>
    <definedName name="AREAS_SY_Scrap_Yard">NA()</definedName>
    <definedName name="AREAS_SY_Scrap_Yard_8">NA()</definedName>
    <definedName name="AREAS_TWW_Truck_Wheel_Wash">NA()</definedName>
    <definedName name="AREAS_TWW_Truck_Wheel_Wash_8">NA()</definedName>
    <definedName name="AREAS_TY_Transformer_Yard">NA()</definedName>
    <definedName name="AREAS_TY_Transformer_Yard_8">NA()</definedName>
    <definedName name="AREAS_UB_UTILITY_BLOCK">NA()</definedName>
    <definedName name="AREAS_UB_UTILITY_BLOCK_8">NA()</definedName>
    <definedName name="AREAS_WH_Ware_House_Area">NA()</definedName>
    <definedName name="AREAS_WH_Ware_House_Area_8">NA()</definedName>
    <definedName name="as">#REF!</definedName>
    <definedName name="AS_6">"'smb://M-h1/FORMATS/Documents%20and%20Settings/Administrator/Local%20Settings/Temporary%20Internet%20Files/Content.IE5/YRUJ6X63/Excel/K%20&amp;%20L/Part%20-%20A%20workings%20(revised%20on%2018-01-06).xls'#$'Boq (Main Building)'.CX1"</definedName>
    <definedName name="ASadws">"[71]material!#ref!"</definedName>
    <definedName name="asAS">"[71]material!#ref!"</definedName>
    <definedName name="asas_6">"'smb://Tender2/d/Vinod/Excel/Tender/Garuda%20Resorts.xls'#$Boq.CX1"</definedName>
    <definedName name="asc">NA()</definedName>
    <definedName name="ASCSD">#REF!</definedName>
    <definedName name="asd">#REF!</definedName>
    <definedName name="ASDBC">NA()</definedName>
    <definedName name="ASDF">{"'ridftotal'!$A$4:$S$27"}</definedName>
    <definedName name="asdfs">NA()</definedName>
    <definedName name="asds">NA()</definedName>
    <definedName name="asdsdfsf">NA()</definedName>
    <definedName name="asf">#REF!</definedName>
    <definedName name="ASFDA">{"'ridftotal'!$A$4:$S$27"}</definedName>
    <definedName name="ash">NA()</definedName>
    <definedName name="asmin">NA()</definedName>
    <definedName name="ASS">NA()</definedName>
    <definedName name="ass_6">"'smb://M-h1/FORMATS/Documents%20and%20Settings/Administrator/Local%20Settings/Temporary%20Internet%20Files/Content.IE5/YRUJ6X63/Excel/K%20&amp;%20L/Part%20-%20A%20workings%20(revised%20on%2018-01-06).xls'#$'Boq (Main Building)'.CX1"</definedName>
    <definedName name="Assam_TW_flanks">"[71]material!#ref!"</definedName>
    <definedName name="Assam_TW_frames">"[71]material!#ref!"</definedName>
    <definedName name="ASSS">NA()</definedName>
    <definedName name="ASSS_4">"'file:///C:/Sudha%20Documents/Sudha%20-%20Planning%20&amp;%20Monitoring/Site%20Info/MJES/Documents%20and%20Settings/Venkat/Local%20Settings/Temp/My%20Documents/zero.xls'#$'p&amp;m'.$H$264:$H$264"</definedName>
    <definedName name="ASSS_5">"'file:///C:/Sudha%20Documents/Sudha%20-%20Planning%20&amp;%20Monitoring/Site%20Info/MJES/Documents%20and%20Settings/Venkat/Local%20Settings/Temp/My%20Documents/zero.xls'#$'p&amp;m'.$H$264:$H$264"</definedName>
    <definedName name="ASSS_6">"'smb://Mh2/e/Documents%20and%20Settings/Venkat/Local%20Settings/Temp/My%20Documents/zero.xls'#$'p&amp;m'.$H$264:$H$264"</definedName>
    <definedName name="astas">NA()</definedName>
    <definedName name="astb">NA()</definedName>
    <definedName name="astdm">NA()</definedName>
    <definedName name="Asth">NA()</definedName>
    <definedName name="asti">NA()</definedName>
    <definedName name="astm">NA()</definedName>
    <definedName name="astmid">NA()</definedName>
    <definedName name="astmin">NA()</definedName>
    <definedName name="asto">NA()</definedName>
    <definedName name="astr">NA()</definedName>
    <definedName name="astsup">NA()</definedName>
    <definedName name="asttp">NA()</definedName>
    <definedName name="asttrb">NA()</definedName>
    <definedName name="aswdertyh">"[65]usage!#ref!"</definedName>
    <definedName name="aswsws">NA()</definedName>
    <definedName name="at">NA()</definedName>
    <definedName name="ATACK">NA()</definedName>
    <definedName name="atm">NA()</definedName>
    <definedName name="att">NA()</definedName>
    <definedName name="Auftragswert">NA()</definedName>
    <definedName name="AUX">NA()</definedName>
    <definedName name="AVCC">NA()</definedName>
    <definedName name="AVG_HRS_PUMP_ULTI">#REF!</definedName>
    <definedName name="AVRCC">NA()</definedName>
    <definedName name="AWBM">NA()</definedName>
    <definedName name="AWBM2">#REF!</definedName>
    <definedName name="AWBM3">#REF!</definedName>
    <definedName name="Axs">NA()</definedName>
    <definedName name="Axs_4">"'smb://rajkishor/f/FILES/2%20KC258%20PASADINA/My%20Documents/zero.xls'#$'p&amp;m'.$H$264:$H$264"</definedName>
    <definedName name="Axs_5">"'smb://rajkishor/f/FILES/2%20KC258%20PASADINA/My%20Documents/zero.xls'#$'p&amp;m'.$H$264:$H$264"</definedName>
    <definedName name="Axs_6">"'smb://rajkishor/f/FILES/2%20KC258%20PASADINA/My%20Documents/zero.xls'#$'p&amp;m'.$H$264:$H$264"</definedName>
    <definedName name="Axs_9">NA()</definedName>
    <definedName name="b">#REF!</definedName>
    <definedName name="B_2">NA()</definedName>
    <definedName name="B_4">"'smb://Planning2/d/ECC%20bbsr/tech/FinalZCR.xls'#$''.$A$20:$AMJ$20"</definedName>
    <definedName name="B_5">"'smb://Planning2/d/ECC%20bbsr/tech/FinalZCR.xls'#$''.$A$20:$AMJ$20"</definedName>
    <definedName name="B_6">"'smb://Planning2/d/ECC%20bbsr/tech/FinalZCR.xls'#$''.$A$20:$AMJ$20"</definedName>
    <definedName name="b_9">"[139]boq!#ref!"</definedName>
    <definedName name="baggage">"'[141]10'!$a$1:$u$65536"</definedName>
    <definedName name="bala">#REF!</definedName>
    <definedName name="banilad">#REF!</definedName>
    <definedName name="bar_bender">NA()</definedName>
    <definedName name="basic">NA()</definedName>
    <definedName name="bb" hidden="1">#REF!</definedName>
    <definedName name="bbbbb">NA()</definedName>
    <definedName name="bbn">NA()</definedName>
    <definedName name="BE">NA()</definedName>
    <definedName name="beam">NA()</definedName>
    <definedName name="Beam_Length">NA()</definedName>
    <definedName name="BEAMS">NA()</definedName>
    <definedName name="Beg_Bal">NA()</definedName>
    <definedName name="Benching__chiselling__wedging_and_boring_in_rock_in_foundation_grade_levelling_">NA()</definedName>
    <definedName name="Bethamcherla_stone_25_4mm">NA()</definedName>
    <definedName name="Bethamcherla_stone_25_4mm_colour">NA()</definedName>
    <definedName name="bfh">NA()</definedName>
    <definedName name="BFR">NA()</definedName>
    <definedName name="BFVA">NA()</definedName>
    <definedName name="bgljkb">"[130]boq!#ref!"</definedName>
    <definedName name="bgljkb_6">"'smb://Tender2/d/Vinod/Excel/Tender/Garuda%20Resorts.xls'#$Boq.CX1"</definedName>
    <definedName name="bh">NA()</definedName>
    <definedName name="BINDING">NA()</definedName>
    <definedName name="bindingwire">NA()</definedName>
    <definedName name="Bitumen_Boilor">#REF!</definedName>
    <definedName name="BITUMEN_TRUNK_ROAD_SECTIONS">#REF!</definedName>
    <definedName name="bjlc">NA()</definedName>
    <definedName name="bkk">NA()</definedName>
    <definedName name="bl">NA()</definedName>
    <definedName name="BLA">NA()</definedName>
    <definedName name="BLAST">#REF!</definedName>
    <definedName name="blast1">#REF!</definedName>
    <definedName name="blast2">#REF!</definedName>
    <definedName name="BLAST3">#REF!</definedName>
    <definedName name="Blasting">NA()</definedName>
    <definedName name="blv_100">NA()</definedName>
    <definedName name="blv_150">NA()</definedName>
    <definedName name="blv_200">NA()</definedName>
    <definedName name="blv_25">NA()</definedName>
    <definedName name="blv_250">NA()</definedName>
    <definedName name="blv_300">NA()</definedName>
    <definedName name="blv_32">NA()</definedName>
    <definedName name="blv_40">NA()</definedName>
    <definedName name="blv_400">NA()</definedName>
    <definedName name="blv_50">NA()</definedName>
    <definedName name="blv_500">NA()</definedName>
    <definedName name="blv_65">NA()</definedName>
    <definedName name="blv_80">NA()</definedName>
    <definedName name="BM">NA()</definedName>
    <definedName name="bmas">NA()</definedName>
    <definedName name="bmcf">NA()</definedName>
    <definedName name="bmcfo">NA()</definedName>
    <definedName name="bmm">NA()</definedName>
    <definedName name="bmo">NA()</definedName>
    <definedName name="BMP">NA()</definedName>
    <definedName name="bmpcf">NA()</definedName>
    <definedName name="bmpcfo">NA()</definedName>
    <definedName name="bo">NA()</definedName>
    <definedName name="Bobby">NA()</definedName>
    <definedName name="bol">NA()</definedName>
    <definedName name="BoltsNuts">#REF!</definedName>
    <definedName name="boml">NA()</definedName>
    <definedName name="boml1">NA()</definedName>
    <definedName name="BOND600">#REF!</definedName>
    <definedName name="boo">NA()</definedName>
    <definedName name="boq">#REF!</definedName>
    <definedName name="boq_8">NA()</definedName>
    <definedName name="boreWell">NA()</definedName>
    <definedName name="borewells">NA()</definedName>
    <definedName name="botl">NA()</definedName>
    <definedName name="botl1">NA()</definedName>
    <definedName name="botn">NA()</definedName>
    <definedName name="BOTTOMDOMEONETOSIX">#REF!</definedName>
    <definedName name="BOTTOMDOMESIXTOTHIRTEEN">#REF!</definedName>
    <definedName name="BOTTOMRINGGIRDERONETOSIX">#REF!</definedName>
    <definedName name="BOTTOMRINGGIRDERSEVENTOTHIRTEEN">#REF!</definedName>
    <definedName name="bp">NA()</definedName>
    <definedName name="bpr">NA()</definedName>
    <definedName name="br">#REF!</definedName>
    <definedName name="br_230">NA()</definedName>
    <definedName name="Breaks">NA()</definedName>
    <definedName name="brick">NA()</definedName>
    <definedName name="brick_four">NA()</definedName>
    <definedName name="brick_II">NA()</definedName>
    <definedName name="brick_nine">NA()</definedName>
    <definedName name="brickjelly_basic">NA()</definedName>
    <definedName name="bricks">"[71]rmr!#ref!"</definedName>
    <definedName name="Bricks_23_11_7cm_2nd_class">NA()</definedName>
    <definedName name="Bricks_Tiles">"[71]general!#ref!"</definedName>
    <definedName name="Bridge">NA()</definedName>
    <definedName name="brk">NA()</definedName>
    <definedName name="brnm">#REF!</definedName>
    <definedName name="bs">#REF!</definedName>
    <definedName name="BSB5_Reinigung_in_BiopurC">"[148]balan1!#ref!"</definedName>
    <definedName name="BSB5_Reinigung_in_BiopurN">"[148]balan1!#ref!"</definedName>
    <definedName name="BSB5vorklmg">#REF!</definedName>
    <definedName name="bsec1">NA()</definedName>
    <definedName name="bsec2">NA()</definedName>
    <definedName name="bsec3">NA()</definedName>
    <definedName name="bsec4">NA()</definedName>
    <definedName name="bsec5">NA()</definedName>
    <definedName name="bsec6">NA()</definedName>
    <definedName name="BSG">NA()</definedName>
    <definedName name="bsth">NA()</definedName>
    <definedName name="bsthi">NA()</definedName>
    <definedName name="bt">NA()</definedName>
    <definedName name="BT_60_70">NA()</definedName>
    <definedName name="BT_80_100">NA()</definedName>
    <definedName name="bt_boil">NA()</definedName>
    <definedName name="BT_E">NA()</definedName>
    <definedName name="bt_lead">NA()</definedName>
    <definedName name="BT_MIX_SEAL">NA()</definedName>
    <definedName name="bt_rate">NA()</definedName>
    <definedName name="BT_SEAL_COAT">NA()</definedName>
    <definedName name="BT_SEAL_ON_BTSD">NA()</definedName>
    <definedName name="BT_SINGLE_30_45">NA()</definedName>
    <definedName name="BT_WEARING_COAT">NA()</definedName>
    <definedName name="BTC">NA()</definedName>
    <definedName name="BTEMULTIONSS1">NA()</definedName>
    <definedName name="BTSD_23">NA()</definedName>
    <definedName name="BTSD_DRY">NA()</definedName>
    <definedName name="BTSD_SEAL">NA()</definedName>
    <definedName name="bua">NA()</definedName>
    <definedName name="buildings">NA()</definedName>
    <definedName name="BuiltIn_Print_Area">NA()</definedName>
    <definedName name="BuiltIn_Print_Area___0">NA()</definedName>
    <definedName name="BuiltIn_Print_Titles">NA()</definedName>
    <definedName name="bul">NA()</definedName>
    <definedName name="Bulk">#REF!</definedName>
    <definedName name="BUT_HINGES">#REF!</definedName>
    <definedName name="bw">NA()</definedName>
    <definedName name="BWF1B">NA()</definedName>
    <definedName name="bwfb">"[122]process!#ref!"</definedName>
    <definedName name="BWIRE">#REF!</definedName>
    <definedName name="bwl">"[122]process!#ref!"</definedName>
    <definedName name="bwld">NA()</definedName>
    <definedName name="BWSC_PIPES">#REF!</definedName>
    <definedName name="BWSP_C">#REF!</definedName>
    <definedName name="BWSP_CL">#REF!</definedName>
    <definedName name="BWSP_CL_RATES">#REF!</definedName>
    <definedName name="BWSP_CLL">#REF!</definedName>
    <definedName name="BWSP_CLR">#REF!</definedName>
    <definedName name="BWSP_CLS">#REF!</definedName>
    <definedName name="BWSP_D_R">#REF!</definedName>
    <definedName name="BWSP_D_RATES">#REF!</definedName>
    <definedName name="BWSP_DC">#REF!</definedName>
    <definedName name="BWSP_DL_RANGE">#REF!</definedName>
    <definedName name="BWSP_DR">#REF!</definedName>
    <definedName name="BWSP_FR_12KG">#REF!</definedName>
    <definedName name="BWSP_FR_14KG">#REF!</definedName>
    <definedName name="BWSP_FR_16KG">#REF!</definedName>
    <definedName name="BWSP_FR_18KG">#REF!</definedName>
    <definedName name="BWSP_FR_20KG">#REF!</definedName>
    <definedName name="BWSP_FR_22KG">#REF!</definedName>
    <definedName name="BWSP_FR_24KG">#REF!</definedName>
    <definedName name="BWSP_FR_26KG">#REF!</definedName>
    <definedName name="BWSP_FR_28KG">#REF!</definedName>
    <definedName name="BWSP_FR_30KG">#REF!</definedName>
    <definedName name="BWSP_G">#REF!</definedName>
    <definedName name="BWSP_P">#REF!</definedName>
    <definedName name="BWSP_RATES">#REF!</definedName>
    <definedName name="BWSP_T">#REF!</definedName>
    <definedName name="bwssb">NA()</definedName>
    <definedName name="bww">"[122]process!#ref!"</definedName>
    <definedName name="bx">NA()</definedName>
    <definedName name="c.c136">#REF!</definedName>
    <definedName name="C_">NA()</definedName>
    <definedName name="C_L_WALL">NA()</definedName>
    <definedName name="C_S_WALL">NA()</definedName>
    <definedName name="CA">NA()</definedName>
    <definedName name="can">NA()</definedName>
    <definedName name="cant">NA()</definedName>
    <definedName name="CANTILEVERONETOSIX">NA()</definedName>
    <definedName name="CANTILEVERSEVENTOTHIRTEEN">#REF!</definedName>
    <definedName name="capital">NA()</definedName>
    <definedName name="cash_bank">NA()</definedName>
    <definedName name="CASH_OUT">NA()</definedName>
    <definedName name="cb">NA()</definedName>
    <definedName name="cbeams">NA()</definedName>
    <definedName name="cbgl1">NA()</definedName>
    <definedName name="cbgl2">NA()</definedName>
    <definedName name="cbgl3">NA()</definedName>
    <definedName name="cbgl4">NA()</definedName>
    <definedName name="cbr">NA()</definedName>
    <definedName name="CC">#REF!</definedName>
    <definedName name="CC_1">#REF!</definedName>
    <definedName name="CC_1_6_10__using_40MM_OTG_Meteal_including_cost_and_conveyance_of_all_materials_and_labour_charge._etc.__Complete">#REF!</definedName>
    <definedName name="CC_1_6_10__using_40MM_OTG_Meteal_including_cost_and_conveyance_of_all_materials_and_labour_charge__etc___Complete">NA()</definedName>
    <definedName name="cc_mix">#REF!</definedName>
    <definedName name="CC1_2_4">NA()</definedName>
    <definedName name="cc1_5_10">NA()</definedName>
    <definedName name="CC11A">"'[141]11'!$a$1:$w$65536"</definedName>
    <definedName name="CC11B">"'[141]11'!$a$1:$u$65536"</definedName>
    <definedName name="CC12A">#REF!</definedName>
    <definedName name="CC12B">#REF!</definedName>
    <definedName name="CC2A">#REF!</definedName>
    <definedName name="CC2B">#REF!</definedName>
    <definedName name="CC2C">#REF!</definedName>
    <definedName name="CC2D">#REF!</definedName>
    <definedName name="CC2E">#REF!</definedName>
    <definedName name="CC2F">#REF!</definedName>
    <definedName name="CC2G">#REF!</definedName>
    <definedName name="CC2H">#REF!</definedName>
    <definedName name="CC3A">#REF!</definedName>
    <definedName name="CC3B">#REF!</definedName>
    <definedName name="CC4a">#REF!</definedName>
    <definedName name="CC5a">NA()</definedName>
    <definedName name="CC5a1">NA()</definedName>
    <definedName name="CC6A">"'[141]6a'!$a$1:$v$65536"</definedName>
    <definedName name="CC6B">"'[141]6b'!$a$1:$v$65536"</definedName>
    <definedName name="CC7A">#REF!</definedName>
    <definedName name="CC7B">#REF!</definedName>
    <definedName name="CC8A">#REF!</definedName>
    <definedName name="CC8B">#REF!</definedName>
    <definedName name="CC9A">#REF!</definedName>
    <definedName name="CC9B">#REF!</definedName>
    <definedName name="CC9C">#REF!</definedName>
    <definedName name="CC9D">#REF!</definedName>
    <definedName name="CC9E">#REF!</definedName>
    <definedName name="CC9F">#REF!</definedName>
    <definedName name="CC9G">#REF!</definedName>
    <definedName name="CC9H">#REF!</definedName>
    <definedName name="CC9I">#REF!</definedName>
    <definedName name="CC9J">#REF!</definedName>
    <definedName name="CC9K">#REF!</definedName>
    <definedName name="cca">NA()</definedName>
    <definedName name="CCAAMP">NA()</definedName>
    <definedName name="cccc">NA()</definedName>
    <definedName name="cci">NA()</definedName>
    <definedName name="ccir">#REF!</definedName>
    <definedName name="ccolagl">NA()</definedName>
    <definedName name="ccp">NA()</definedName>
    <definedName name="ccwc1">NA()</definedName>
    <definedName name="ccwc2">NA()</definedName>
    <definedName name="cd">#REF!</definedName>
    <definedName name="cd10mm">NA()</definedName>
    <definedName name="cd12mm">NA()</definedName>
    <definedName name="cd20mm">NA()</definedName>
    <definedName name="cd25mm">NA()</definedName>
    <definedName name="cd2m">NA()</definedName>
    <definedName name="cd40mm">NA()</definedName>
    <definedName name="cd40mm08">NA()</definedName>
    <definedName name="cd6mm">NA()</definedName>
    <definedName name="cddata">NA()</definedName>
    <definedName name="CDECV">NA()</definedName>
    <definedName name="CDNO">#REF!</definedName>
    <definedName name="cdno_600">#REF!</definedName>
    <definedName name="ce">#REF!</definedName>
    <definedName name="CED">NA()</definedName>
    <definedName name="cem">#REF!</definedName>
    <definedName name="cem_w">NA()</definedName>
    <definedName name="CEMENT">#REF!</definedName>
    <definedName name="CEMENT_CONCRETE">#REF!</definedName>
    <definedName name="CEMENT_CONCRETE_BASIC_COST">#REF!</definedName>
    <definedName name="Cement_excluding_cost_of_empty_cement_bags">NA()</definedName>
    <definedName name="cementpaint">NA()</definedName>
    <definedName name="cenchrcol">NA()</definedName>
    <definedName name="cenchrfoot">NA()</definedName>
    <definedName name="cenchrpb">NA()</definedName>
    <definedName name="cenchrped">NA()</definedName>
    <definedName name="Centering_charges_for_bed_blocks_and_culvert_slabs_and_other_structures_of_less_than_3_mts__span_">NA()</definedName>
    <definedName name="Centering_charges_for_culvert_slabs_and_other_structures_of__3_mts__span_and_above">NA()</definedName>
    <definedName name="CENTERING_SCAFFOLDING_COLUMNS">#REF!</definedName>
    <definedName name="ceramic">NA()</definedName>
    <definedName name="Cess">NA()</definedName>
    <definedName name="CEW">NA()</definedName>
    <definedName name="cfb">NA()</definedName>
    <definedName name="cfbeams">NA()</definedName>
    <definedName name="cfsalb">NA()</definedName>
    <definedName name="cfslab">NA()</definedName>
    <definedName name="cg">NA()</definedName>
    <definedName name="chdyrrr">"[118]lead!#ref!"</definedName>
    <definedName name="check">NA()</definedName>
    <definedName name="checked">NA()</definedName>
    <definedName name="chemicalcalculationperungudi">NA()</definedName>
    <definedName name="chemsludgecal">NA()</definedName>
    <definedName name="chenchu">NA()</definedName>
    <definedName name="chips_10">NA()</definedName>
    <definedName name="chips_12">NA()</definedName>
    <definedName name="chips_5">NA()</definedName>
    <definedName name="CI">NA()</definedName>
    <definedName name="CI_CL">#REF!</definedName>
    <definedName name="CI_CL_RATES">#REF!</definedName>
    <definedName name="CI_CLL">#REF!</definedName>
    <definedName name="CI_CLR">#REF!</definedName>
    <definedName name="CI_CLS">#REF!</definedName>
    <definedName name="CI_D_R">#REF!</definedName>
    <definedName name="CI_D_RATES">#REF!</definedName>
    <definedName name="CI_DC">#REF!</definedName>
    <definedName name="CI_DL_RANGE">#REF!</definedName>
    <definedName name="CI_DR">#REF!</definedName>
    <definedName name="CI_FR_A">#REF!</definedName>
    <definedName name="CI_FR_B">#REF!</definedName>
    <definedName name="CI_FR_LA">#REF!</definedName>
    <definedName name="CI_G">#REF!</definedName>
    <definedName name="CI_P">#REF!</definedName>
    <definedName name="CI_PIPES">#REF!</definedName>
    <definedName name="CI_RATES">#REF!</definedName>
    <definedName name="CI_T">#REF!</definedName>
    <definedName name="CIcheckValve">NA()</definedName>
    <definedName name="cidjoint">#REF!</definedName>
    <definedName name="CIDjoints">#REF!</definedName>
    <definedName name="CIdummy">NA()</definedName>
    <definedName name="CIfootValve">NA()</definedName>
    <definedName name="cii">NA()</definedName>
    <definedName name="ciii">NA()</definedName>
    <definedName name="cikkk">NA()</definedName>
    <definedName name="CILA_PIPES">#REF!</definedName>
    <definedName name="cila100">NA()</definedName>
    <definedName name="cila1000">NA()</definedName>
    <definedName name="cila125">NA()</definedName>
    <definedName name="cila150">NA()</definedName>
    <definedName name="cila200">NA()</definedName>
    <definedName name="cila250">NA()</definedName>
    <definedName name="cila300">NA()</definedName>
    <definedName name="cila350">NA()</definedName>
    <definedName name="cila400">NA()</definedName>
    <definedName name="cila450">NA()</definedName>
    <definedName name="cila500">NA()</definedName>
    <definedName name="cila600">NA()</definedName>
    <definedName name="cila700">NA()</definedName>
    <definedName name="cila750">NA()</definedName>
    <definedName name="cila80">NA()</definedName>
    <definedName name="cila800">NA()</definedName>
    <definedName name="cila900">NA()</definedName>
    <definedName name="Cinder">"[71]material!#ref!"</definedName>
    <definedName name="City">#REF!</definedName>
    <definedName name="cjv">NA()</definedName>
    <definedName name="ckeck1">NA()</definedName>
    <definedName name="CLASSS">NA()</definedName>
    <definedName name="Clayey_Soil_in_wet_and_slushy_condition_________SS_20_B">NA()</definedName>
    <definedName name="CLEAR_PAGE_BREA">NA()</definedName>
    <definedName name="Clearing_alchi__tilla">NA()</definedName>
    <definedName name="Clearing_heavy_Jungle">NA()</definedName>
    <definedName name="Clearing_Juliflora__Prosafis__jungle_including_up_rooting_and_removing_of_Juliflora_stumps_">NA()</definedName>
    <definedName name="Clearing_light_Jungle">NA()</definedName>
    <definedName name="Clearing_Scrub_Jungle">NA()</definedName>
    <definedName name="clintels">NA()</definedName>
    <definedName name="clp">NA()</definedName>
    <definedName name="cm">NA()</definedName>
    <definedName name="CM_1_10">"[71]data!#ref!"</definedName>
    <definedName name="CM_1_2">"[71]data!#ref!"</definedName>
    <definedName name="CM_1_3">"[71]data!#ref!"</definedName>
    <definedName name="CM_1_4">"[71]data!#ref!"</definedName>
    <definedName name="CM_1_5">"[71]data!#ref!"</definedName>
    <definedName name="CM_1_6">"[71]data!#ref!"</definedName>
    <definedName name="CM_1_8">"[71]data!#ref!"</definedName>
    <definedName name="cmes">NA()</definedName>
    <definedName name="CO">NA()</definedName>
    <definedName name="code">#REF!</definedName>
    <definedName name="coimbatore">NA()</definedName>
    <definedName name="col">#REF!</definedName>
    <definedName name="Colbgl">NA()</definedName>
    <definedName name="colbgl2">NA()</definedName>
    <definedName name="Columns">NA()</definedName>
    <definedName name="COMM_MLD">#REF!</definedName>
    <definedName name="COMM_POP">#REF!</definedName>
    <definedName name="COMM_YEAR">#REF!</definedName>
    <definedName name="COMM_YR_LPM">#REF!</definedName>
    <definedName name="Comp.Stat">#REF!</definedName>
    <definedName name="Comp_Stat">"[168]data!#ref!"</definedName>
    <definedName name="comp0001">"[170]work_sheet!#ref!"</definedName>
    <definedName name="Company">#REF!</definedName>
    <definedName name="Compressor_Charges___10_5_cum_per_minit_capacity">NA()</definedName>
    <definedName name="Compressor_Charges___6_cum_per_minit_capacity">NA()</definedName>
    <definedName name="con_mixer">NA()</definedName>
    <definedName name="con_pro">NA()</definedName>
    <definedName name="concludied5550">NA()</definedName>
    <definedName name="Concrete_Mixture">NA()</definedName>
    <definedName name="Concrete_Pump">NA()</definedName>
    <definedName name="conmixer">#REF!</definedName>
    <definedName name="conns_">NA()</definedName>
    <definedName name="constrn">NA()</definedName>
    <definedName name="Construction">#REF!</definedName>
    <definedName name="CONVEYANCE">NA()</definedName>
    <definedName name="copy">NA()</definedName>
    <definedName name="cost">#REF!</definedName>
    <definedName name="Cost10">NA()</definedName>
    <definedName name="Cost5">"'[141]5'!$a$1:$v$65536"</definedName>
    <definedName name="costcentre13">"'[141]13'!$a$1:$u$65536"</definedName>
    <definedName name="COTTAGE" hidden="1">#REF!</definedName>
    <definedName name="Country">#REF!</definedName>
    <definedName name="cover2">NA()</definedName>
    <definedName name="CP">#REF!</definedName>
    <definedName name="cpcl">NA()</definedName>
    <definedName name="cpcl26_4">NA()</definedName>
    <definedName name="cpcl26_4mldnew">NA()</definedName>
    <definedName name="cr">#REF!</definedName>
    <definedName name="cr_mpl_divn_corenet_cn_mpl">NA()</definedName>
    <definedName name="CR_stone">#REF!</definedName>
    <definedName name="CR_stone_HBG">#REF!</definedName>
    <definedName name="Crane__Rate_of_sinking_0_8_mts__per_day">NA()</definedName>
    <definedName name="crccslab">NA()</definedName>
    <definedName name="crccslab150">NA()</definedName>
    <definedName name="crs">#REF!</definedName>
    <definedName name="crsg">NA()</definedName>
    <definedName name="crsrate">#REF!</definedName>
    <definedName name="crss">#REF!</definedName>
    <definedName name="crush">#REF!</definedName>
    <definedName name="Crushing">NA()</definedName>
    <definedName name="crust">#REF!</definedName>
    <definedName name="CSAND">#REF!</definedName>
    <definedName name="cshewcen">NA()</definedName>
    <definedName name="cshewcenchrfoot">NA()</definedName>
    <definedName name="cshewcenchrpb">NA()</definedName>
    <definedName name="cshewcenchrped">NA()</definedName>
    <definedName name="csshade">NA()</definedName>
    <definedName name="cst">NA()</definedName>
    <definedName name="ct_basic">NA()</definedName>
    <definedName name="ctrhabstat">NA()</definedName>
    <definedName name="cu">NA()</definedName>
    <definedName name="Cuddapah_Shahabad_slabs_40mm">"[71]material!#ref!"</definedName>
    <definedName name="Cuddapah_Shahabad_slabs_50_mm">"[71]material!#ref!"</definedName>
    <definedName name="curr_liab_prov">NA()</definedName>
    <definedName name="CustomDuty">NA()</definedName>
    <definedName name="cut_holes_bw">NA()</definedName>
    <definedName name="cut_holes_rcc">NA()</definedName>
    <definedName name="Cutting_and_removing_other_kindof_trees_including_stacking_of_girth_30_to_100_cm">NA()</definedName>
    <definedName name="Cutting_and_removing_Palmyrah_trees_including_stacking_of_girth_30_to_100_cm_">NA()</definedName>
    <definedName name="cv_100">NA()</definedName>
    <definedName name="cv_150">NA()</definedName>
    <definedName name="cv_200">NA()</definedName>
    <definedName name="cv_25">NA()</definedName>
    <definedName name="cv_250">NA()</definedName>
    <definedName name="cv_300">NA()</definedName>
    <definedName name="cv_32">NA()</definedName>
    <definedName name="cv_40">NA()</definedName>
    <definedName name="cv_400">NA()</definedName>
    <definedName name="cv_50">NA()</definedName>
    <definedName name="cv_500">NA()</definedName>
    <definedName name="cv_65">NA()</definedName>
    <definedName name="cv_80">NA()</definedName>
    <definedName name="cvbt">#REF!</definedName>
    <definedName name="CWSUMP">#REF!</definedName>
    <definedName name="cx">NA()</definedName>
    <definedName name="d">#REF!</definedName>
    <definedName name="D.t">#REF!</definedName>
    <definedName name="D_t">NA()</definedName>
    <definedName name="d_ts">"[93]data!#ref!"</definedName>
    <definedName name="D206xE206">NA()</definedName>
    <definedName name="D206xE206_1">"'smb://Venkat/1%20KC222%20-%20TEXAS/My%20Documents/zero.xls'#$'p&amp;m'.$H$264:$H$264"</definedName>
    <definedName name="D206xE206_10">NA()</definedName>
    <definedName name="D206xE206_11">"'smb://rajkishor/f/FILES/2%20KC258%20PASADINA/My%20Documents/zero.xls'#$'p&amp;m'.$H$264:$H$264"</definedName>
    <definedName name="D206xE206_12">"'smb://rajkishor/f/FILES/2%20KC258%20PASADINA/My%20Documents/zero.xls'#$'p&amp;m'.$H$264:$H$264"</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doing">NA()</definedName>
    <definedName name="Damerchela">"[184]v!#ref!"</definedName>
    <definedName name="data">#REF!</definedName>
    <definedName name="data_">"[185]data!#ref!"</definedName>
    <definedName name="data_1">"'smb://192.168.4.17/workings%20(e)/Files/BZ001%20-%20RO/Seminar/SEMINAR.xls'#$'labour coeff'.$A$3:$S$74"</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10">NA()</definedName>
    <definedName name="DATA100">NA()</definedName>
    <definedName name="DATA1011">NA()</definedName>
    <definedName name="DATA1012">NA()</definedName>
    <definedName name="DATA1013">NA()</definedName>
    <definedName name="DATA1014">NA()</definedName>
    <definedName name="DATA1015">NA()</definedName>
    <definedName name="DATA102">NA()</definedName>
    <definedName name="DATA103">NA()</definedName>
    <definedName name="DATA104">NA()</definedName>
    <definedName name="DATA105">NA()</definedName>
    <definedName name="DATA106">NA()</definedName>
    <definedName name="DATA107A">NA()</definedName>
    <definedName name="DATA107B">NA()</definedName>
    <definedName name="DATA107C">NA()</definedName>
    <definedName name="DATA107D">NA()</definedName>
    <definedName name="DATA107E">NA()</definedName>
    <definedName name="DATA107F">NA()</definedName>
    <definedName name="DATA107G">NA()</definedName>
    <definedName name="DATA108A">NA()</definedName>
    <definedName name="DATA108B">NA()</definedName>
    <definedName name="DATA108C">NA()</definedName>
    <definedName name="DATA108D">NA()</definedName>
    <definedName name="DATA108E">NA()</definedName>
    <definedName name="DATA108F">NA()</definedName>
    <definedName name="DATA108G">NA()</definedName>
    <definedName name="DATA108H">NA()</definedName>
    <definedName name="DATA108I">NA()</definedName>
    <definedName name="DATA108J">NA()</definedName>
    <definedName name="DATA108K">NA()</definedName>
    <definedName name="DATA108L">NA()</definedName>
    <definedName name="DATA108M">NA()</definedName>
    <definedName name="DATA108N">NA()</definedName>
    <definedName name="DATA108O">NA()</definedName>
    <definedName name="DATA108P">NA()</definedName>
    <definedName name="DATA109A">NA()</definedName>
    <definedName name="DATA109B">NA()</definedName>
    <definedName name="DATA109C">NA()</definedName>
    <definedName name="DATA109D">NA()</definedName>
    <definedName name="DATA109E">NA()</definedName>
    <definedName name="DATA109F">NA()</definedName>
    <definedName name="DATA109G">NA()</definedName>
    <definedName name="DATA109H">NA()</definedName>
    <definedName name="DATA109I">NA()</definedName>
    <definedName name="DATA109J">NA()</definedName>
    <definedName name="DATA109K">NA()</definedName>
    <definedName name="DATA109L">NA()</definedName>
    <definedName name="DATA109M">NA()</definedName>
    <definedName name="DATA109N">NA()</definedName>
    <definedName name="DATA109O">NA()</definedName>
    <definedName name="DATA109P">NA()</definedName>
    <definedName name="DATA11">NA()</definedName>
    <definedName name="DATA110A">NA()</definedName>
    <definedName name="DATA110B">NA()</definedName>
    <definedName name="DATA110C">NA()</definedName>
    <definedName name="DATA110D">NA()</definedName>
    <definedName name="DATA110E">NA()</definedName>
    <definedName name="DATA110F">NA()</definedName>
    <definedName name="DATA110G">NA()</definedName>
    <definedName name="DATA110H">NA()</definedName>
    <definedName name="DATA110I">NA()</definedName>
    <definedName name="DATA110J">NA()</definedName>
    <definedName name="DATA110K">NA()</definedName>
    <definedName name="DATA110L">NA()</definedName>
    <definedName name="DATA110M">NA()</definedName>
    <definedName name="DATA110N">NA()</definedName>
    <definedName name="DATA110O">NA()</definedName>
    <definedName name="DATA110P">NA()</definedName>
    <definedName name="DATA111A">NA()</definedName>
    <definedName name="DATA111B">NA()</definedName>
    <definedName name="DATA111C">NA()</definedName>
    <definedName name="DATA111D">NA()</definedName>
    <definedName name="DATA111E">NA()</definedName>
    <definedName name="DATA111F">NA()</definedName>
    <definedName name="DATA111G">NA()</definedName>
    <definedName name="DATA111H">NA()</definedName>
    <definedName name="DATA111I">NA()</definedName>
    <definedName name="DATA111J">NA()</definedName>
    <definedName name="DATA111K">NA()</definedName>
    <definedName name="DATA111L">NA()</definedName>
    <definedName name="DATA111M">NA()</definedName>
    <definedName name="DATA111N">NA()</definedName>
    <definedName name="DATA111O">NA()</definedName>
    <definedName name="DATA111P">NA()</definedName>
    <definedName name="DATA112A">NA()</definedName>
    <definedName name="DATA112B">NA()</definedName>
    <definedName name="DATA112C">NA()</definedName>
    <definedName name="DATA112D">NA()</definedName>
    <definedName name="DATA112E">NA()</definedName>
    <definedName name="DATA112F">NA()</definedName>
    <definedName name="DATA112G">NA()</definedName>
    <definedName name="DATA112H">NA()</definedName>
    <definedName name="DATA112I">NA()</definedName>
    <definedName name="DATA112J">NA()</definedName>
    <definedName name="DATA112K">NA()</definedName>
    <definedName name="DATA112L">NA()</definedName>
    <definedName name="DATA112M">NA()</definedName>
    <definedName name="DATA112N">NA()</definedName>
    <definedName name="DATA112O">NA()</definedName>
    <definedName name="DATA112P">NA()</definedName>
    <definedName name="DATA113A">NA()</definedName>
    <definedName name="DATA113B">NA()</definedName>
    <definedName name="DATA113C">NA()</definedName>
    <definedName name="DATA113D">NA()</definedName>
    <definedName name="DATA113E">NA()</definedName>
    <definedName name="DATA113F">NA()</definedName>
    <definedName name="DATA113G">NA()</definedName>
    <definedName name="DATA113H">NA()</definedName>
    <definedName name="DATA113I">NA()</definedName>
    <definedName name="DATA113J">NA()</definedName>
    <definedName name="DATA113K">NA()</definedName>
    <definedName name="DATA114">NA()</definedName>
    <definedName name="DATA114A">NA()</definedName>
    <definedName name="DATA115">NA()</definedName>
    <definedName name="DATA116">NA()</definedName>
    <definedName name="DATA117">NA()</definedName>
    <definedName name="DATA118">NA()</definedName>
    <definedName name="DATA119">NA()</definedName>
    <definedName name="DATA12">NA()</definedName>
    <definedName name="DATA120">NA()</definedName>
    <definedName name="DATA121">NA()</definedName>
    <definedName name="DATA122">NA()</definedName>
    <definedName name="DATA123">NA()</definedName>
    <definedName name="DATA124">NA()</definedName>
    <definedName name="DATA125">NA()</definedName>
    <definedName name="DATA126">NA()</definedName>
    <definedName name="DATA127A">NA()</definedName>
    <definedName name="DATA127B">NA()</definedName>
    <definedName name="DATA127C">NA()</definedName>
    <definedName name="DATA127D">NA()</definedName>
    <definedName name="DATA127E">NA()</definedName>
    <definedName name="DATA127F">NA()</definedName>
    <definedName name="DATA127G">NA()</definedName>
    <definedName name="DATA127H">NA()</definedName>
    <definedName name="DATA127I">NA()</definedName>
    <definedName name="DATA127J">NA()</definedName>
    <definedName name="DATA128A">NA()</definedName>
    <definedName name="DATA128B">NA()</definedName>
    <definedName name="DATA128C">NA()</definedName>
    <definedName name="DATA128D">NA()</definedName>
    <definedName name="DATA128E">NA()</definedName>
    <definedName name="DATA128F">NA()</definedName>
    <definedName name="DATA128G">NA()</definedName>
    <definedName name="DATA129A">NA()</definedName>
    <definedName name="DATA129B">NA()</definedName>
    <definedName name="DATA129C">NA()</definedName>
    <definedName name="DATA129D">NA()</definedName>
    <definedName name="DATA13">NA()</definedName>
    <definedName name="DATA130A">NA()</definedName>
    <definedName name="DATA130B">NA()</definedName>
    <definedName name="DATA131">NA()</definedName>
    <definedName name="DATA132">NA()</definedName>
    <definedName name="DATA133">NA()</definedName>
    <definedName name="DATA134110">NA()</definedName>
    <definedName name="DATA134125">NA()</definedName>
    <definedName name="DATA134140">NA()</definedName>
    <definedName name="DATA134160">NA()</definedName>
    <definedName name="DATA134180">NA()</definedName>
    <definedName name="DATA134200">NA()</definedName>
    <definedName name="DATA134225">NA()</definedName>
    <definedName name="DATA134250">NA()</definedName>
    <definedName name="DATA134280">NA()</definedName>
    <definedName name="DATA134315">NA()</definedName>
    <definedName name="DATA134355">NA()</definedName>
    <definedName name="DATA134400">NA()</definedName>
    <definedName name="DATA13450">NA()</definedName>
    <definedName name="DATA13463">NA()</definedName>
    <definedName name="DATA13475">NA()</definedName>
    <definedName name="DATA13490">NA()</definedName>
    <definedName name="DATA135110">NA()</definedName>
    <definedName name="DATA135125">NA()</definedName>
    <definedName name="DATA135140">NA()</definedName>
    <definedName name="DATA135160">NA()</definedName>
    <definedName name="DATA135180">NA()</definedName>
    <definedName name="DATA135200">NA()</definedName>
    <definedName name="DATA135225">NA()</definedName>
    <definedName name="DATA135250">NA()</definedName>
    <definedName name="DATA135280">NA()</definedName>
    <definedName name="DATA135315">NA()</definedName>
    <definedName name="DATA135355">NA()</definedName>
    <definedName name="DATA135400">NA()</definedName>
    <definedName name="DATA13550">NA()</definedName>
    <definedName name="DATA13563">NA()</definedName>
    <definedName name="DATA13575">NA()</definedName>
    <definedName name="DATA13590">NA()</definedName>
    <definedName name="DATA136A">NA()</definedName>
    <definedName name="DATA136B">NA()</definedName>
    <definedName name="DATA136C">NA()</definedName>
    <definedName name="DATA136D">NA()</definedName>
    <definedName name="DATA136E">NA()</definedName>
    <definedName name="DATA136F">NA()</definedName>
    <definedName name="DATA136G">NA()</definedName>
    <definedName name="DATA136H">NA()</definedName>
    <definedName name="DATA136I">NA()</definedName>
    <definedName name="DATA136J">NA()</definedName>
    <definedName name="DATA136K">NA()</definedName>
    <definedName name="DATA136L">NA()</definedName>
    <definedName name="DATA136M">NA()</definedName>
    <definedName name="DATA136N">NA()</definedName>
    <definedName name="DATA136O">NA()</definedName>
    <definedName name="DATA136P">NA()</definedName>
    <definedName name="DATA137I">NA()</definedName>
    <definedName name="DATA137II">NA()</definedName>
    <definedName name="DATA137III">NA()</definedName>
    <definedName name="DATA137IV">NA()</definedName>
    <definedName name="DATA137V">NA()</definedName>
    <definedName name="DATA138I">NA()</definedName>
    <definedName name="DATA138II">NA()</definedName>
    <definedName name="DATA138III">NA()</definedName>
    <definedName name="DATA138IV">NA()</definedName>
    <definedName name="DATA138V">NA()</definedName>
    <definedName name="DATA138VI">NA()</definedName>
    <definedName name="DATA139IX">NA()</definedName>
    <definedName name="DATA139V">NA()</definedName>
    <definedName name="DATA139VI">NA()</definedName>
    <definedName name="DATA139VII">NA()</definedName>
    <definedName name="DATA139VIII">NA()</definedName>
    <definedName name="DATA14">NA()</definedName>
    <definedName name="DATA140I">NA()</definedName>
    <definedName name="DATA140II">NA()</definedName>
    <definedName name="DATA140III">NA()</definedName>
    <definedName name="DATA140IV">NA()</definedName>
    <definedName name="DATA140V">NA()</definedName>
    <definedName name="DATA141I">NA()</definedName>
    <definedName name="DATA141II">NA()</definedName>
    <definedName name="DATA141III">NA()</definedName>
    <definedName name="DATA141IV">NA()</definedName>
    <definedName name="DATA141V">NA()</definedName>
    <definedName name="DATA142I">NA()</definedName>
    <definedName name="DATA142II">NA()</definedName>
    <definedName name="DATA142III">NA()</definedName>
    <definedName name="DATA142IV">NA()</definedName>
    <definedName name="DATA142V">NA()</definedName>
    <definedName name="DATA143">NA()</definedName>
    <definedName name="DATA144">NA()</definedName>
    <definedName name="DATA145">NA()</definedName>
    <definedName name="DATA146">NA()</definedName>
    <definedName name="DATA147">NA()</definedName>
    <definedName name="DATA148">NA()</definedName>
    <definedName name="DATA149">NA()</definedName>
    <definedName name="DATA15">NA()</definedName>
    <definedName name="DATA150">NA()</definedName>
    <definedName name="DATA151A">NA()</definedName>
    <definedName name="DATA151B">NA()</definedName>
    <definedName name="DATA151C">NA()</definedName>
    <definedName name="DATA151D">NA()</definedName>
    <definedName name="DATA152">NA()</definedName>
    <definedName name="DATA153">NA()</definedName>
    <definedName name="DATA154">NA()</definedName>
    <definedName name="DATA155">NA()</definedName>
    <definedName name="DATA156">NA()</definedName>
    <definedName name="DATA157">NA()</definedName>
    <definedName name="DATA158">NA()</definedName>
    <definedName name="DATA159A">NA()</definedName>
    <definedName name="DATA159B">NA()</definedName>
    <definedName name="DATA159C">NA()</definedName>
    <definedName name="DATA159D">NA()</definedName>
    <definedName name="DATA16">NA()</definedName>
    <definedName name="DATA160">NA()</definedName>
    <definedName name="DATA161">NA()</definedName>
    <definedName name="DATA162">NA()</definedName>
    <definedName name="DATA163">NA()</definedName>
    <definedName name="DATA17">NA()</definedName>
    <definedName name="DATA18">NA()</definedName>
    <definedName name="DATA19">NA()</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5555555">NA()</definedName>
    <definedName name="DATA26">NA()</definedName>
    <definedName name="DATA27">NA()</definedName>
    <definedName name="DATA28">NA()</definedName>
    <definedName name="DATA29">NA()</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#REF!</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71">NA()</definedName>
    <definedName name="DATA72">NA()</definedName>
    <definedName name="DATA73">NA()</definedName>
    <definedName name="DATA74">NA()</definedName>
    <definedName name="DATA75">NA()</definedName>
    <definedName name="DATA76">NA()</definedName>
    <definedName name="DATA77A">NA()</definedName>
    <definedName name="DATA77B">NA()</definedName>
    <definedName name="DATA78">NA()</definedName>
    <definedName name="DATA79A">NA()</definedName>
    <definedName name="DATA79B">NA()</definedName>
    <definedName name="DATA79C">NA()</definedName>
    <definedName name="DATA8">NA()</definedName>
    <definedName name="DATA80A">NA()</definedName>
    <definedName name="DATA80B">NA()</definedName>
    <definedName name="DATA80C">NA()</definedName>
    <definedName name="DATA81">NA()</definedName>
    <definedName name="DATA82">NA()</definedName>
    <definedName name="DATA83">NA()</definedName>
    <definedName name="DATA84">NA()</definedName>
    <definedName name="DATA85">NA()</definedName>
    <definedName name="DATA86">NA()</definedName>
    <definedName name="DATA87">NA()</definedName>
    <definedName name="DATA88">NA()</definedName>
    <definedName name="DATA89">NA()</definedName>
    <definedName name="DATA9">NA()</definedName>
    <definedName name="DATA90">NA()</definedName>
    <definedName name="DATA91">NA()</definedName>
    <definedName name="DATA92">NA()</definedName>
    <definedName name="DATA93">NA()</definedName>
    <definedName name="DATA94">NA()</definedName>
    <definedName name="DATA95">NA()</definedName>
    <definedName name="DATA96">NA()</definedName>
    <definedName name="DATA97">NA()</definedName>
    <definedName name="DATA98">NA()</definedName>
    <definedName name="DATA99">NA()</definedName>
    <definedName name="_xlnm.Database">#REF!</definedName>
    <definedName name="Database_MI">NA()</definedName>
    <definedName name="database1">NA()</definedName>
    <definedName name="datafsdf">#REF!</definedName>
    <definedName name="datanew">#REF!</definedName>
    <definedName name="date">"[192]data!#ref!"</definedName>
    <definedName name="Daywork">NA()</definedName>
    <definedName name="db">#REF!</definedName>
    <definedName name="dbas">NA()</definedName>
    <definedName name="dbbs">NA()</definedName>
    <definedName name="dbbsb">NA()</definedName>
    <definedName name="dbc">NA()</definedName>
    <definedName name="dbd">NA()</definedName>
    <definedName name="dbh">NA()</definedName>
    <definedName name="dbi">NA()</definedName>
    <definedName name="DBM">NA()</definedName>
    <definedName name="dbo">NA()</definedName>
    <definedName name="dbrb">NA()</definedName>
    <definedName name="dbs">NA()</definedName>
    <definedName name="dbsi">NA()</definedName>
    <definedName name="dbst">NA()</definedName>
    <definedName name="dbt">NA()</definedName>
    <definedName name="dc">NA()</definedName>
    <definedName name="dcd">NA()</definedName>
    <definedName name="DD">#REF!</definedName>
    <definedName name="ddd" hidden="1">#REF!</definedName>
    <definedName name="dddd">NA()</definedName>
    <definedName name="ddddd">"[71]material!#ref!"</definedName>
    <definedName name="dddddddd">"[71]material!#ref!"</definedName>
    <definedName name="ddddddddddddd">"[71]material!#ref!"</definedName>
    <definedName name="DDSS">NA()</definedName>
    <definedName name="de">#REF!</definedName>
    <definedName name="de.">#REF!</definedName>
    <definedName name="deaf">NA()</definedName>
    <definedName name="dee">#REF!</definedName>
    <definedName name="dee.">#REF!</definedName>
    <definedName name="dee_">NA()</definedName>
    <definedName name="deff">NA()</definedName>
    <definedName name="delifting_depths">#REF!</definedName>
    <definedName name="dem">NA()</definedName>
    <definedName name="Depn">NA()</definedName>
    <definedName name="depr">NA()</definedName>
    <definedName name="derse">"[199]lead!#ref!"</definedName>
    <definedName name="DES">NA()</definedName>
    <definedName name="DES_10">NA()</definedName>
    <definedName name="DESC1">NA()</definedName>
    <definedName name="DESC10">NA()</definedName>
    <definedName name="DESC100">NA()</definedName>
    <definedName name="DESC101">NA()</definedName>
    <definedName name="DESC1011">NA()</definedName>
    <definedName name="DESC1012">NA()</definedName>
    <definedName name="DESC1013">NA()</definedName>
    <definedName name="DESC1014">NA()</definedName>
    <definedName name="DESC1015">NA()</definedName>
    <definedName name="DESC102">NA()</definedName>
    <definedName name="DESC103">NA()</definedName>
    <definedName name="DESC104">NA()</definedName>
    <definedName name="DESC105">NA()</definedName>
    <definedName name="DESC106">NA()</definedName>
    <definedName name="DESC107">NA()</definedName>
    <definedName name="DESC107A">NA()</definedName>
    <definedName name="DESC107B">NA()</definedName>
    <definedName name="DESC107C">NA()</definedName>
    <definedName name="DESC107D">NA()</definedName>
    <definedName name="DESC107E">NA()</definedName>
    <definedName name="DESC107F">NA()</definedName>
    <definedName name="DESC107G">NA()</definedName>
    <definedName name="DESC108">NA()</definedName>
    <definedName name="DESC108A">NA()</definedName>
    <definedName name="DESC108B">NA()</definedName>
    <definedName name="DESC108C">NA()</definedName>
    <definedName name="DESC108D">NA()</definedName>
    <definedName name="DESC108E">NA()</definedName>
    <definedName name="DESC108F">NA()</definedName>
    <definedName name="DESC108G">NA()</definedName>
    <definedName name="DESC108H">NA()</definedName>
    <definedName name="DESC108I">NA()</definedName>
    <definedName name="DESC108J">NA()</definedName>
    <definedName name="DESC108K">NA()</definedName>
    <definedName name="DESC108L">NA()</definedName>
    <definedName name="DESC108M">NA()</definedName>
    <definedName name="DESC108N">NA()</definedName>
    <definedName name="DESC108O">NA()</definedName>
    <definedName name="DESC108P">NA()</definedName>
    <definedName name="DESC109">NA()</definedName>
    <definedName name="DESC109A">NA()</definedName>
    <definedName name="DESC109B">NA()</definedName>
    <definedName name="DESC109C">NA()</definedName>
    <definedName name="DESC109D">NA()</definedName>
    <definedName name="DESC109E">NA()</definedName>
    <definedName name="DESC109F">NA()</definedName>
    <definedName name="DESC109G">NA()</definedName>
    <definedName name="DESC109H">NA()</definedName>
    <definedName name="DESC109I">NA()</definedName>
    <definedName name="DESC109J">NA()</definedName>
    <definedName name="DESC109K">NA()</definedName>
    <definedName name="DESC109L">NA()</definedName>
    <definedName name="DESC109M">NA()</definedName>
    <definedName name="DESC109N">NA()</definedName>
    <definedName name="DESC109O">NA()</definedName>
    <definedName name="DESC109P">NA()</definedName>
    <definedName name="DESC11">NA()</definedName>
    <definedName name="DESC110">NA()</definedName>
    <definedName name="DESC110A">NA()</definedName>
    <definedName name="DESC110B">NA()</definedName>
    <definedName name="DESC110C">NA()</definedName>
    <definedName name="DESC110D">NA()</definedName>
    <definedName name="DESC110E">NA()</definedName>
    <definedName name="DESC110F">NA()</definedName>
    <definedName name="DESC110G">NA()</definedName>
    <definedName name="DESC110H">NA()</definedName>
    <definedName name="DESC110I">NA()</definedName>
    <definedName name="DESC110J">NA()</definedName>
    <definedName name="DESC110K">NA()</definedName>
    <definedName name="DESC110L">NA()</definedName>
    <definedName name="DESC110M">NA()</definedName>
    <definedName name="DESC110N">NA()</definedName>
    <definedName name="DESC110O">NA()</definedName>
    <definedName name="DESC110P">NA()</definedName>
    <definedName name="DESC111">NA()</definedName>
    <definedName name="DESC111A">NA()</definedName>
    <definedName name="DESC111B">NA()</definedName>
    <definedName name="DESC111C">NA()</definedName>
    <definedName name="DESC111D">NA()</definedName>
    <definedName name="DESC111E">NA()</definedName>
    <definedName name="DESC111F">NA()</definedName>
    <definedName name="DESC111G">NA()</definedName>
    <definedName name="DESC111H">NA()</definedName>
    <definedName name="DESC111I">NA()</definedName>
    <definedName name="DESC111J">NA()</definedName>
    <definedName name="DESC111K">NA()</definedName>
    <definedName name="DESC111L">NA()</definedName>
    <definedName name="DESC111M">NA()</definedName>
    <definedName name="DESC111N">NA()</definedName>
    <definedName name="DESC111O">NA()</definedName>
    <definedName name="DESC111P">NA()</definedName>
    <definedName name="DESC112">NA()</definedName>
    <definedName name="DESC112A">NA()</definedName>
    <definedName name="DESC112B">NA()</definedName>
    <definedName name="DESC112C">NA()</definedName>
    <definedName name="DESC112D">NA()</definedName>
    <definedName name="DESC112E">NA()</definedName>
    <definedName name="DESC112F">NA()</definedName>
    <definedName name="DESC112G">NA()</definedName>
    <definedName name="DESC112H">NA()</definedName>
    <definedName name="DESC112I">NA()</definedName>
    <definedName name="DESC112J">NA()</definedName>
    <definedName name="DESC112K">NA()</definedName>
    <definedName name="DESC112L">NA()</definedName>
    <definedName name="DESC112M">NA()</definedName>
    <definedName name="DESC112N">NA()</definedName>
    <definedName name="DESC112O">NA()</definedName>
    <definedName name="DESC112P">NA()</definedName>
    <definedName name="DESC113">NA()</definedName>
    <definedName name="DESC113A">NA()</definedName>
    <definedName name="DESC113B">NA()</definedName>
    <definedName name="DESC113C">NA()</definedName>
    <definedName name="DESC113D">NA()</definedName>
    <definedName name="DESC113E">NA()</definedName>
    <definedName name="DESC113F">NA()</definedName>
    <definedName name="DESC113G">NA()</definedName>
    <definedName name="DESC113H">NA()</definedName>
    <definedName name="DESC113I">NA()</definedName>
    <definedName name="DESC113J">NA()</definedName>
    <definedName name="DESC113K">NA()</definedName>
    <definedName name="DESC114">NA()</definedName>
    <definedName name="DESC115">NA()</definedName>
    <definedName name="DESC116">NA()</definedName>
    <definedName name="DESC117">NA()</definedName>
    <definedName name="DESC118">NA()</definedName>
    <definedName name="DESC119">NA()</definedName>
    <definedName name="DESC12">NA()</definedName>
    <definedName name="DESC120">NA()</definedName>
    <definedName name="DESC121">NA()</definedName>
    <definedName name="DESC122">NA()</definedName>
    <definedName name="DESC123">NA()</definedName>
    <definedName name="DESC124">NA()</definedName>
    <definedName name="DESC125">NA()</definedName>
    <definedName name="DESC126">NA()</definedName>
    <definedName name="DESC127">NA()</definedName>
    <definedName name="DESC127A">NA()</definedName>
    <definedName name="DESC127B">NA()</definedName>
    <definedName name="DESC127C">NA()</definedName>
    <definedName name="DESC127D">NA()</definedName>
    <definedName name="DESC127E">NA()</definedName>
    <definedName name="DESC127F">NA()</definedName>
    <definedName name="DESC127G">NA()</definedName>
    <definedName name="DESC127H">NA()</definedName>
    <definedName name="DESC127I">NA()</definedName>
    <definedName name="DESC127J">NA()</definedName>
    <definedName name="DESC128">NA()</definedName>
    <definedName name="DESC128A">NA()</definedName>
    <definedName name="DESC128B">NA()</definedName>
    <definedName name="DESC128C">NA()</definedName>
    <definedName name="DESC128D">NA()</definedName>
    <definedName name="DESC128E">NA()</definedName>
    <definedName name="DESC128F">NA()</definedName>
    <definedName name="DESC128G">NA()</definedName>
    <definedName name="DESC129">NA()</definedName>
    <definedName name="DESC129A">NA()</definedName>
    <definedName name="DESC129B">NA()</definedName>
    <definedName name="DESC129C">NA()</definedName>
    <definedName name="DESC129D">NA()</definedName>
    <definedName name="DESC13">NA()</definedName>
    <definedName name="DESC130">NA()</definedName>
    <definedName name="DESC130A">NA()</definedName>
    <definedName name="DESC130B">NA()</definedName>
    <definedName name="DESC131">NA()</definedName>
    <definedName name="DESC132">NA()</definedName>
    <definedName name="DESC133">NA()</definedName>
    <definedName name="DESC14">NA()</definedName>
    <definedName name="DESC143">NA()</definedName>
    <definedName name="DESC144">NA()</definedName>
    <definedName name="DESC145">NA()</definedName>
    <definedName name="DESC146">NA()</definedName>
    <definedName name="DESC147">NA()</definedName>
    <definedName name="DESC148">NA()</definedName>
    <definedName name="DESC149">NA()</definedName>
    <definedName name="DESC15">NA()</definedName>
    <definedName name="DESC150">NA()</definedName>
    <definedName name="DESC151">NA()</definedName>
    <definedName name="DESC151A">NA()</definedName>
    <definedName name="DESC151B">NA()</definedName>
    <definedName name="DESC151C">NA()</definedName>
    <definedName name="DESC151D">NA()</definedName>
    <definedName name="DESC152">NA()</definedName>
    <definedName name="DESC153">NA()</definedName>
    <definedName name="DESC154">NA()</definedName>
    <definedName name="DESC155">NA()</definedName>
    <definedName name="DESC156">NA()</definedName>
    <definedName name="DESC157">NA()</definedName>
    <definedName name="DESC158">NA()</definedName>
    <definedName name="DESC16">NA()</definedName>
    <definedName name="DESC17">NA()</definedName>
    <definedName name="DESC18">NA()</definedName>
    <definedName name="DESC19">NA()</definedName>
    <definedName name="DESC2">NA()</definedName>
    <definedName name="DESC20">NA()</definedName>
    <definedName name="DESC21">NA()</definedName>
    <definedName name="DESC22">NA()</definedName>
    <definedName name="DESC23">NA()</definedName>
    <definedName name="DESC24">NA()</definedName>
    <definedName name="DESC25">NA()</definedName>
    <definedName name="DESC26">NA()</definedName>
    <definedName name="DESC27">NA()</definedName>
    <definedName name="DESC28">NA()</definedName>
    <definedName name="DESC29">NA()</definedName>
    <definedName name="DESC3">NA()</definedName>
    <definedName name="DESC30">NA()</definedName>
    <definedName name="DESC31">NA()</definedName>
    <definedName name="DESC32">NA()</definedName>
    <definedName name="DESC33">NA()</definedName>
    <definedName name="DESC34">NA()</definedName>
    <definedName name="DESC35">NA()</definedName>
    <definedName name="DESC36">NA()</definedName>
    <definedName name="DESC37">NA()</definedName>
    <definedName name="DESC38">NA()</definedName>
    <definedName name="DESC39">NA()</definedName>
    <definedName name="DESC4">NA()</definedName>
    <definedName name="DESC40">NA()</definedName>
    <definedName name="DESC41">NA()</definedName>
    <definedName name="DESC42">NA()</definedName>
    <definedName name="DESC43">NA()</definedName>
    <definedName name="DESC44">NA()</definedName>
    <definedName name="DESC45">NA()</definedName>
    <definedName name="DESC46">NA()</definedName>
    <definedName name="DESC47">NA()</definedName>
    <definedName name="DESC48">NA()</definedName>
    <definedName name="DESC49">NA()</definedName>
    <definedName name="DESC5">NA()</definedName>
    <definedName name="DESC50">NA()</definedName>
    <definedName name="DESC51">NA()</definedName>
    <definedName name="DESC52">NA()</definedName>
    <definedName name="DESC53">NA()</definedName>
    <definedName name="DESC54">NA()</definedName>
    <definedName name="DESC55">NA()</definedName>
    <definedName name="DESC56">NA()</definedName>
    <definedName name="DESC57">NA()</definedName>
    <definedName name="DESC58">NA()</definedName>
    <definedName name="DESC59">NA()</definedName>
    <definedName name="DESC6">NA()</definedName>
    <definedName name="DESC60">NA()</definedName>
    <definedName name="DESC61">NA()</definedName>
    <definedName name="DESC62">NA()</definedName>
    <definedName name="DESC63">NA()</definedName>
    <definedName name="DESC64">NA()</definedName>
    <definedName name="DESC65">NA()</definedName>
    <definedName name="DESC66">NA()</definedName>
    <definedName name="DESC67">NA()</definedName>
    <definedName name="DESC68">NA()</definedName>
    <definedName name="DESC69">NA()</definedName>
    <definedName name="DESC7">NA()</definedName>
    <definedName name="DESC70">NA()</definedName>
    <definedName name="DESC71">NA()</definedName>
    <definedName name="DESC72">NA()</definedName>
    <definedName name="DESC73">NA()</definedName>
    <definedName name="DESC74">NA()</definedName>
    <definedName name="DESC75">NA()</definedName>
    <definedName name="DESC76">NA()</definedName>
    <definedName name="DESC77">NA()</definedName>
    <definedName name="DESC78">NA()</definedName>
    <definedName name="DESC79">NA()</definedName>
    <definedName name="DESC79A">NA()</definedName>
    <definedName name="DESC79B">NA()</definedName>
    <definedName name="DESC79C">NA()</definedName>
    <definedName name="DESC8">NA()</definedName>
    <definedName name="DESC80">NA()</definedName>
    <definedName name="DESC80A">NA()</definedName>
    <definedName name="DESC80B">NA()</definedName>
    <definedName name="DESC80C">NA()</definedName>
    <definedName name="DESC81">NA()</definedName>
    <definedName name="DESC82">NA()</definedName>
    <definedName name="DESC83">NA()</definedName>
    <definedName name="DESC84">NA()</definedName>
    <definedName name="DESC85">NA()</definedName>
    <definedName name="DESC86">NA()</definedName>
    <definedName name="DESC87">NA()</definedName>
    <definedName name="DESC88">NA()</definedName>
    <definedName name="DESC89">NA()</definedName>
    <definedName name="DESC9">NA()</definedName>
    <definedName name="DESC90">NA()</definedName>
    <definedName name="DESC91">NA()</definedName>
    <definedName name="DESC92">NA()</definedName>
    <definedName name="DESC93">NA()</definedName>
    <definedName name="DESC94">NA()</definedName>
    <definedName name="DESC95">NA()</definedName>
    <definedName name="DESC96">NA()</definedName>
    <definedName name="DESC97">NA()</definedName>
    <definedName name="DESC98">NA()</definedName>
    <definedName name="DESC99">NA()</definedName>
    <definedName name="description">#REF!</definedName>
    <definedName name="DESIGN_PERIOD">#REF!</definedName>
    <definedName name="designed">NA()</definedName>
    <definedName name="DetEst">NA()</definedName>
    <definedName name="df">#REF!</definedName>
    <definedName name="dfas" hidden="1">#REF!</definedName>
    <definedName name="dfdd">NA()</definedName>
    <definedName name="dfdddd">NA()</definedName>
    <definedName name="dfdf">NA()</definedName>
    <definedName name="dfdfd">NA()</definedName>
    <definedName name="dfds">NA()</definedName>
    <definedName name="dfdsfd">#REF!</definedName>
    <definedName name="dfef">#REF!</definedName>
    <definedName name="dffg">NA()</definedName>
    <definedName name="dffggff">NA()</definedName>
    <definedName name="dfgdg">#REF!</definedName>
    <definedName name="dfgh">NA()</definedName>
    <definedName name="dfghtjitujyi5ryhfrth">#REF!</definedName>
    <definedName name="dfgyhf">#REF!</definedName>
    <definedName name="dfhdf">#REF!</definedName>
    <definedName name="DFSDGFG">NA()</definedName>
    <definedName name="dfsf">NA()</definedName>
    <definedName name="dg">NA()</definedName>
    <definedName name="DGFD">NA()</definedName>
    <definedName name="dghh">NA()</definedName>
    <definedName name="dgl">NA()</definedName>
    <definedName name="dhshdjkdhj">"[71]material!#ref!"</definedName>
    <definedName name="DI">NA()</definedName>
    <definedName name="DI_CL">#REF!</definedName>
    <definedName name="DI_CL_RATES">#REF!</definedName>
    <definedName name="DI_CLL">#REF!</definedName>
    <definedName name="DI_CLR">#REF!</definedName>
    <definedName name="DI_CLS">#REF!</definedName>
    <definedName name="DI_D_R">#REF!</definedName>
    <definedName name="DI_D_RATES">#REF!</definedName>
    <definedName name="DI_DC">#REF!</definedName>
    <definedName name="DI_DL_RANGE">#REF!</definedName>
    <definedName name="DI_DR">#REF!</definedName>
    <definedName name="DI_FR_K7">#REF!</definedName>
    <definedName name="DI_FR_K9">#REF!</definedName>
    <definedName name="DI_G">#REF!</definedName>
    <definedName name="DI_P">#REF!</definedName>
    <definedName name="DI_PIPES">#REF!</definedName>
    <definedName name="DI_RATES">#REF!</definedName>
    <definedName name="DI_T">#REF!</definedName>
    <definedName name="dia">#REF!</definedName>
    <definedName name="DIA_SSF">NA()</definedName>
    <definedName name="DIAA">NA()</definedName>
    <definedName name="diff_20ab">NA()</definedName>
    <definedName name="dipu">NA()</definedName>
    <definedName name="dis">0.5</definedName>
    <definedName name="Discount" hidden="1">#REF!</definedName>
    <definedName name="display_area_2" hidden="1">#REF!</definedName>
    <definedName name="dist">NA()</definedName>
    <definedName name="Dist_Abstract">#REF!</definedName>
    <definedName name="div">#REF!</definedName>
    <definedName name="djb">NA()</definedName>
    <definedName name="DJD">NA()</definedName>
    <definedName name="DJE">NA()</definedName>
    <definedName name="DKDK">#REF!</definedName>
    <definedName name="DM">NA()</definedName>
    <definedName name="Dname">#REF!</definedName>
    <definedName name="dndfh">#REF!</definedName>
    <definedName name="do___________________________________________________________20_B">#REF!</definedName>
    <definedName name="docu">NA()</definedName>
    <definedName name="door_one_m">NA()</definedName>
    <definedName name="door_toilet">NA()</definedName>
    <definedName name="doordata3">NA()</definedName>
    <definedName name="DOW_CORNING_789_SILICONE_SEALANT">NA()</definedName>
    <definedName name="DOW_CORNING_789_SILICONE_SEALANT_8">NA()</definedName>
    <definedName name="DPCV">NA()</definedName>
    <definedName name="DPP">NA()</definedName>
    <definedName name="dq">NA()</definedName>
    <definedName name="drain">NA()</definedName>
    <definedName name="DRAWINGS">NA()</definedName>
    <definedName name="DRAWINGS_I">NA()</definedName>
    <definedName name="dreq">NA()</definedName>
    <definedName name="drgfuj">NA()</definedName>
    <definedName name="Drilling_holes_in_hard_rock__sheet_rock_with_pnuematic_compressor_including_grouting_the_holes_with_neat_cement_slurry__excluding_cost_of_steel_and_its_fabrication_charges">NA()</definedName>
    <definedName name="DRINKING">#REF!</definedName>
    <definedName name="drr_hire">NA()</definedName>
    <definedName name="Drum_Mix_Plant_40___60_TPH">#REF!</definedName>
    <definedName name="DRY_ROLLING">NA()</definedName>
    <definedName name="Dry_rough_stone_revetment_for__aprons_and_stacking_within_40_metres">NA()</definedName>
    <definedName name="dryrolling">NA()</definedName>
    <definedName name="ds">NA()</definedName>
    <definedName name="DSA">NA()</definedName>
    <definedName name="dsd">NA()</definedName>
    <definedName name="dse">"[213]v!#ref!"</definedName>
    <definedName name="dsfd">NA()</definedName>
    <definedName name="dss" hidden="1">#REF!</definedName>
    <definedName name="dt">#REF!</definedName>
    <definedName name="dt_">"[214]data!#ref!"</definedName>
    <definedName name="dtn">"[215]data!#ref!"</definedName>
    <definedName name="dtrb">NA()</definedName>
    <definedName name="DTS_APTS">NA()</definedName>
    <definedName name="DTS_BT6">NA()</definedName>
    <definedName name="DTS_BT8">NA()</definedName>
    <definedName name="DTS_BTE">NA()</definedName>
    <definedName name="DTS_C1">NA()</definedName>
    <definedName name="DTS_CC">NA()</definedName>
    <definedName name="DTS_CEM">NA()</definedName>
    <definedName name="DTS_ECV">NA()</definedName>
    <definedName name="DTS_EMD">NA()</definedName>
    <definedName name="DTS_EW">NA()</definedName>
    <definedName name="DTS_GSB">NA()</definedName>
    <definedName name="DTS_HYSD">NA()</definedName>
    <definedName name="DTS_LIQ">NA()</definedName>
    <definedName name="DTS_MSS">NA()</definedName>
    <definedName name="DTS_PER">NA()</definedName>
    <definedName name="DTS_REG">NA()</definedName>
    <definedName name="DTS_SIM">NA()</definedName>
    <definedName name="DTS_VRCC">NA()</definedName>
    <definedName name="DTS_WBM">NA()</definedName>
    <definedName name="dtt">#REF!</definedName>
    <definedName name="DUST">#REF!</definedName>
    <definedName name="dw">NA()</definedName>
    <definedName name="DWL">NA()</definedName>
    <definedName name="dwpefb">"[122]process!#ref!"</definedName>
    <definedName name="dwpeld">"[122]process!#ref!"</definedName>
    <definedName name="dwpelw">"[122]process!#ref!"</definedName>
    <definedName name="dx">NA()</definedName>
    <definedName name="E">#REF!</definedName>
    <definedName name="E_0_50">NA()</definedName>
    <definedName name="E_01">NA()</definedName>
    <definedName name="E_02">NA()</definedName>
    <definedName name="E_03">NA()</definedName>
    <definedName name="E_04">NA()</definedName>
    <definedName name="E_05">NA()</definedName>
    <definedName name="E_06">NA()</definedName>
    <definedName name="E_07">NA()</definedName>
    <definedName name="E_08">NA()</definedName>
    <definedName name="E_09">NA()</definedName>
    <definedName name="E_10">NA()</definedName>
    <definedName name="E_100">NA()</definedName>
    <definedName name="E_101">NA()</definedName>
    <definedName name="E_102">NA()</definedName>
    <definedName name="E_103">NA()</definedName>
    <definedName name="E_104">NA()</definedName>
    <definedName name="E_105">NA()</definedName>
    <definedName name="E_106">NA()</definedName>
    <definedName name="E_107">NA()</definedName>
    <definedName name="E_108">NA()</definedName>
    <definedName name="E_109">NA()</definedName>
    <definedName name="E_11">NA()</definedName>
    <definedName name="E_110">NA()</definedName>
    <definedName name="E_111">NA()</definedName>
    <definedName name="E_112">NA()</definedName>
    <definedName name="E_113">NA()</definedName>
    <definedName name="E_114">NA()</definedName>
    <definedName name="E_115">NA()</definedName>
    <definedName name="E_116">NA()</definedName>
    <definedName name="E_117">NA()</definedName>
    <definedName name="E_118">NA()</definedName>
    <definedName name="E_119">NA()</definedName>
    <definedName name="E_12">NA()</definedName>
    <definedName name="E_120">NA()</definedName>
    <definedName name="E_121">NA()</definedName>
    <definedName name="E_122">NA()</definedName>
    <definedName name="E_123">NA()</definedName>
    <definedName name="E_124">NA()</definedName>
    <definedName name="E_125">NA()</definedName>
    <definedName name="E_126">NA()</definedName>
    <definedName name="E_127">NA()</definedName>
    <definedName name="E_128">NA()</definedName>
    <definedName name="E_129">NA()</definedName>
    <definedName name="E_13">NA()</definedName>
    <definedName name="E_130">NA()</definedName>
    <definedName name="E_131">NA()</definedName>
    <definedName name="E_132">NA()</definedName>
    <definedName name="E_133">NA()</definedName>
    <definedName name="E_134">NA()</definedName>
    <definedName name="E_135">NA()</definedName>
    <definedName name="E_136">NA()</definedName>
    <definedName name="E_137">NA()</definedName>
    <definedName name="E_138">NA()</definedName>
    <definedName name="E_139">NA()</definedName>
    <definedName name="E_14">NA()</definedName>
    <definedName name="E_140">NA()</definedName>
    <definedName name="E_141">NA()</definedName>
    <definedName name="E_142">NA()</definedName>
    <definedName name="E_143">NA()</definedName>
    <definedName name="E_144">NA()</definedName>
    <definedName name="E_145">NA()</definedName>
    <definedName name="E_146">NA()</definedName>
    <definedName name="E_147">NA()</definedName>
    <definedName name="E_148">NA()</definedName>
    <definedName name="E_149">NA()</definedName>
    <definedName name="E_15">NA()</definedName>
    <definedName name="E_150">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29">NA()</definedName>
    <definedName name="E_30">NA()</definedName>
    <definedName name="E_31">NA()</definedName>
    <definedName name="E_32">NA()</definedName>
    <definedName name="E_33">NA()</definedName>
    <definedName name="E_34">NA()</definedName>
    <definedName name="E_35">NA()</definedName>
    <definedName name="E_36">NA()</definedName>
    <definedName name="E_37">NA()</definedName>
    <definedName name="E_38">NA()</definedName>
    <definedName name="E_39">NA()</definedName>
    <definedName name="E_40">NA()</definedName>
    <definedName name="E_41">NA()</definedName>
    <definedName name="E_42">NA()</definedName>
    <definedName name="E_43">NA()</definedName>
    <definedName name="E_44">NA()</definedName>
    <definedName name="E_45">NA()</definedName>
    <definedName name="E_46">NA()</definedName>
    <definedName name="E_47">NA()</definedName>
    <definedName name="E_48">NA()</definedName>
    <definedName name="E_49">NA()</definedName>
    <definedName name="E_50">NA()</definedName>
    <definedName name="E_51">NA()</definedName>
    <definedName name="E_52">NA()</definedName>
    <definedName name="E_53">NA()</definedName>
    <definedName name="E_54">NA()</definedName>
    <definedName name="E_55">NA()</definedName>
    <definedName name="E_56">NA()</definedName>
    <definedName name="E_57">NA()</definedName>
    <definedName name="E_58">NA()</definedName>
    <definedName name="E_59">NA()</definedName>
    <definedName name="E_60">NA()</definedName>
    <definedName name="E_61">NA()</definedName>
    <definedName name="E_62">NA()</definedName>
    <definedName name="E_63">NA()</definedName>
    <definedName name="E_64">NA()</definedName>
    <definedName name="E_65">NA()</definedName>
    <definedName name="E_66">NA()</definedName>
    <definedName name="E_67">NA()</definedName>
    <definedName name="E_68">NA()</definedName>
    <definedName name="E_69">NA()</definedName>
    <definedName name="E_70">NA()</definedName>
    <definedName name="E_71">NA()</definedName>
    <definedName name="E_72">NA()</definedName>
    <definedName name="E_73">NA()</definedName>
    <definedName name="E_74">NA()</definedName>
    <definedName name="E_75">NA()</definedName>
    <definedName name="E_76">NA()</definedName>
    <definedName name="E_77">NA()</definedName>
    <definedName name="E_78">NA()</definedName>
    <definedName name="E_79">NA()</definedName>
    <definedName name="E_80">NA()</definedName>
    <definedName name="E_81">NA()</definedName>
    <definedName name="E_82">NA()</definedName>
    <definedName name="E_83">NA()</definedName>
    <definedName name="E_84">NA()</definedName>
    <definedName name="E_85">NA()</definedName>
    <definedName name="E_86">NA()</definedName>
    <definedName name="E_87">NA()</definedName>
    <definedName name="E_88">NA()</definedName>
    <definedName name="E_89">NA()</definedName>
    <definedName name="E_90">NA()</definedName>
    <definedName name="E_91">NA()</definedName>
    <definedName name="E_92">NA()</definedName>
    <definedName name="E_93">NA()</definedName>
    <definedName name="E_94">NA()</definedName>
    <definedName name="E_95">NA()</definedName>
    <definedName name="E_96">NA()</definedName>
    <definedName name="E_97">NA()</definedName>
    <definedName name="E_98">NA()</definedName>
    <definedName name="E_99">NA()</definedName>
    <definedName name="E_W_CARTED_FMC">NA()</definedName>
    <definedName name="E_W_SIDE">#N/A</definedName>
    <definedName name="E_W_SIDE_FMC_NO">NA()</definedName>
    <definedName name="E_W_SIDE_FMC_PR">NA()</definedName>
    <definedName name="E_W_SIDE_OMC">NA()</definedName>
    <definedName name="Earth_and_gravel">NA()</definedName>
    <definedName name="EARTH_D">#REF!</definedName>
    <definedName name="earth_lead">NA()</definedName>
    <definedName name="earth_omc">NA()</definedName>
    <definedName name="earth_rate">NA()</definedName>
    <definedName name="earthld">"[222]leads!#ref!"</definedName>
    <definedName name="EB">NA()</definedName>
    <definedName name="ec">#REF!</definedName>
    <definedName name="ECV">NA()</definedName>
    <definedName name="ed">NA()</definedName>
    <definedName name="edswi">NA()</definedName>
    <definedName name="Edulapalli">NA()</definedName>
    <definedName name="ee">#REF!</definedName>
    <definedName name="ee.">#REF!</definedName>
    <definedName name="ee_">NA()</definedName>
    <definedName name="eee">#REF!</definedName>
    <definedName name="eeee">"[224]boq!#ref!"</definedName>
    <definedName name="eeeee">"[71]works!#ref!"</definedName>
    <definedName name="eeeeeeeeeee">"[71]material!#ref!"</definedName>
    <definedName name="eeeeeeeeeeeeeee">"[71]works!#ref!"</definedName>
    <definedName name="eeerfre">"[71]general!#ref!"</definedName>
    <definedName name="eewr">NA()</definedName>
    <definedName name="eewrer">"[71]rmr!#ref!"</definedName>
    <definedName name="EFF">#REF!</definedName>
    <definedName name="egar">#REF!</definedName>
    <definedName name="ele">"scheduled_payment"+"extra_payment"</definedName>
    <definedName name="Ele_est">NA()</definedName>
    <definedName name="elec">NA()</definedName>
    <definedName name="ELED">NA()</definedName>
    <definedName name="Email">#REF!</definedName>
    <definedName name="EMD">"[56]boq!#ref!"</definedName>
    <definedName name="EMD_8">"[225]boq!#ref!"</definedName>
    <definedName name="EMMS">"[226]mrates!#ref!"</definedName>
    <definedName name="enamel_door_paint">NA()</definedName>
    <definedName name="enamel_grill_paint">NA()</definedName>
    <definedName name="End_Bal">NA()</definedName>
    <definedName name="enter">NA()</definedName>
    <definedName name="er">#REF!</definedName>
    <definedName name="ers">#REF!</definedName>
    <definedName name="ertgdrghfghdsr">#REF!</definedName>
    <definedName name="ESSR1">NA()</definedName>
    <definedName name="ESSR10">NA()</definedName>
    <definedName name="ESSR11">NA()</definedName>
    <definedName name="ESSR12">NA()</definedName>
    <definedName name="ESSR13">NA()</definedName>
    <definedName name="ESSR2">NA()</definedName>
    <definedName name="ESSR3">NA()</definedName>
    <definedName name="ESSR4">NA()</definedName>
    <definedName name="ESSR5">NA()</definedName>
    <definedName name="ESSR6">NA()</definedName>
    <definedName name="ESSR7">NA()</definedName>
    <definedName name="ESSR8">NA()</definedName>
    <definedName name="ESSR9">NA()</definedName>
    <definedName name="ESTIMATE">#REF!</definedName>
    <definedName name="ESTIMATE1">NA()</definedName>
    <definedName name="estParvathapr">"[130]data!#ref!"</definedName>
    <definedName name="Estskklan">NA()</definedName>
    <definedName name="ESTT">"[229]sheet9!#ref!"</definedName>
    <definedName name="EW">NA()</definedName>
    <definedName name="EW_A">#REF!</definedName>
    <definedName name="EW_B">#REF!</definedName>
    <definedName name="EW_by_Machine">NA()</definedName>
    <definedName name="EW_SP">#REF!</definedName>
    <definedName name="EWCONVEYANCE">NA()</definedName>
    <definedName name="ewe">#REF!</definedName>
    <definedName name="EWRERE">#REF!</definedName>
    <definedName name="EWW">#REF!</definedName>
    <definedName name="excavation">NA()</definedName>
    <definedName name="Excavation_for_foundations__substructures__trenches__sumps__tunnels__pits_etc__in_all_types_of_ordinary_and_hard_soils_including_hard_murum__including_necessary_shoring__strutting__stacking_selected_material_for_backfilling_or_disposing_excess_excavated_m">"[235]gbw!#ref!"</definedName>
    <definedName name="Excel_BuiltIn__FilterDatabase_1">NA()</definedName>
    <definedName name="Excel_BuiltIn__FilterDatabase_10">NA()</definedName>
    <definedName name="Excel_BuiltIn__FilterDatabase_2">NA()</definedName>
    <definedName name="Excel_BuiltIn__FilterDatabase_2_1">NA()</definedName>
    <definedName name="Excel_BuiltIn__FilterDatabase_3">"[238]oh!#ref!"</definedName>
    <definedName name="Excel_BuiltIn__FilterDatabase_4">NA()</definedName>
    <definedName name="Excel_BuiltIn__FilterDatabase_5">NA()</definedName>
    <definedName name="Excel_BuiltIn__FilterDatabase_6">NA()</definedName>
    <definedName name="Excel_BuiltIn__FilterDatabase_6_1">NA()</definedName>
    <definedName name="Excel_BuiltIn__FilterDatabase_6_1_1">NA()</definedName>
    <definedName name="Excel_BuiltIn__FilterDatabase_6_1_3">"[239]notes!#ref!"</definedName>
    <definedName name="Excel_BuiltIn_Database">NA()</definedName>
    <definedName name="Excel_BuiltIn_Database_1">"'smb://192.168.4.19/texas/BOQ_TEXAS.xls'#$''.$A$3:$S$74"</definedName>
    <definedName name="Excel_BuiltIn_Database_10">NA()</definedName>
    <definedName name="Excel_BuiltIn_Database_11">"'smb://192.168.4.19/texas/BOQ_TEXAS.xls'#$''.$A$3:$S$74"</definedName>
    <definedName name="Excel_BuiltIn_Database_12">"'smb://192.168.4.19/texas/BOQ_TEXAS.xls'#$''.$A$3:$S$74"</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Excel_BuiltIn_Extract">NA()</definedName>
    <definedName name="Excel_BuiltIn_Print_Area_1">NA()</definedName>
    <definedName name="Excel_BuiltIn_Print_Area_1_1">NA()</definedName>
    <definedName name="Excel_BuiltIn_Print_Area_11_1">NA()</definedName>
    <definedName name="Excel_BuiltIn_Print_Area_2">NA()</definedName>
    <definedName name="Excel_BuiltIn_Print_Area_2_1_1_1">"[243]qty!#ref!"</definedName>
    <definedName name="Excel_BuiltIn_Print_Area_22">NA()</definedName>
    <definedName name="Excel_BuiltIn_Print_Area_23">NA()</definedName>
    <definedName name="Excel_BuiltIn_Print_Area_28">NA()</definedName>
    <definedName name="Excel_BuiltIn_Print_Area_29">NA()</definedName>
    <definedName name="Excel_BuiltIn_Print_Area_3">NA()</definedName>
    <definedName name="Excel_BuiltIn_Print_Area_31">NA()</definedName>
    <definedName name="Excel_BuiltIn_Print_Area_4_1">NA()</definedName>
    <definedName name="Excel_BuiltIn_Print_Area_8">NA()</definedName>
    <definedName name="Excel_BuiltIn_Print_Titles">NA()</definedName>
    <definedName name="Excel_BuiltIn_Print_Titles_1">NA()</definedName>
    <definedName name="Excel_BuiltIn_Print_Titles_1_1">NA()</definedName>
    <definedName name="Excel_BuiltIn_Print_Titles_11">NA()</definedName>
    <definedName name="Excel_BuiltIn_Print_Titles_11_1">NA()</definedName>
    <definedName name="Excel_BuiltIn_Print_Titles_14">NA()</definedName>
    <definedName name="Excel_BuiltIn_Print_Titles_2">NA()</definedName>
    <definedName name="Excel_BuiltIn_Print_Titles_22">NA()</definedName>
    <definedName name="Excel_BuiltIn_Print_Titles_23">NA()</definedName>
    <definedName name="Excel_BuiltIn_Print_Titles_29">NA()</definedName>
    <definedName name="Excel_BuiltIn_Print_Titles_3">NA()</definedName>
    <definedName name="Excel_BuiltIn_Print_Titles_3_1">NA()</definedName>
    <definedName name="Excel_BuiltIn_Print_Titles_4">NA()</definedName>
    <definedName name="Excel_BuiltIn_Print_Titles_5">NA()</definedName>
    <definedName name="Excel_BuiltIn_Print_Titles_6">NA()</definedName>
    <definedName name="Excel_BuiltIn_Print_Titles_8">NA()</definedName>
    <definedName name="Excel_BuiltIn_Recorder">NA()</definedName>
    <definedName name="excf">NA()</definedName>
    <definedName name="ExciseDuty">NA()</definedName>
    <definedName name="EXIT">NA()</definedName>
    <definedName name="Extra_Pay">NA()</definedName>
    <definedName name="f">#REF!</definedName>
    <definedName name="F_s">NA()</definedName>
    <definedName name="F_s_1">NA()</definedName>
    <definedName name="F2095_3">NA()</definedName>
    <definedName name="faaaaaaaaa">#REF!</definedName>
    <definedName name="FAB">#REF!</definedName>
    <definedName name="fabchr">NA()</definedName>
    <definedName name="fabrication">NA()</definedName>
    <definedName name="faofeq">#REF!</definedName>
    <definedName name="faplm">#REF!</definedName>
    <definedName name="fapms">#REF!</definedName>
    <definedName name="faveh">#REF!</definedName>
    <definedName name="Fax">#REF!</definedName>
    <definedName name="fb">NA()</definedName>
    <definedName name="fbeam">NA()</definedName>
    <definedName name="FBEAM1">NA()</definedName>
    <definedName name="fbl">NA()</definedName>
    <definedName name="FCode" hidden="1">#REF!</definedName>
    <definedName name="fd">NA()</definedName>
    <definedName name="fdfd">"scheduled_payment"+"extra_payment"</definedName>
    <definedName name="FDGF">NA()</definedName>
    <definedName name="fdghgg">NA()</definedName>
    <definedName name="FDJDSJFDJFLDJF">#REF!</definedName>
    <definedName name="FDR">NA()</definedName>
    <definedName name="fdrop">NA()</definedName>
    <definedName name="fdrop1">NA()</definedName>
    <definedName name="FDROP11">NA()</definedName>
    <definedName name="FDROP2">NA()</definedName>
    <definedName name="fdsg">#REF!</definedName>
    <definedName name="fe">NA()</definedName>
    <definedName name="Feeder_Road_Sections">#REF!</definedName>
    <definedName name="ferwgergtg">"[71]data!#ref!"</definedName>
    <definedName name="fewfgregr">"[71]data!#ref!"</definedName>
    <definedName name="FF">"[246]data.f8.btr!#ref!"</definedName>
    <definedName name="ffd">"scheduled_payment"+"extra_payment"</definedName>
    <definedName name="ffdasggfdhj">NA()</definedName>
    <definedName name="fff">NA()</definedName>
    <definedName name="ffff">NA()</definedName>
    <definedName name="fffff">NA()</definedName>
    <definedName name="fffffff">"[71]works!#ref!"</definedName>
    <definedName name="ffffffff">NA()</definedName>
    <definedName name="fffffffffff">"[71]material!#ref!"</definedName>
    <definedName name="ffffffffffff">"[71]material!#ref!"</definedName>
    <definedName name="ffffffffffffffffffffff">NA()</definedName>
    <definedName name="FFGB5">NA()</definedName>
    <definedName name="fgafgsfgfytssstr">#REF!</definedName>
    <definedName name="FGD">{"'ridftotal'!$A$4:$S$27"}</definedName>
    <definedName name="fgdfgsdg">NA()</definedName>
    <definedName name="fgf">#REF!</definedName>
    <definedName name="fgfg">"[71]material!#ref!"</definedName>
    <definedName name="fgfgfgfgg">"[71]data!#ref!"</definedName>
    <definedName name="fgfgh">NA()</definedName>
    <definedName name="fgfnfgfh">#REF!</definedName>
    <definedName name="fgh">NA()</definedName>
    <definedName name="fghdjfhgjf">NA()</definedName>
    <definedName name="fghfjh">NA()</definedName>
    <definedName name="fghh">#REF!</definedName>
    <definedName name="fhg">NA()</definedName>
    <definedName name="fid">NA()</definedName>
    <definedName name="fifb">NA()</definedName>
    <definedName name="fil">NA()</definedName>
    <definedName name="filling_earth">NA()</definedName>
    <definedName name="filling_gravel">NA()</definedName>
    <definedName name="fillingsand">NA()</definedName>
    <definedName name="film">NA()</definedName>
    <definedName name="final">#REF!</definedName>
    <definedName name="fineaggregate">NA()</definedName>
    <definedName name="finished">#REF!</definedName>
    <definedName name="First" hidden="1">#REF!</definedName>
    <definedName name="Fissured_and_fractured_rock_and_boulders_upto_3_cum_in_size_requiring_blasting_including_stacking">NA()</definedName>
    <definedName name="five">NA()</definedName>
    <definedName name="fiw">NA()</definedName>
    <definedName name="fixed_asset">NA()</definedName>
    <definedName name="fj_100">NA()</definedName>
    <definedName name="fj_150">NA()</definedName>
    <definedName name="fj_200">NA()</definedName>
    <definedName name="fj_25">NA()</definedName>
    <definedName name="fj_250">NA()</definedName>
    <definedName name="fj_300">NA()</definedName>
    <definedName name="fj_32">NA()</definedName>
    <definedName name="fj_40">NA()</definedName>
    <definedName name="fj_400">NA()</definedName>
    <definedName name="fj_50">NA()</definedName>
    <definedName name="fj_500">NA()</definedName>
    <definedName name="fj_65">NA()</definedName>
    <definedName name="fj_80">NA()</definedName>
    <definedName name="FJDK">#REF!</definedName>
    <definedName name="fl">NA()</definedName>
    <definedName name="flag1">NA()</definedName>
    <definedName name="fld">NA()</definedName>
    <definedName name="flg">NA()</definedName>
    <definedName name="floor">#REF!</definedName>
    <definedName name="floor_cc">#REF!</definedName>
    <definedName name="floor_ceramic">NA()</definedName>
    <definedName name="floor_chequered">NA()</definedName>
    <definedName name="floor_kadapa">NA()</definedName>
    <definedName name="floor_shahbad">NA()</definedName>
    <definedName name="flushpointing">NA()</definedName>
    <definedName name="fm">NA()</definedName>
    <definedName name="fma">NA()</definedName>
    <definedName name="fmld">"[122]process!#ref!"</definedName>
    <definedName name="Footings">NA()</definedName>
    <definedName name="Footings__bed_blocks">"[71]works!#ref!"</definedName>
    <definedName name="For_CC_pavements__wearing_coats__approach__slabs__guide_stone__J__M__stone_etc_">NA()</definedName>
    <definedName name="For_cement_concrete_for_foundation_below_low_water_level">NA()</definedName>
    <definedName name="For_earth_work_excavation_for_foundations_below_low_water_level">NA()</definedName>
    <definedName name="For_mass_concrete_piers__abutments_and_steining_well_curbes__well_caps_etc_">NA()</definedName>
    <definedName name="For_RCC_beams">NA()</definedName>
    <definedName name="For_RCC_deck_slabs">NA()</definedName>
    <definedName name="For_RCC_hand_rails">NA()</definedName>
    <definedName name="For_RCC_piers__abutments__wing_wall___steining__well_curbs__well_caps_etc_">NA()</definedName>
    <definedName name="For_SS_Revetment_work_225__mm">NA()</definedName>
    <definedName name="For_SS_Revetment_work_300__mm">NA()</definedName>
    <definedName name="For_SS_Revetment_work450__mm">NA()</definedName>
    <definedName name="fp">NA()</definedName>
    <definedName name="fpaint">NA()</definedName>
    <definedName name="FREE">NA()</definedName>
    <definedName name="frncis">NA()</definedName>
    <definedName name="frncis_2">NA()</definedName>
    <definedName name="frncis_4">"'smb://Planning2/d/ECC%20bbsr/tech/FinalZCR.xls'#$''.$A$20:$AMJ$20"</definedName>
    <definedName name="frncis_5">"'smb://Planning2/d/ECC%20bbsr/tech/FinalZCR.xls'#$''.$A$20:$AMJ$20"</definedName>
    <definedName name="frncis_6">"'smb://Planning2/d/ECC%20bbsr/tech/FinalZCR.xls'#$''.$A$20:$AMJ$20"</definedName>
    <definedName name="front">NA()</definedName>
    <definedName name="Front_End_Roller">NA()</definedName>
    <definedName name="front1">NA()</definedName>
    <definedName name="FRONT11">NA()</definedName>
    <definedName name="frucis">NA()</definedName>
    <definedName name="FSAND">#REF!</definedName>
    <definedName name="fsc">NA()</definedName>
    <definedName name="fsg">NA()</definedName>
    <definedName name="fslab">NA()</definedName>
    <definedName name="FSLAB1">NA()</definedName>
    <definedName name="Full_Print">NA()</definedName>
    <definedName name="furn">NA()</definedName>
    <definedName name="furniture">NA()</definedName>
    <definedName name="FW">NA()</definedName>
    <definedName name="fwfb">"[122]process!#ref!"</definedName>
    <definedName name="fwl">NA()</definedName>
    <definedName name="fwld">NA()</definedName>
    <definedName name="fwrfb">"[122]process!#ref!"</definedName>
    <definedName name="fwrl">"[122]process!#ref!"</definedName>
    <definedName name="fwrld">"[122]process!#ref!"</definedName>
    <definedName name="fwrw">"[122]process!#ref!"</definedName>
    <definedName name="fwsfb">"[122]process!#ref!"</definedName>
    <definedName name="fwsl">"[122]process!#ref!"</definedName>
    <definedName name="fwsld">"[122]process!#ref!"</definedName>
    <definedName name="fwsw">"[122]process!#ref!"</definedName>
    <definedName name="fww">NA()</definedName>
    <definedName name="fy">#REF!</definedName>
    <definedName name="g">#REF!</definedName>
    <definedName name="G_A">NA()</definedName>
    <definedName name="g_lead">NA()</definedName>
    <definedName name="GA">NA()</definedName>
    <definedName name="gab">NA()</definedName>
    <definedName name="gagan">#REF!</definedName>
    <definedName name="ganeral">"[93]data!#ref!"</definedName>
    <definedName name="gdgdhdhdfhdhdhdh">NA()</definedName>
    <definedName name="gen_name">NA()</definedName>
    <definedName name="general">"[128]lead!#ref!"</definedName>
    <definedName name="Generating_get_125_KVA">NA()</definedName>
    <definedName name="Geschäftsbereich">NA()</definedName>
    <definedName name="gfbeams">NA()</definedName>
    <definedName name="gfd">NA()</definedName>
    <definedName name="gfegg">"[71]data!#ref!"</definedName>
    <definedName name="gfg">NA()</definedName>
    <definedName name="GG">#REF!</definedName>
    <definedName name="gggg">NA()</definedName>
    <definedName name="gggggggg">"[71]works!#ref!"</definedName>
    <definedName name="ggggggggggg">"[71]works!#ref!"</definedName>
    <definedName name="ggggggggggggg">"[71]works!#ref!"</definedName>
    <definedName name="ggggggggggggggg">"[71]material!#ref!"</definedName>
    <definedName name="ggjh">NA()</definedName>
    <definedName name="GH">#REF!</definedName>
    <definedName name="ghdfghdf">NA()</definedName>
    <definedName name="GHGH">"'[112]tbal9697 -group wise  sdpl'!$a$34"</definedName>
    <definedName name="ghjgjh">NA()</definedName>
    <definedName name="GHJK">{"'ridftotal'!$A$4:$S$27"}</definedName>
    <definedName name="GHJKJK">{"'ridftotal'!$A$4:$S$27"}</definedName>
    <definedName name="GI">NA()</definedName>
    <definedName name="gi_100">NA()</definedName>
    <definedName name="gi_150">NA()</definedName>
    <definedName name="gi_200">NA()</definedName>
    <definedName name="gi_25">NA()</definedName>
    <definedName name="gi_250">NA()</definedName>
    <definedName name="gi_300">NA()</definedName>
    <definedName name="gi_32">NA()</definedName>
    <definedName name="gi_40">NA()</definedName>
    <definedName name="gi_400">NA()</definedName>
    <definedName name="gi_50">NA()</definedName>
    <definedName name="gi_500">NA()</definedName>
    <definedName name="gi_600">NA()</definedName>
    <definedName name="gi_65">NA()</definedName>
    <definedName name="gi_80">NA()</definedName>
    <definedName name="GI_CL">#REF!</definedName>
    <definedName name="GI_CLL">#REF!</definedName>
    <definedName name="GI_D_R">#REF!</definedName>
    <definedName name="GI_pipe_15_mm">#REF!</definedName>
    <definedName name="GI_PIPES">#REF!</definedName>
    <definedName name="GI_sheet_1mm_corrugated">"[71]material!#ref!"</definedName>
    <definedName name="GI_sheet_1mm_plain">"[71]material!#ref!"</definedName>
    <definedName name="gib">NA()</definedName>
    <definedName name="GIbend">NA()</definedName>
    <definedName name="GIcoupling">NA()</definedName>
    <definedName name="GIelbow">NA()</definedName>
    <definedName name="GInipple">NA()</definedName>
    <definedName name="GIreducedTee">NA()</definedName>
    <definedName name="GIreducer">NA()</definedName>
    <definedName name="GIS">NA()</definedName>
    <definedName name="GIS_ii">NA()</definedName>
    <definedName name="GIspecial">NA()</definedName>
    <definedName name="GIunion">NA()</definedName>
    <definedName name="gj">NA()</definedName>
    <definedName name="gjhg">NA()</definedName>
    <definedName name="gksn">NA()</definedName>
    <definedName name="GL">NA()</definedName>
    <definedName name="GLASS_TYPE">#REF!</definedName>
    <definedName name="Glazed_coloured_tiles_for_Dadooing">NA()</definedName>
    <definedName name="glb_100">NA()</definedName>
    <definedName name="glb_150">NA()</definedName>
    <definedName name="glb_200">NA()</definedName>
    <definedName name="glb_25">NA()</definedName>
    <definedName name="glb_250">NA()</definedName>
    <definedName name="glb_300">NA()</definedName>
    <definedName name="glb_32">NA()</definedName>
    <definedName name="glb_40">NA()</definedName>
    <definedName name="glb_50">NA()</definedName>
    <definedName name="glb_65">NA()</definedName>
    <definedName name="glb_80">NA()</definedName>
    <definedName name="GLOADING">NA()</definedName>
    <definedName name="gls">#REF!</definedName>
    <definedName name="GM">NA()</definedName>
    <definedName name="GMgateValve">NA()</definedName>
    <definedName name="GMM">NA()</definedName>
    <definedName name="gn">#REF!</definedName>
    <definedName name="goo">NA()</definedName>
    <definedName name="gound">#REF!</definedName>
    <definedName name="GPC">#REF!</definedName>
    <definedName name="GPF">NA()</definedName>
    <definedName name="GPname">#REF!</definedName>
    <definedName name="gr">#REF!</definedName>
    <definedName name="gra">#REF!</definedName>
    <definedName name="Grab_dredging_crane___1_cum___normally_runs_for_4_hours_a_day">"[65]usage!#ref!"</definedName>
    <definedName name="grade1">NA()</definedName>
    <definedName name="grade2">NA()</definedName>
    <definedName name="grade3">NA()</definedName>
    <definedName name="Granite__dolamite_and_trap">NA()</definedName>
    <definedName name="Granite_for_SS_revetment_225_mm">NA()</definedName>
    <definedName name="Granite_for_SS_revetment_300_mm">NA()</definedName>
    <definedName name="Granite_stone_slabs_for_culverts__lintels_and_copings__3_faces_dressed_coarsed_rubble_masonary">NA()</definedName>
    <definedName name="granolithic_floor">NA()</definedName>
    <definedName name="GRAVEL">#REF!</definedName>
    <definedName name="GRAVEL_D">#REF!</definedName>
    <definedName name="gravel_dust_sand">NA()</definedName>
    <definedName name="gravel_hc100">NA()</definedName>
    <definedName name="gravel_hc150">NA()</definedName>
    <definedName name="Gravel_including_stacking">NA()</definedName>
    <definedName name="gravel_pick">NA()</definedName>
    <definedName name="gravel_spr100">NA()</definedName>
    <definedName name="gravel_spr150">NA()</definedName>
    <definedName name="gravel_stack">NA()</definedName>
    <definedName name="Group1">NA()</definedName>
    <definedName name="Group1_8">NA()</definedName>
    <definedName name="Group2">NA()</definedName>
    <definedName name="Group2_8">NA()</definedName>
    <definedName name="Group3">NA()</definedName>
    <definedName name="Group4">NA()</definedName>
    <definedName name="GRP_C">#REF!</definedName>
    <definedName name="GRP_CL">#REF!</definedName>
    <definedName name="GRP_CL_RATES">#REF!</definedName>
    <definedName name="GRP_CLL">#REF!</definedName>
    <definedName name="GRP_CLR">#REF!</definedName>
    <definedName name="GRP_CLS">#REF!</definedName>
    <definedName name="GRP_D_R">#REF!</definedName>
    <definedName name="GRP_D_RATES">#REF!</definedName>
    <definedName name="GRP_DL_RANGE">#REF!</definedName>
    <definedName name="GRP_DR">#REF!</definedName>
    <definedName name="GRP_FR_12BAR">#REF!</definedName>
    <definedName name="GRP_FR_15BAR">#REF!</definedName>
    <definedName name="GRP_FR_3BAR">#REF!</definedName>
    <definedName name="GRP_FR_6BAR">#REF!</definedName>
    <definedName name="GRP_FR_9BAR">#REF!</definedName>
    <definedName name="GRP_G">#REF!</definedName>
    <definedName name="GRP_P">#REF!</definedName>
    <definedName name="GRP_PIPES">#REF!</definedName>
    <definedName name="GRP_RATES">#REF!</definedName>
    <definedName name="Grstone">NA()</definedName>
    <definedName name="GRT">#REF!</definedName>
    <definedName name="gs">NA()</definedName>
    <definedName name="GS_barbed_wire">"[71]material!#ref!"</definedName>
    <definedName name="gsb">NA()</definedName>
    <definedName name="GSP">#REF!</definedName>
    <definedName name="gtrothpfinal">#REF!</definedName>
    <definedName name="guiol">#REF!</definedName>
    <definedName name="GULOADING">NA()</definedName>
    <definedName name="Gunduvarigudem">NA()</definedName>
    <definedName name="GUS">#REF!</definedName>
    <definedName name="GUSAUX">#REF!</definedName>
    <definedName name="GUSSW">#REF!</definedName>
    <definedName name="GUSUSD">#REF!</definedName>
    <definedName name="gv_100">NA()</definedName>
    <definedName name="gv_150">NA()</definedName>
    <definedName name="gv_200">NA()</definedName>
    <definedName name="gv_25">NA()</definedName>
    <definedName name="gv_250">NA()</definedName>
    <definedName name="gv_300">NA()</definedName>
    <definedName name="gv_32">NA()</definedName>
    <definedName name="gv_40">NA()</definedName>
    <definedName name="gv_400">NA()</definedName>
    <definedName name="gv_50">NA()</definedName>
    <definedName name="gv_500">NA()</definedName>
    <definedName name="gv_65">NA()</definedName>
    <definedName name="gv_80">NA()</definedName>
    <definedName name="gyfc">NA()</definedName>
    <definedName name="H">NA()</definedName>
    <definedName name="h_">NA()</definedName>
    <definedName name="habs">#REF!</definedName>
    <definedName name="hai">NA()</definedName>
    <definedName name="Hard_disintegrated_rock_or_soft_rock_or_conglomerate_rock_and_Hard_lime_kankar_requiring_partial_blasting_">NA()</definedName>
    <definedName name="Hard_disintegrated_rock_or_soft_rock_or_conglomerate_rock_etc___removable_by_pick_axes_and_crow_bars">NA()</definedName>
    <definedName name="Hard_Gravelly_Soils__________SS_20_A">NA()</definedName>
    <definedName name="Hard_rock_and_boulders_more_than_3_cum_in_size_requiring_blasting_including_stacking">NA()</definedName>
    <definedName name="HBG_metal_IRC">NA()</definedName>
    <definedName name="HBG_metal_SS_5">NA()</definedName>
    <definedName name="hbgl">NA()</definedName>
    <definedName name="HC">NA()</definedName>
    <definedName name="hd">NA()</definedName>
    <definedName name="HDFGF">NA()</definedName>
    <definedName name="HDM_III_INPUT_DATA">#REF!</definedName>
    <definedName name="HDPE">#REF!</definedName>
    <definedName name="HDPE_C">#REF!</definedName>
    <definedName name="HDPE_CL">#REF!</definedName>
    <definedName name="HDPE_CL_RATES">#REF!</definedName>
    <definedName name="HDPE_CLL">#REF!</definedName>
    <definedName name="HDPE_CLR">#REF!</definedName>
    <definedName name="HDPE_CLS">#REF!</definedName>
    <definedName name="HDPE_D">#REF!</definedName>
    <definedName name="HDPE_D_R">#REF!</definedName>
    <definedName name="HDPE_D_RATES">#REF!</definedName>
    <definedName name="HDPE_DC">#REF!</definedName>
    <definedName name="HDPE_DL_RANGE">#REF!</definedName>
    <definedName name="HDPE_DR">#REF!</definedName>
    <definedName name="HDPE_FR_10KG">#REF!</definedName>
    <definedName name="HDPE_FR_4KG">#REF!</definedName>
    <definedName name="HDPE_FR_6KG">#REF!</definedName>
    <definedName name="HDPE_FR_8KG">#REF!</definedName>
    <definedName name="HDPE_G">#REF!</definedName>
    <definedName name="HDPE_ID">#REF!</definedName>
    <definedName name="HDPE_ID_CL">#REF!</definedName>
    <definedName name="HDPE_IDS">#REF!</definedName>
    <definedName name="HDPE_P">#REF!</definedName>
    <definedName name="HDPE_PIPES">#REF!</definedName>
    <definedName name="HDPE_RATES">#REF!</definedName>
    <definedName name="HDPE_T">#REF!</definedName>
    <definedName name="hdpe1">#REF!</definedName>
    <definedName name="hdpepvrate">#REF!</definedName>
    <definedName name="hdperates">#REF!</definedName>
    <definedName name="hdpewts">#REF!</definedName>
    <definedName name="Header_Row">ROW(#REF!)</definedName>
    <definedName name="hf">NA()</definedName>
    <definedName name="hfuhg">NA()</definedName>
    <definedName name="hgle">NA()</definedName>
    <definedName name="hgle1">NA()</definedName>
    <definedName name="hh">#REF!</definedName>
    <definedName name="hhh">NA()</definedName>
    <definedName name="hhhhhh">NA()</definedName>
    <definedName name="HI">NA()</definedName>
    <definedName name="HiddenRows" hidden="1">#REF!</definedName>
    <definedName name="HIFINI">NA()</definedName>
    <definedName name="High_Yeild_Strengh_Deformed_Bars">NA()</definedName>
    <definedName name="HIRE_CHARGES_PLASTERING_CEILING">#REF!</definedName>
    <definedName name="HIRE_CHARGES_PLASTERING_WALLS">#REF!</definedName>
    <definedName name="Hirebreak">"[130]boq!#ref!"</definedName>
    <definedName name="his">NA()</definedName>
    <definedName name="HJ">{"'ridftotal'!$A$4:$S$27"}</definedName>
    <definedName name="hjk">NA()</definedName>
    <definedName name="hjklhkj">NA()</definedName>
    <definedName name="HJVHFDKJH">NA()</definedName>
    <definedName name="hkjhk">NA()</definedName>
    <definedName name="hlkj">NA()</definedName>
    <definedName name="hlkjasa">NA()</definedName>
    <definedName name="hmc">NA()</definedName>
    <definedName name="Hname">NA()</definedName>
    <definedName name="hot_maz">NA()</definedName>
    <definedName name="Hot_Mix_Plant_30_45__TPH">#REF!</definedName>
    <definedName name="Hot_Mix_Plant_30_45_TPH_6_10_TPH">#REF!</definedName>
    <definedName name="HP_RATE">#REF!</definedName>
    <definedName name="HPM">#REF!</definedName>
    <definedName name="HPMAUX">#REF!</definedName>
    <definedName name="HPMIO">#REF!</definedName>
    <definedName name="Hs">NA()</definedName>
    <definedName name="hso">NA()</definedName>
    <definedName name="hsp">NA()</definedName>
    <definedName name="Ht">NA()</definedName>
    <definedName name="HTML_CodePage">1252</definedName>
    <definedName name="HTML_Control">{"'ridftotal'!$A$4:$S$27"}</definedName>
    <definedName name="HTML_Description">""</definedName>
    <definedName name="HTML_Email">""</definedName>
    <definedName name="HTML_Header">"ridftotal"</definedName>
    <definedName name="HTML_LastUpdate">"3/31/00"</definedName>
    <definedName name="HTML_LineAfter">FALSE</definedName>
    <definedName name="HTML_LineBefore">FALSE</definedName>
    <definedName name="HTML_Name">"PVKUTUMBA RAO"</definedName>
    <definedName name="HTML_OBDlg2">TRUE</definedName>
    <definedName name="HTML_OBDlg4">TRUE</definedName>
    <definedName name="HTML_OS">0</definedName>
    <definedName name="HTML_PathFile">"C:\MNMGEN\ridf5\MyHTML.htm"</definedName>
    <definedName name="HTML_Title">"absjanfeb2k"</definedName>
    <definedName name="hvacrates">NA()</definedName>
    <definedName name="HYD_EXCAVATOR">NA()</definedName>
    <definedName name="HYSD">#REF!</definedName>
    <definedName name="hyuu">NA()</definedName>
    <definedName name="i">#REF!</definedName>
    <definedName name="I_2">"[99]rmr!#ref!"</definedName>
    <definedName name="IA">#REF!</definedName>
    <definedName name="id">NA()</definedName>
    <definedName name="id10.0">#REF!</definedName>
    <definedName name="id10_0">NA()</definedName>
    <definedName name="id2.5">#REF!</definedName>
    <definedName name="id2_5">NA()</definedName>
    <definedName name="id4.0">#REF!</definedName>
    <definedName name="id4_0">NA()</definedName>
    <definedName name="id6.0">#REF!</definedName>
    <definedName name="id6_0">NA()</definedName>
    <definedName name="id8.0">#REF!</definedName>
    <definedName name="id8_0">NA()</definedName>
    <definedName name="if">#REF!</definedName>
    <definedName name="IIELS">NA()</definedName>
    <definedName name="iiii">#REF!</definedName>
    <definedName name="IK">{"'ridftotal'!$A$4:$S$27"}</definedName>
    <definedName name="imp">"[282]sheet5!#ref!"</definedName>
    <definedName name="impervious_coat">NA()</definedName>
    <definedName name="in_100">NA()</definedName>
    <definedName name="in_150">NA()</definedName>
    <definedName name="in_200">NA()</definedName>
    <definedName name="in_25">NA()</definedName>
    <definedName name="in_250">NA()</definedName>
    <definedName name="in_300">NA()</definedName>
    <definedName name="in_32">NA()</definedName>
    <definedName name="in_40">NA()</definedName>
    <definedName name="in_400">NA()</definedName>
    <definedName name="in_50">NA()</definedName>
    <definedName name="in_500">NA()</definedName>
    <definedName name="in_600">NA()</definedName>
    <definedName name="in_65">NA()</definedName>
    <definedName name="in_80">NA()</definedName>
    <definedName name="income">NA()</definedName>
    <definedName name="ind">NA()</definedName>
    <definedName name="Index">{"'ridftotal'!$A$4:$S$27"}</definedName>
    <definedName name="indu">"[282]indices!#ref!"</definedName>
    <definedName name="inspbg">NA()</definedName>
    <definedName name="inspbgcharges">NA()</definedName>
    <definedName name="Installed_Spare">"[284]iocount!#ref!"</definedName>
    <definedName name="Int">NA()</definedName>
    <definedName name="Interest_Rate">NA()</definedName>
    <definedName name="interlocking">NA()</definedName>
    <definedName name="INV_SCH">NA()</definedName>
    <definedName name="investment">NA()</definedName>
    <definedName name="inwords">"[286]wordsdata!#ref!"</definedName>
    <definedName name="IOA_12_gauge">"[71]material!#ref!"</definedName>
    <definedName name="IOA_14_gauge">"[71]material!#ref!"</definedName>
    <definedName name="iocl">NA()</definedName>
    <definedName name="IRC2.36">#REF!</definedName>
    <definedName name="IRC2_36">"[56]mrates!$m$6"</definedName>
    <definedName name="ISEC77">NA()</definedName>
    <definedName name="ISMC_WEIGHTS">#REF!</definedName>
    <definedName name="isolatedworks">NA()</definedName>
    <definedName name="IT">NA()</definedName>
    <definedName name="IT_10">NA()</definedName>
    <definedName name="items">"'[98]material&amp;equipment'!$a:$iv"</definedName>
    <definedName name="ITI">NA()</definedName>
    <definedName name="iv">NA()</definedName>
    <definedName name="J_I">NA()</definedName>
    <definedName name="JAD">NA()</definedName>
    <definedName name="jaji">NA()</definedName>
    <definedName name="JBcode_14dig">#REF!</definedName>
    <definedName name="JCB_Excavator">NA()</definedName>
    <definedName name="jd">#REF!</definedName>
    <definedName name="jdfknmnbdnb">"[119]lead!#ref!"</definedName>
    <definedName name="Jeddy_Stone_above_450_mm_to_600_mm">NA()</definedName>
    <definedName name="Jessu">NA()</definedName>
    <definedName name="jhkjahdkjhasdjhfkjasdhfkj">#REF!</definedName>
    <definedName name="jjfgkf">#REF!</definedName>
    <definedName name="JJJ">NA()</definedName>
    <definedName name="jjjjjj">"[71]material!#ref!"</definedName>
    <definedName name="jk">{"'ridftotal'!$A$4:$S$27"}</definedName>
    <definedName name="JKDL123" hidden="1">#REF!</definedName>
    <definedName name="jkjkknmjkljm">NA()</definedName>
    <definedName name="jksfiohifnklkldf">Scheduled_Payment+Extra_Payment</definedName>
    <definedName name="jlk">NA()</definedName>
    <definedName name="jnjlk">NA()</definedName>
    <definedName name="JobID">NA()</definedName>
    <definedName name="Jobtypes">"[291]form7!$r$3:$s$7"</definedName>
    <definedName name="Juliflora">NA()</definedName>
    <definedName name="JUNGLE">NA()</definedName>
    <definedName name="k1_table">NA()</definedName>
    <definedName name="k1x">"[294]design!#ref!"</definedName>
    <definedName name="k1y">"[294]design!#ref!"</definedName>
    <definedName name="k2x">"[294]design!#ref!"</definedName>
    <definedName name="k2y">"[294]design!#ref!"</definedName>
    <definedName name="ka">NA()</definedName>
    <definedName name="KADA">{"'ridftotal'!$A$4:$S$27"}</definedName>
    <definedName name="kADAPA">{"'ridftotal'!$A$4:$S$27"}</definedName>
    <definedName name="Kalyandurg">NA()</definedName>
    <definedName name="kankar__hard_broken_kankar__40_to_75_mm___ring">NA()</definedName>
    <definedName name="Kapurala">NA()</definedName>
    <definedName name="KC139_4">"'smb://Kumaresan/sathya/Documents%20and%20Settings/RQM/Desktop/Cost%20code.xls'#$''.$A$1"</definedName>
    <definedName name="KC139_5">"'smb://Kumaresan/sathya/Documents%20and%20Settings/RQM/Desktop/Cost%20code.xls'#$''.$A$1"</definedName>
    <definedName name="KC139_6">"'smb://Rajkishor/f/muthu%20vasanthan/Food%20court/S5.xls'#$''.$A$1"</definedName>
    <definedName name="KC139_7">"$#REF!.$A$1"</definedName>
    <definedName name="KFJ">#REF!</definedName>
    <definedName name="kfvjlkjlkdl">NA()</definedName>
    <definedName name="kiran">#REF!</definedName>
    <definedName name="Kishore">NA()</definedName>
    <definedName name="KJGLG">NA()</definedName>
    <definedName name="KJKHL">NA()</definedName>
    <definedName name="KK">#REF!</definedName>
    <definedName name="kkkkkkkkkk">"[71]material!#ref!"</definedName>
    <definedName name="KKLEL">NA()</definedName>
    <definedName name="kljjl">NA()</definedName>
    <definedName name="km">NA()</definedName>
    <definedName name="km10th">NA()</definedName>
    <definedName name="km11th">NA()</definedName>
    <definedName name="km12th">NA()</definedName>
    <definedName name="km13th">NA()</definedName>
    <definedName name="km14th">NA()</definedName>
    <definedName name="km16th">NA()</definedName>
    <definedName name="km17th">NA()</definedName>
    <definedName name="km18th">NA()</definedName>
    <definedName name="km19th">NA()</definedName>
    <definedName name="km20th">NA()</definedName>
    <definedName name="km2nd">NA()</definedName>
    <definedName name="km3rd">NA()</definedName>
    <definedName name="km4th">NA()</definedName>
    <definedName name="km5th">NA()</definedName>
    <definedName name="km6th">NA()</definedName>
    <definedName name="km7th">NA()</definedName>
    <definedName name="km8th">NA()</definedName>
    <definedName name="km9th">NA()</definedName>
    <definedName name="kn">NA()</definedName>
    <definedName name="Knr">#REF!</definedName>
    <definedName name="ko">NA()</definedName>
    <definedName name="Kolim">NA()</definedName>
    <definedName name="Konsortialanteil">NA()</definedName>
    <definedName name="krishna">NA()</definedName>
    <definedName name="ksksk">NA()</definedName>
    <definedName name="KVC">NA()</definedName>
    <definedName name="KW_RATE">#REF!</definedName>
    <definedName name="l">#REF!</definedName>
    <definedName name="L_Bhisti">#REF!</definedName>
    <definedName name="L_BISTI">NA()</definedName>
    <definedName name="L_BitumenSprayer">#REF!</definedName>
    <definedName name="L_Blacksmith">#REF!</definedName>
    <definedName name="L_Blaster">#REF!</definedName>
    <definedName name="L_BSMIT">NA()</definedName>
    <definedName name="L_ChipsSpreader">#REF!</definedName>
    <definedName name="L_CPENTER">NA()</definedName>
    <definedName name="L_Driller">#REF!</definedName>
    <definedName name="L_ELECRICIAN">NA()</definedName>
    <definedName name="L_Mason_1stClass">#REF!</definedName>
    <definedName name="L_Mason_2ndClass">#REF!</definedName>
    <definedName name="L_MASON1">NA()</definedName>
    <definedName name="L_MASON2">NA()</definedName>
    <definedName name="L_Mate">#REF!</definedName>
    <definedName name="L_MAZDOOES">NA()</definedName>
    <definedName name="L_Mazdoor">#REF!</definedName>
    <definedName name="L_Mazdoor_Semi">#REF!</definedName>
    <definedName name="L_Mazdoor_Skilled">#REF!</definedName>
    <definedName name="L_MAZDOORSK">NA()</definedName>
    <definedName name="L_MAZDOORUS">NA()</definedName>
    <definedName name="L_SURVEYER">NA()</definedName>
    <definedName name="L_Surveyor">#REF!</definedName>
    <definedName name="la">"[307]data_bit_i!#ref!"</definedName>
    <definedName name="LABBBB">NA()</definedName>
    <definedName name="labor">NA()</definedName>
    <definedName name="labour">NA()</definedName>
    <definedName name="Labour_charges_for_laying_filter_with_sand_">NA()</definedName>
    <definedName name="Labour_charges_for_laying_filters_with_coarse_aggregate_">NA()</definedName>
    <definedName name="Labour_for_mixing_cement_mortar">NA()</definedName>
    <definedName name="lac">NA()</definedName>
    <definedName name="lali">NA()</definedName>
    <definedName name="Land_adv">NA()</definedName>
    <definedName name="Last_Row">#N/A</definedName>
    <definedName name="Laterite_40_to_75_mm___ring">NA()</definedName>
    <definedName name="Laterite_for_masonry">NA()</definedName>
    <definedName name="Laterite_for_revetment__225_mm">NA()</definedName>
    <definedName name="Laterite_for_revetment__300_mm">NA()</definedName>
    <definedName name="LBM">NA()</definedName>
    <definedName name="lbrick">NA()</definedName>
    <definedName name="LC">NA()</definedName>
    <definedName name="LCE">NA()</definedName>
    <definedName name="LCN">NA()</definedName>
    <definedName name="LCNAUX">#REF!</definedName>
    <definedName name="LCS">#REF!</definedName>
    <definedName name="le">NA()</definedName>
    <definedName name="lead">#REF!</definedName>
    <definedName name="LEAD_1">NA()</definedName>
    <definedName name="LEAD_2">NA()</definedName>
    <definedName name="LEAD_3">NA()</definedName>
    <definedName name="lead_list">NA()</definedName>
    <definedName name="lead_MIDDLE">NA()</definedName>
    <definedName name="lead_prin">#REF!</definedName>
    <definedName name="LEAD_RANGE">#REF!</definedName>
    <definedName name="LEAD_Y1">NA()</definedName>
    <definedName name="LEAD_Y2">NA()</definedName>
    <definedName name="lead3">#REF!</definedName>
    <definedName name="leada">NA()</definedName>
    <definedName name="leadprin">#REF!</definedName>
    <definedName name="Leads">NA()</definedName>
    <definedName name="leads1">#REF!</definedName>
    <definedName name="leads11">#REF!</definedName>
    <definedName name="leela">NA()</definedName>
    <definedName name="lef">NA()</definedName>
    <definedName name="legend">NA()</definedName>
    <definedName name="lel">NA()</definedName>
    <definedName name="LEN">NA()</definedName>
    <definedName name="lfb">"[122]process!#ref!"</definedName>
    <definedName name="lfo">#REF!</definedName>
    <definedName name="lgravel">NA()</definedName>
    <definedName name="lgt">#REF!</definedName>
    <definedName name="LI_LI">"[65]general!#ref!"</definedName>
    <definedName name="library">NA()</definedName>
    <definedName name="Lift_Delift_Ranges">#REF!</definedName>
    <definedName name="LIFT_RANGE">#REF!</definedName>
    <definedName name="lifting_heights">#REF!</definedName>
    <definedName name="LIII">"[317]estimate!#ref!"</definedName>
    <definedName name="lilili">"[65]general!#ref!"</definedName>
    <definedName name="lin">#REF!</definedName>
    <definedName name="LineDetails">#REF!</definedName>
    <definedName name="LIT">NA()</definedName>
    <definedName name="ljhj">NA()</definedName>
    <definedName name="lkajdhrlkuae">NA()</definedName>
    <definedName name="lkhfesryhelu">NA()</definedName>
    <definedName name="lkjgushr">NA()</definedName>
    <definedName name="lksslska">"[71]material!#ref!"</definedName>
    <definedName name="lkuj">#REF!</definedName>
    <definedName name="lld">"[122]process!#ref!"</definedName>
    <definedName name="LLL">NA()</definedName>
    <definedName name="llllllllllll">"[71]material!#ref!"</definedName>
    <definedName name="llllllllllllllll">NA()</definedName>
    <definedName name="lllllllllllllllll">"[71]material!#ref!"</definedName>
    <definedName name="llw">"[122]process!#ref!"</definedName>
    <definedName name="LMAUX">#REF!</definedName>
    <definedName name="lmc">NA()</definedName>
    <definedName name="LOAD_UNLOAD">#REF!</definedName>
    <definedName name="Loader_of_1_Cu_M_">NA()</definedName>
    <definedName name="loading">NA()</definedName>
    <definedName name="Loamy_and_Clayey_soils_like_black_cotton_soils__red_earth_and_ordinary_gravel_SS_20_A_">NA()</definedName>
    <definedName name="Loan_Amount">NA()</definedName>
    <definedName name="Loan_Start">NA()</definedName>
    <definedName name="Loan_Years">NA()</definedName>
    <definedName name="loans_adv">NA()</definedName>
    <definedName name="lobour">"[84]rates!#ref!"</definedName>
    <definedName name="lok">NA()</definedName>
    <definedName name="LONG">NA()</definedName>
    <definedName name="LOOP">NA()</definedName>
    <definedName name="lrstone">NA()</definedName>
    <definedName name="LS_ROAD">NA()</definedName>
    <definedName name="lsand">NA()</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SNO1">#REF!</definedName>
    <definedName name="LSNO12">"[321]lead!#ref!"</definedName>
    <definedName name="LSNO13">#REF!</definedName>
    <definedName name="LSNO14">#REF!</definedName>
    <definedName name="LSNO15">"[321]lead!#ref!"</definedName>
    <definedName name="LSNO17">"[321]lead!#ref!"</definedName>
    <definedName name="LSNO18">"[14]lead!#ref!"</definedName>
    <definedName name="LSNO19">#REF!</definedName>
    <definedName name="LSNO2">#REF!</definedName>
    <definedName name="LSNO20">#REF!</definedName>
    <definedName name="LSNO21">"[321]lead!#ref!"</definedName>
    <definedName name="LSNO23">"[14]lead!#ref!"</definedName>
    <definedName name="LSNO24">#REF!</definedName>
    <definedName name="LSNO26">#REF!</definedName>
    <definedName name="LSNO27">"[321]lead!#ref!"</definedName>
    <definedName name="LSNO28">"[321]lead!#ref!"</definedName>
    <definedName name="LSNO29">"[321]lead!#ref!"</definedName>
    <definedName name="LSNO3">#REF!</definedName>
    <definedName name="LSNO30">"[321]lead!#ref!"</definedName>
    <definedName name="LSNO31">"[321]lead!#ref!"</definedName>
    <definedName name="LSNO32">"[321]lead!#ref!"</definedName>
    <definedName name="LSNO33">"[321]lead!#ref!"</definedName>
    <definedName name="LSNO35">"[321]lead!#ref!"</definedName>
    <definedName name="LSNO36">"[321]lead!#ref!"</definedName>
    <definedName name="LSNO4">#REF!</definedName>
    <definedName name="LSNO7">"[321]lead!#ref!"</definedName>
    <definedName name="LSNO9">"[321]lead!#ref!"</definedName>
    <definedName name="lss">NA()</definedName>
    <definedName name="lstone">NA()</definedName>
    <definedName name="lujm">#REF!</definedName>
    <definedName name="lw">NA()</definedName>
    <definedName name="lxg">NA()</definedName>
    <definedName name="m">NA()</definedName>
    <definedName name="M_0_50">NA()</definedName>
    <definedName name="M_01">NA()</definedName>
    <definedName name="M_02">NA()</definedName>
    <definedName name="M_03">NA()</definedName>
    <definedName name="M_04">NA()</definedName>
    <definedName name="M_05">NA()</definedName>
    <definedName name="M_06">NA()</definedName>
    <definedName name="M_07">NA()</definedName>
    <definedName name="M_08">NA()</definedName>
    <definedName name="M_09">NA()</definedName>
    <definedName name="M_10">NA()</definedName>
    <definedName name="M_100">NA()</definedName>
    <definedName name="M_101">NA()</definedName>
    <definedName name="M_102">NA()</definedName>
    <definedName name="M_103">NA()</definedName>
    <definedName name="M_104">NA()</definedName>
    <definedName name="M_105">NA()</definedName>
    <definedName name="M_106">NA()</definedName>
    <definedName name="M_107">NA()</definedName>
    <definedName name="M_108">NA()</definedName>
    <definedName name="M_109">NA()</definedName>
    <definedName name="M_11">NA()</definedName>
    <definedName name="M_110">NA()</definedName>
    <definedName name="M_111">NA()</definedName>
    <definedName name="M_112">NA()</definedName>
    <definedName name="M_113">NA()</definedName>
    <definedName name="M_114">NA()</definedName>
    <definedName name="M_115">NA()</definedName>
    <definedName name="M_116">NA()</definedName>
    <definedName name="M_117">NA()</definedName>
    <definedName name="M_118">NA()</definedName>
    <definedName name="M_119">NA()</definedName>
    <definedName name="M_12">NA()</definedName>
    <definedName name="M_120">NA()</definedName>
    <definedName name="M_121">NA()</definedName>
    <definedName name="M_122">NA()</definedName>
    <definedName name="M_123">NA()</definedName>
    <definedName name="M_124">NA()</definedName>
    <definedName name="M_125">NA()</definedName>
    <definedName name="M_126">NA()</definedName>
    <definedName name="M_127">NA()</definedName>
    <definedName name="M_128">NA()</definedName>
    <definedName name="M_129">NA()</definedName>
    <definedName name="M_13">NA()</definedName>
    <definedName name="M_130">NA()</definedName>
    <definedName name="M_131">NA()</definedName>
    <definedName name="M_132">NA()</definedName>
    <definedName name="M_133">NA()</definedName>
    <definedName name="M_134">NA()</definedName>
    <definedName name="M_135">NA()</definedName>
    <definedName name="M_136">NA()</definedName>
    <definedName name="M_137">NA()</definedName>
    <definedName name="M_138">NA()</definedName>
    <definedName name="M_139">NA()</definedName>
    <definedName name="M_14">NA()</definedName>
    <definedName name="M_140">NA()</definedName>
    <definedName name="M_141">NA()</definedName>
    <definedName name="M_142">NA()</definedName>
    <definedName name="M_143">NA()</definedName>
    <definedName name="M_144">NA()</definedName>
    <definedName name="M_145">NA()</definedName>
    <definedName name="M_146">NA()</definedName>
    <definedName name="M_147">NA()</definedName>
    <definedName name="M_148">NA()</definedName>
    <definedName name="M_149">NA()</definedName>
    <definedName name="M_15">NA()</definedName>
    <definedName name="M_150">NA()</definedName>
    <definedName name="M_16">NA()</definedName>
    <definedName name="M_17">NA()</definedName>
    <definedName name="M_18">NA()</definedName>
    <definedName name="M_19">NA()</definedName>
    <definedName name="M_20">NA()</definedName>
    <definedName name="M_21">NA()</definedName>
    <definedName name="M_22">NA()</definedName>
    <definedName name="M_23">NA()</definedName>
    <definedName name="M_24">NA()</definedName>
    <definedName name="M_25">NA()</definedName>
    <definedName name="M_26">NA()</definedName>
    <definedName name="M_27">NA()</definedName>
    <definedName name="M_28">NA()</definedName>
    <definedName name="M_29">NA()</definedName>
    <definedName name="M_30">NA()</definedName>
    <definedName name="M_31">NA()</definedName>
    <definedName name="M_32">NA()</definedName>
    <definedName name="M_33">NA()</definedName>
    <definedName name="M_34">NA()</definedName>
    <definedName name="M_35">NA()</definedName>
    <definedName name="M_36">NA()</definedName>
    <definedName name="M_37">NA()</definedName>
    <definedName name="M_38">NA()</definedName>
    <definedName name="M_39">NA()</definedName>
    <definedName name="M_40">NA()</definedName>
    <definedName name="M_41">NA()</definedName>
    <definedName name="M_42">NA()</definedName>
    <definedName name="M_43">NA()</definedName>
    <definedName name="M_44">NA()</definedName>
    <definedName name="M_45">NA()</definedName>
    <definedName name="M_46">NA()</definedName>
    <definedName name="M_47">NA()</definedName>
    <definedName name="M_48">NA()</definedName>
    <definedName name="M_49">NA()</definedName>
    <definedName name="M_50">NA()</definedName>
    <definedName name="M_51">NA()</definedName>
    <definedName name="M_52">NA()</definedName>
    <definedName name="M_53">NA()</definedName>
    <definedName name="M_54">NA()</definedName>
    <definedName name="M_55">NA()</definedName>
    <definedName name="M_56">NA()</definedName>
    <definedName name="M_57">NA()</definedName>
    <definedName name="M_58">NA()</definedName>
    <definedName name="M_59">NA()</definedName>
    <definedName name="M_60">NA()</definedName>
    <definedName name="M_61">NA()</definedName>
    <definedName name="M_62">NA()</definedName>
    <definedName name="M_63">NA()</definedName>
    <definedName name="M_64">NA()</definedName>
    <definedName name="M_65">NA()</definedName>
    <definedName name="M_66">NA()</definedName>
    <definedName name="M_67">NA()</definedName>
    <definedName name="M_68">NA()</definedName>
    <definedName name="M_69">NA()</definedName>
    <definedName name="M_70">NA()</definedName>
    <definedName name="M_71">NA()</definedName>
    <definedName name="M_72">NA()</definedName>
    <definedName name="M_73">NA()</definedName>
    <definedName name="M_74">NA()</definedName>
    <definedName name="M_75">NA()</definedName>
    <definedName name="M_76">NA()</definedName>
    <definedName name="M_77">NA()</definedName>
    <definedName name="M_78">NA()</definedName>
    <definedName name="M_79">NA()</definedName>
    <definedName name="M_80">NA()</definedName>
    <definedName name="M_81">NA()</definedName>
    <definedName name="M_82">NA()</definedName>
    <definedName name="M_83">NA()</definedName>
    <definedName name="M_84">NA()</definedName>
    <definedName name="M_85">NA()</definedName>
    <definedName name="M_86">NA()</definedName>
    <definedName name="M_87">NA()</definedName>
    <definedName name="M_88">NA()</definedName>
    <definedName name="M_89">NA()</definedName>
    <definedName name="M_90">NA()</definedName>
    <definedName name="M_91">NA()</definedName>
    <definedName name="M_92">NA()</definedName>
    <definedName name="M_93">NA()</definedName>
    <definedName name="M_94">NA()</definedName>
    <definedName name="M_95">NA()</definedName>
    <definedName name="M_96">NA()</definedName>
    <definedName name="M_97">NA()</definedName>
    <definedName name="M_98">NA()</definedName>
    <definedName name="M_99">NA()</definedName>
    <definedName name="M_ACPipe_100">#REF!</definedName>
    <definedName name="M_Aggregate_10">#REF!</definedName>
    <definedName name="M_Aggregate_20">#REF!</definedName>
    <definedName name="M_Aggregate_375mmMaximum_224_56mm">#REF!</definedName>
    <definedName name="M_Aggregate_40">#REF!</definedName>
    <definedName name="M_Aggregate_Crushable_GradeII">#REF!</definedName>
    <definedName name="M_Aggregate_Crushable_GradeIII">#REF!</definedName>
    <definedName name="M_Aggregate_GradeII_19mmNominal_10_5mm">#REF!</definedName>
    <definedName name="M_Aggregate_GradeII_19mmNominal_25_10mm">#REF!</definedName>
    <definedName name="M_Aggregate_GradeII_19mmNominal_5mm_below">#REF!</definedName>
    <definedName name="M_Aggregate_GradeII_63_45mm">#REF!</definedName>
    <definedName name="M_Aggregate_GradeIII_53_224mm">#REF!</definedName>
    <definedName name="M_AIRCOMP170">NA()</definedName>
    <definedName name="M_AIRCOMP210">NA()</definedName>
    <definedName name="M_BindingWire">#REF!</definedName>
    <definedName name="M_Bitumen_CRM">#REF!</definedName>
    <definedName name="M_Bitumen_NRM">#REF!</definedName>
    <definedName name="M_Bitumen_PM">#REF!</definedName>
    <definedName name="M_Bitumen_S65">#REF!</definedName>
    <definedName name="M_Bitumen_S90">#REF!</definedName>
    <definedName name="M_BitumenEmulsion_RS1">#REF!</definedName>
    <definedName name="M_BitumenEmulsion_SS1">#REF!</definedName>
    <definedName name="M_BitumenSealant">#REF!</definedName>
    <definedName name="M_Blasted_Rubble">#REF!</definedName>
    <definedName name="M_BlastingMaterial">#REF!</definedName>
    <definedName name="M_BondStone_400_150_150mm">#REF!</definedName>
    <definedName name="M_Brick_1stClass">#REF!</definedName>
    <definedName name="M_BROOMER">NA()</definedName>
    <definedName name="M_CC_CUTTER">NA()</definedName>
    <definedName name="M_CCMIXER">NA()</definedName>
    <definedName name="M_Cement">#REF!</definedName>
    <definedName name="M_CHIPSPREDER">NA()</definedName>
    <definedName name="M_CompensationForEarthTakenFromPrivateLand">#REF!</definedName>
    <definedName name="M_CRANE8T">NA()</definedName>
    <definedName name="M_CrushedSand_OR_Grit">#REF!</definedName>
    <definedName name="M_CrushedStoneChipping_132">#REF!</definedName>
    <definedName name="M_CrushedStoneChipping_67mm_100Passing_112mm">#REF!</definedName>
    <definedName name="M_CrushedStoneChipping_67mm_100Passing_95mm">#REF!</definedName>
    <definedName name="M_CrushedStoneChipping_95">#REF!</definedName>
    <definedName name="M_CrushedStoneCoarseAggregatePassing_53mm">#REF!</definedName>
    <definedName name="M_CuringCompound">#REF!</definedName>
    <definedName name="M_DebondingStrips">#REF!</definedName>
    <definedName name="M_DOZERD50">NA()</definedName>
    <definedName name="M_ElastomericBearingAssembly">#REF!</definedName>
    <definedName name="M_ElectricDetonator">#REF!</definedName>
    <definedName name="M_ELEGEN">NA()</definedName>
    <definedName name="M_EXCAVATOR9">NA()</definedName>
    <definedName name="M_FilterMedia">#REF!</definedName>
    <definedName name="M_filterMediam">#REF!</definedName>
    <definedName name="M_FRONTLOADER">NA()</definedName>
    <definedName name="M_GranularMaterial">#REF!</definedName>
    <definedName name="M_HandBrokenMetal_40mm">#REF!</definedName>
    <definedName name="M_HMP40">NA()</definedName>
    <definedName name="M_ICRUSHER">NA()</definedName>
    <definedName name="M_InterlockingBlocks_60mm">#REF!</definedName>
    <definedName name="M_InterlockingBlocks_80mm">#REF!</definedName>
    <definedName name="M_JointFillerBoard">#REF!</definedName>
    <definedName name="M_JuteRope_12mm">#REF!</definedName>
    <definedName name="M_KeyAggregatesPassing_224mm">#REF!</definedName>
    <definedName name="m_lead">NA()</definedName>
    <definedName name="M_Lime">#REF!</definedName>
    <definedName name="M_MOTORGRADER200">NA()</definedName>
    <definedName name="M_MOTORGRADER50">NA()</definedName>
    <definedName name="M_MSClamps">#REF!</definedName>
    <definedName name="M_PAVER100">NA()</definedName>
    <definedName name="M_PAVER75">NA()</definedName>
    <definedName name="M_PD_BT">NA()</definedName>
    <definedName name="M_PD_BTEM">NA()</definedName>
    <definedName name="M_Plasticizer">#REF!</definedName>
    <definedName name="M_PolytheneSheet_125">#REF!</definedName>
    <definedName name="M_PolytheneSheething">#REF!</definedName>
    <definedName name="M_RCCPipeNP3_1000mm">#REF!</definedName>
    <definedName name="M_RCCPipeNP3_1200mm">#REF!</definedName>
    <definedName name="M_RCCPipeNP3_500mm">#REF!</definedName>
    <definedName name="M_RCCPipeNP3_750mm">#REF!</definedName>
    <definedName name="M_RCCPipeNP4_1000mm">#REF!</definedName>
    <definedName name="M_RCCPipeNP4_1200mm">#REF!</definedName>
    <definedName name="M_RCCPipeNP4_500mm">#REF!</definedName>
    <definedName name="M_RCCPipeNP4_750mm">#REF!</definedName>
    <definedName name="M_ROLLER">NA()</definedName>
    <definedName name="M_Sand_Coarse">#REF!</definedName>
    <definedName name="M_Sand_Fine">#REF!</definedName>
    <definedName name="M_SteelReinforcement_HYSDBars">#REF!</definedName>
    <definedName name="M_SteelReinforcement_MSRoundBars">#REF!</definedName>
    <definedName name="M_SteelReinforcement_TMTBars">#REF!</definedName>
    <definedName name="M_StoneBoulder_150mm_below">#REF!</definedName>
    <definedName name="M_StoneChips_12mm">#REF!</definedName>
    <definedName name="M_StoneCrushedAggregate_112_009mm">#REF!</definedName>
    <definedName name="M_StoneForCoarseRubbleMasonry_1stSort">#REF!</definedName>
    <definedName name="M_StoneForCoarseRubbleMasonry_2ndSort">#REF!</definedName>
    <definedName name="M_StoneForRandomRubbleMasonry">#REF!</definedName>
    <definedName name="M_StoneSpalls">#REF!</definedName>
    <definedName name="M_TANKER6K">NA()</definedName>
    <definedName name="M_TIPPER">NA()</definedName>
    <definedName name="M_TRACTORRIPPER">NA()</definedName>
    <definedName name="M_TRACTORROTAVATOR">NA()</definedName>
    <definedName name="M_VIBRATOR_N">NA()</definedName>
    <definedName name="M_VIBRATOR_P">NA()</definedName>
    <definedName name="M_VIBRATOR_S">NA()</definedName>
    <definedName name="M_W_Mazdoor">NA()</definedName>
    <definedName name="M_Water">#REF!</definedName>
    <definedName name="M103xN103">NA()</definedName>
    <definedName name="M1x">"[294]design!#ref!"</definedName>
    <definedName name="M1y">"[294]design!#ref!"</definedName>
    <definedName name="m2_2009">NA()</definedName>
    <definedName name="M2x">"[294]design!#ref!"</definedName>
    <definedName name="M2y">"[294]design!#ref!"</definedName>
    <definedName name="m3_2009">NA()</definedName>
    <definedName name="m8_2008">NA()</definedName>
    <definedName name="m9_2008">NA()</definedName>
    <definedName name="MA">#REF!</definedName>
    <definedName name="maa">"[307]data_bit_i!#ref!"</definedName>
    <definedName name="mab">"[307]data_bit_i!#ref!"</definedName>
    <definedName name="machine_mixing_of_concrete_">NA()</definedName>
    <definedName name="Macro4">NA()</definedName>
    <definedName name="Macro5">NA()</definedName>
    <definedName name="MAD">#REF!</definedName>
    <definedName name="Maddy">#REF!</definedName>
    <definedName name="madhu">#REF!</definedName>
    <definedName name="Main">NA()</definedName>
    <definedName name="maintenance">NA()</definedName>
    <definedName name="makh">NA()</definedName>
    <definedName name="mal">#REF!</definedName>
    <definedName name="Male">#REF!</definedName>
    <definedName name="male_sp">NA()</definedName>
    <definedName name="MAN">#REF!</definedName>
    <definedName name="Man_Mazdoor">NA()</definedName>
    <definedName name="mangalore">NA()</definedName>
    <definedName name="Mani">#REF!</definedName>
    <definedName name="manm">NA()</definedName>
    <definedName name="manmazdoor">NA()</definedName>
    <definedName name="mano">NA()</definedName>
    <definedName name="map">#REF!</definedName>
    <definedName name="MARBLE_STONES">#REF!</definedName>
    <definedName name="mas">NA()</definedName>
    <definedName name="mas_hab">#REF!</definedName>
    <definedName name="mason">#REF!</definedName>
    <definedName name="Mason_1st_class">NA()</definedName>
    <definedName name="Mason_2nd_class">NA()</definedName>
    <definedName name="mason1">#REF!</definedName>
    <definedName name="mason2">#REF!</definedName>
    <definedName name="mass">NA()</definedName>
    <definedName name="master">NA()</definedName>
    <definedName name="Mastic_Cooker">NA()</definedName>
    <definedName name="MASTICK">NA()</definedName>
    <definedName name="mat">NA()</definedName>
    <definedName name="MATE">#REF!</definedName>
    <definedName name="material">NA()</definedName>
    <definedName name="MATERIAL_CLASS">#REF!</definedName>
    <definedName name="maz">NA()</definedName>
    <definedName name="Mazdoor">#REF!</definedName>
    <definedName name="mazski">NA()</definedName>
    <definedName name="mbb">"[307]data_bit_i!#ref!"</definedName>
    <definedName name="mbm">NA()</definedName>
    <definedName name="mbmi">NA()</definedName>
    <definedName name="mbpt">NA()</definedName>
    <definedName name="MC">NA()</definedName>
    <definedName name="MCH">NA()</definedName>
    <definedName name="mcode">NA()</definedName>
    <definedName name="mcpl">NA()</definedName>
    <definedName name="mcvm">NA()</definedName>
    <definedName name="me">NA()</definedName>
    <definedName name="Medical">#REF!</definedName>
    <definedName name="Melamine">NA()</definedName>
    <definedName name="Met14Crush">NA()</definedName>
    <definedName name="Met22crush">NA()</definedName>
    <definedName name="Met22HBG">NA()</definedName>
    <definedName name="Met22MC">NA()</definedName>
    <definedName name="Met236_5">NA()</definedName>
    <definedName name="Met236below">NA()</definedName>
    <definedName name="Met27crush">NA()</definedName>
    <definedName name="Met5_7">NA()</definedName>
    <definedName name="Met9_511_2">NA()</definedName>
    <definedName name="metal">#REF!</definedName>
    <definedName name="Metal__stone">NA()</definedName>
    <definedName name="metal_40">NA()</definedName>
    <definedName name="metal_65">NA()</definedName>
    <definedName name="metal_75">NA()</definedName>
    <definedName name="metal_blast">NA()</definedName>
    <definedName name="METAL_D">#REF!</definedName>
    <definedName name="metal_hc75">NA()</definedName>
    <definedName name="metal_pick">NA()</definedName>
    <definedName name="metal_spr75">NA()</definedName>
    <definedName name="metal_stack">NA()</definedName>
    <definedName name="metal1">#REF!</definedName>
    <definedName name="metal10">NA()</definedName>
    <definedName name="metal11">#REF!</definedName>
    <definedName name="metal12">NA()</definedName>
    <definedName name="metal12ss">NA()</definedName>
    <definedName name="metal20">NA()</definedName>
    <definedName name="metal20ss">NA()</definedName>
    <definedName name="metal3">#REF!</definedName>
    <definedName name="metal40">NA()</definedName>
    <definedName name="metal40ss">NA()</definedName>
    <definedName name="metal45">NA()</definedName>
    <definedName name="metal6">NA()</definedName>
    <definedName name="metal65">NA()</definedName>
    <definedName name="metal75">NA()</definedName>
    <definedName name="mhc">NA()</definedName>
    <definedName name="MHElect_">NA()</definedName>
    <definedName name="MHW_SUPPLY">NA()</definedName>
    <definedName name="MI_06">NA()</definedName>
    <definedName name="MI_10">NA()</definedName>
    <definedName name="MI_12">NA()</definedName>
    <definedName name="MI_20">NA()</definedName>
    <definedName name="MI_236">NA()</definedName>
    <definedName name="MI_25">NA()</definedName>
    <definedName name="MI_40">NA()</definedName>
    <definedName name="MILD">NA()</definedName>
    <definedName name="MILD_6">#REF!</definedName>
    <definedName name="Mild_Steel__Structural_Steel__I_e___Angles__Channels_and_I_sections_">NA()</definedName>
    <definedName name="Mild_steel_flats">NA()</definedName>
    <definedName name="Mild_steel_rods_6mm_dia_">NA()</definedName>
    <definedName name="mini_hmp">NA()</definedName>
    <definedName name="minpc">NA()</definedName>
    <definedName name="mix">#REF!</definedName>
    <definedName name="MIX_SEAL_WBM">NA()</definedName>
    <definedName name="Mixing_of_cement_mortar_by_machine">NA()</definedName>
    <definedName name="Mixture_of_gravel_and_soft_disintegrated_rock_like_shales_ordinary_gravel__stoney_earth_and_earth_mixed_with_fair_sized_boulders________________SS_20_A">NA()</definedName>
    <definedName name="MK">{"'ridftotal'!$A$4:$S$27"}</definedName>
    <definedName name="ml">NA()</definedName>
    <definedName name="MLOAD">#REF!</definedName>
    <definedName name="MLOADING">NA()</definedName>
    <definedName name="mm">#REF!</definedName>
    <definedName name="mmc">NA()</definedName>
    <definedName name="mmcc">NA()</definedName>
    <definedName name="mmixing">NA()</definedName>
    <definedName name="MMMMM">NA()</definedName>
    <definedName name="MMP">NA()</definedName>
    <definedName name="mn">#REF!</definedName>
    <definedName name="Mname">NA()</definedName>
    <definedName name="MNJ">#REF!</definedName>
    <definedName name="mnr">NA()</definedName>
    <definedName name="moj">NA()</definedName>
    <definedName name="mone">#REF!</definedName>
    <definedName name="mone1">#REF!</definedName>
    <definedName name="mortar_by_machine">NA()</definedName>
    <definedName name="Mortar_Grader_BEML">NA()</definedName>
    <definedName name="mpbm">NA()</definedName>
    <definedName name="mpbmi">NA()</definedName>
    <definedName name="MPLOT_PGR_CHP">NA()</definedName>
    <definedName name="mq">NA()</definedName>
    <definedName name="mr">NA()</definedName>
    <definedName name="MR_13MM">NA()</definedName>
    <definedName name="MR_55MM">NA()</definedName>
    <definedName name="MR_63MM">NA()</definedName>
    <definedName name="MR_GRADE2">NA()</definedName>
    <definedName name="MR_GRADE3">NA()</definedName>
    <definedName name="MR_GRAVEL">NA()</definedName>
    <definedName name="MR_SAND">NA()</definedName>
    <definedName name="MR_SANDF">NA()</definedName>
    <definedName name="MR_STONEDUST">NA()</definedName>
    <definedName name="mrt">NA()</definedName>
    <definedName name="mrti">NA()</definedName>
    <definedName name="MS">#REF!</definedName>
    <definedName name="ms_channels">NA()</definedName>
    <definedName name="ms_flat_25mm">NA()</definedName>
    <definedName name="ms_pipes">NA()</definedName>
    <definedName name="ms_plates">NA()</definedName>
    <definedName name="MS_square_bar_10mm">NA()</definedName>
    <definedName name="ms_truss">NA()</definedName>
    <definedName name="MS_tubes">NA()</definedName>
    <definedName name="MSAND">#REF!</definedName>
    <definedName name="msgrill">NA()</definedName>
    <definedName name="MSTACK">#REF!</definedName>
    <definedName name="mt">NA()</definedName>
    <definedName name="mtor">NA()</definedName>
    <definedName name="mtwo">#REF!</definedName>
    <definedName name="mtwo1">#REF!</definedName>
    <definedName name="MULOADING">NA()</definedName>
    <definedName name="mun">NA()</definedName>
    <definedName name="MUNLOAD">#REF!</definedName>
    <definedName name="mura">NA()</definedName>
    <definedName name="murali">NA()</definedName>
    <definedName name="murty">NA()</definedName>
    <definedName name="MUTHU">NA()</definedName>
    <definedName name="mw">NA()</definedName>
    <definedName name="MWL">#REF!</definedName>
    <definedName name="mwls">#REF!</definedName>
    <definedName name="mymax">#REF!</definedName>
    <definedName name="mymin">#REF!</definedName>
    <definedName name="mz">NA()</definedName>
    <definedName name="n">#REF!</definedName>
    <definedName name="N_S_P">NA()</definedName>
    <definedName name="nagara">#REF!</definedName>
    <definedName name="nagaraj">#REF!</definedName>
    <definedName name="NAIDUPALEM">NA()</definedName>
    <definedName name="Name">#REF!</definedName>
    <definedName name="naresh">NA()</definedName>
    <definedName name="NAVA">NA()</definedName>
    <definedName name="nb">NA()</definedName>
    <definedName name="nbc">NA()</definedName>
    <definedName name="nbm">NA()</definedName>
    <definedName name="Needle_Vibrator">NA()</definedName>
    <definedName name="New">#REF!</definedName>
    <definedName name="new_111">Scheduled_Payment+Extra_Payment</definedName>
    <definedName name="newdata">#REF!</definedName>
    <definedName name="nh">NA()</definedName>
    <definedName name="NH4vorklmg">#REF!</definedName>
    <definedName name="nl">#REF!</definedName>
    <definedName name="NM">{"'ridftotal'!$A$4:$S$27"}</definedName>
    <definedName name="nn">#REF!</definedName>
    <definedName name="NNN">NA()</definedName>
    <definedName name="NNNN">NA()</definedName>
    <definedName name="NNNNN">NA()</definedName>
    <definedName name="no">#REF!</definedName>
    <definedName name="No_">NA()</definedName>
    <definedName name="No_1">NA()</definedName>
    <definedName name="NO_1000">#REF!</definedName>
    <definedName name="NO_800">#REF!</definedName>
    <definedName name="nodes">#REF!</definedName>
    <definedName name="NOK">NA()</definedName>
    <definedName name="nonreturnvalve">NA()</definedName>
    <definedName name="NONRETURNVALVES">NA()</definedName>
    <definedName name="nOS">NA()</definedName>
    <definedName name="notok">NA()</definedName>
    <definedName name="NOTUSED">#REF!</definedName>
    <definedName name="nr">#REF!</definedName>
    <definedName name="NR_136_Found">#REF!</definedName>
    <definedName name="NR_Approachslab">#REF!</definedName>
    <definedName name="NR_backfill">#REF!</definedName>
    <definedName name="NR_Filter">#REF!</definedName>
    <definedName name="NR_HYSD_found">#REF!</definedName>
    <definedName name="NR_HYSD_sub">#REF!</definedName>
    <definedName name="NR_HYSD_super">#REF!</definedName>
    <definedName name="NR_M15_Footing">#REF!</definedName>
    <definedName name="NR_M15_levellingcoarse">#REF!</definedName>
    <definedName name="NR_M15_sub">#REF!</definedName>
    <definedName name="NR_M20_bed">#REF!</definedName>
    <definedName name="NR_M20_slab">#REF!</definedName>
    <definedName name="NR_M30_WC">#REF!</definedName>
    <definedName name="NR_R_300">#REF!</definedName>
    <definedName name="NR_weepholes">#REF!</definedName>
    <definedName name="NSPCCC">NA()</definedName>
    <definedName name="NSSR1">NA()</definedName>
    <definedName name="NSSR10">NA()</definedName>
    <definedName name="NSSR100">NA()</definedName>
    <definedName name="NSSR101">NA()</definedName>
    <definedName name="NSSR102">NA()</definedName>
    <definedName name="NSSR103">NA()</definedName>
    <definedName name="NSSR104">NA()</definedName>
    <definedName name="NSSR105">NA()</definedName>
    <definedName name="NSSR106">NA()</definedName>
    <definedName name="NSSR107">NA()</definedName>
    <definedName name="NSSR108">NA()</definedName>
    <definedName name="NSSR109">NA()</definedName>
    <definedName name="NSSR11">NA()</definedName>
    <definedName name="NSSR110">NA()</definedName>
    <definedName name="NSSR111">NA()</definedName>
    <definedName name="NSSR112">NA()</definedName>
    <definedName name="NSSR113">NA()</definedName>
    <definedName name="NSSR114">NA()</definedName>
    <definedName name="NSSR115">NA()</definedName>
    <definedName name="NSSR116">NA()</definedName>
    <definedName name="NSSR117">NA()</definedName>
    <definedName name="NSSR118">NA()</definedName>
    <definedName name="NSSR119">NA()</definedName>
    <definedName name="NSSR12">NA()</definedName>
    <definedName name="NSSR120">NA()</definedName>
    <definedName name="NSSR121">NA()</definedName>
    <definedName name="NSSR122">NA()</definedName>
    <definedName name="NSSR123">NA()</definedName>
    <definedName name="NSSR124">NA()</definedName>
    <definedName name="NSSR125">NA()</definedName>
    <definedName name="NSSR126">NA()</definedName>
    <definedName name="NSSR127">NA()</definedName>
    <definedName name="NSSR128">NA()</definedName>
    <definedName name="NSSR129">NA()</definedName>
    <definedName name="NSSR13">NA()</definedName>
    <definedName name="NSSR130">NA()</definedName>
    <definedName name="NSSR131">NA()</definedName>
    <definedName name="NSSR132">NA()</definedName>
    <definedName name="NSSR133">NA()</definedName>
    <definedName name="NSSR134">NA()</definedName>
    <definedName name="NSSR135">NA()</definedName>
    <definedName name="NSSR136">NA()</definedName>
    <definedName name="NSSR137">NA()</definedName>
    <definedName name="NSSR138">NA()</definedName>
    <definedName name="NSSR139">NA()</definedName>
    <definedName name="NSSR14">NA()</definedName>
    <definedName name="NSSR140">NA()</definedName>
    <definedName name="NSSR141">NA()</definedName>
    <definedName name="NSSR142">NA()</definedName>
    <definedName name="NSSR143">NA()</definedName>
    <definedName name="NSSR144">NA()</definedName>
    <definedName name="NSSR145">NA()</definedName>
    <definedName name="NSSR146">NA()</definedName>
    <definedName name="NSSR147">NA()</definedName>
    <definedName name="NSSR148">NA()</definedName>
    <definedName name="NSSR149">NA()</definedName>
    <definedName name="NSSR15">NA()</definedName>
    <definedName name="NSSR150">NA()</definedName>
    <definedName name="NSSR151">NA()</definedName>
    <definedName name="NSSR152">NA()</definedName>
    <definedName name="NSSR153">NA()</definedName>
    <definedName name="NSSR154">NA()</definedName>
    <definedName name="NSSR155">NA()</definedName>
    <definedName name="NSSR156">NA()</definedName>
    <definedName name="NSSR157">NA()</definedName>
    <definedName name="NSSR158">NA()</definedName>
    <definedName name="NSSR159">NA()</definedName>
    <definedName name="NSSR16">NA()</definedName>
    <definedName name="NSSR160">NA()</definedName>
    <definedName name="NSSR161">NA()</definedName>
    <definedName name="NSSR162">NA()</definedName>
    <definedName name="NSSR163">NA()</definedName>
    <definedName name="NSSR164">NA()</definedName>
    <definedName name="NSSR165">NA()</definedName>
    <definedName name="NSSR166">NA()</definedName>
    <definedName name="NSSR167">NA()</definedName>
    <definedName name="NSSR168">NA()</definedName>
    <definedName name="NSSR169">NA()</definedName>
    <definedName name="NSSR17">NA()</definedName>
    <definedName name="NSSR170">NA()</definedName>
    <definedName name="NSSR171">NA()</definedName>
    <definedName name="NSSR172">NA()</definedName>
    <definedName name="NSSR173">NA()</definedName>
    <definedName name="NSSR174">NA()</definedName>
    <definedName name="NSSR18">NA()</definedName>
    <definedName name="NSSR19">NA()</definedName>
    <definedName name="NSSR2">NA()</definedName>
    <definedName name="NSSR20">NA()</definedName>
    <definedName name="NSSR21">NA()</definedName>
    <definedName name="NSSR22">NA()</definedName>
    <definedName name="NSSR23">NA()</definedName>
    <definedName name="NSSR24">NA()</definedName>
    <definedName name="NSSR25">NA()</definedName>
    <definedName name="NSSR26">NA()</definedName>
    <definedName name="NSSR27">NA()</definedName>
    <definedName name="NSSR28">NA()</definedName>
    <definedName name="NSSR29">NA()</definedName>
    <definedName name="NSSR3">NA()</definedName>
    <definedName name="NSSR30">NA()</definedName>
    <definedName name="NSSR31">NA()</definedName>
    <definedName name="NSSR32">NA()</definedName>
    <definedName name="NSSR33">NA()</definedName>
    <definedName name="NSSR34">NA()</definedName>
    <definedName name="NSSR35">NA()</definedName>
    <definedName name="NSSR36">NA()</definedName>
    <definedName name="NSSR37">NA()</definedName>
    <definedName name="NSSR38">NA()</definedName>
    <definedName name="NSSR39">NA()</definedName>
    <definedName name="NSSR4">NA()</definedName>
    <definedName name="NSSR40">NA()</definedName>
    <definedName name="NSSR41">NA()</definedName>
    <definedName name="NSSR42">NA()</definedName>
    <definedName name="NSSR43">NA()</definedName>
    <definedName name="NSSR44">NA()</definedName>
    <definedName name="NSSR45">NA()</definedName>
    <definedName name="NSSR46">NA()</definedName>
    <definedName name="NSSR47">NA()</definedName>
    <definedName name="NSSR48">NA()</definedName>
    <definedName name="NSSR49">NA()</definedName>
    <definedName name="NSSR5">NA()</definedName>
    <definedName name="NSSR50">NA()</definedName>
    <definedName name="NSSR51">NA()</definedName>
    <definedName name="NSSR52">NA()</definedName>
    <definedName name="NSSR53">NA()</definedName>
    <definedName name="NSSR54">NA()</definedName>
    <definedName name="NSSR55">NA()</definedName>
    <definedName name="NSSR56">NA()</definedName>
    <definedName name="NSSR57">NA()</definedName>
    <definedName name="NSSR58">NA()</definedName>
    <definedName name="NSSR59">NA()</definedName>
    <definedName name="NSSR6">NA()</definedName>
    <definedName name="NSSR60">NA()</definedName>
    <definedName name="NSSR61">NA()</definedName>
    <definedName name="NSSR62">NA()</definedName>
    <definedName name="NSSR63">NA()</definedName>
    <definedName name="NSSR64">NA()</definedName>
    <definedName name="NSSR65">NA()</definedName>
    <definedName name="NSSR66">NA()</definedName>
    <definedName name="NSSR67">NA()</definedName>
    <definedName name="NSSR68">NA()</definedName>
    <definedName name="NSSR69">NA()</definedName>
    <definedName name="NSSR7">NA()</definedName>
    <definedName name="NSSR70">NA()</definedName>
    <definedName name="NSSR71">NA()</definedName>
    <definedName name="NSSR72">NA()</definedName>
    <definedName name="NSSR73">NA()</definedName>
    <definedName name="NSSR74">NA()</definedName>
    <definedName name="NSSR75">NA()</definedName>
    <definedName name="NSSR76">NA()</definedName>
    <definedName name="NSSR77">NA()</definedName>
    <definedName name="NSSR78">NA()</definedName>
    <definedName name="NSSR79">NA()</definedName>
    <definedName name="NSSR8">NA()</definedName>
    <definedName name="NSSR80">NA()</definedName>
    <definedName name="NSSR81">NA()</definedName>
    <definedName name="NSSR82">NA()</definedName>
    <definedName name="NSSR83">NA()</definedName>
    <definedName name="NSSR84">NA()</definedName>
    <definedName name="NSSR85">NA()</definedName>
    <definedName name="NSSR86">NA()</definedName>
    <definedName name="NSSR87">NA()</definedName>
    <definedName name="NSSR88">NA()</definedName>
    <definedName name="NSSR89">NA()</definedName>
    <definedName name="NSSR9">NA()</definedName>
    <definedName name="NSSR90">NA()</definedName>
    <definedName name="NSSR91">NA()</definedName>
    <definedName name="NSSR92">NA()</definedName>
    <definedName name="NSSR93">NA()</definedName>
    <definedName name="NSSR94">NA()</definedName>
    <definedName name="NSSR95">NA()</definedName>
    <definedName name="NSSR96">NA()</definedName>
    <definedName name="NSSR97">NA()</definedName>
    <definedName name="NSSR98">NA()</definedName>
    <definedName name="NSSR99">NA()</definedName>
    <definedName name="NUM_MMM">#REF!</definedName>
    <definedName name="Num_Pmt_Per_Year">NA()</definedName>
    <definedName name="Number_of_Payments">#N/A</definedName>
    <definedName name="Nurses">#REF!</definedName>
    <definedName name="nurses1">"[113]data.f8.btr!#ref!"</definedName>
    <definedName name="NVCP">NA()</definedName>
    <definedName name="nw">#REF!</definedName>
    <definedName name="obd_paint">NA()</definedName>
    <definedName name="obpl">NA()</definedName>
    <definedName name="OCM">"[98]office!$b$20"</definedName>
    <definedName name="oct">NA()</definedName>
    <definedName name="od">#REF!</definedName>
    <definedName name="oe">NA()</definedName>
    <definedName name="OG_metal">NA()</definedName>
    <definedName name="OH">#REF!</definedName>
    <definedName name="OHBRBRACEONETOSIX">NA()</definedName>
    <definedName name="OHBRBRACESEVENTOTHIRTEEN">#REF!</definedName>
    <definedName name="OHBRCOLUMNONETOSIX">#REF!</definedName>
    <definedName name="OHBRCOLUMNSEVENTOTHIRTEEN">#REF!</definedName>
    <definedName name="OHR">#REF!</definedName>
    <definedName name="ohs">NA()</definedName>
    <definedName name="OHSR">NA()</definedName>
    <definedName name="OHSR2">NA()</definedName>
    <definedName name="ohsrcap">#REF!</definedName>
    <definedName name="ohsrlls">#REF!</definedName>
    <definedName name="oi">NA()</definedName>
    <definedName name="oii">NA()</definedName>
    <definedName name="OIU">#REF!</definedName>
    <definedName name="ojjlkj">#REF!</definedName>
    <definedName name="ojsdgn">NA()</definedName>
    <definedName name="ok">NA()</definedName>
    <definedName name="one">NA()</definedName>
    <definedName name="ONETOSEVEN">NA()</definedName>
    <definedName name="oo">NA()</definedName>
    <definedName name="ooo">NA()</definedName>
    <definedName name="OOOEOOOE">#REF!</definedName>
    <definedName name="oooo">NA()</definedName>
    <definedName name="optrq">NA()</definedName>
    <definedName name="OrderTable" hidden="1">#REF!</definedName>
    <definedName name="others">NA()</definedName>
    <definedName name="OW">NA()</definedName>
    <definedName name="owefwf">NA()</definedName>
    <definedName name="p">NA()</definedName>
    <definedName name="p_11">NA()</definedName>
    <definedName name="P_6">"'smb://Tender3/d/Vinod/Excel/Tender/Boundary%20Wall%20for%20American%20International%20School%20%20-%20Taramani.xls'#$Boq.CX1"</definedName>
    <definedName name="p_8">NA()</definedName>
    <definedName name="P_reinigung_in_BiopurN">"[148]balan1!#ref!"</definedName>
    <definedName name="P_reinigung_in_Filter">"[148]balan1!#ref!"</definedName>
    <definedName name="p_sch1">NA()</definedName>
    <definedName name="Pa">NA()</definedName>
    <definedName name="Packed">#REF!</definedName>
    <definedName name="paddy">NA()</definedName>
    <definedName name="paint">#REF!</definedName>
    <definedName name="painter">#REF!</definedName>
    <definedName name="painting">NA()</definedName>
    <definedName name="Painting_to_Single_Coat_Plastic_Emulsion_paint_of_superior_quality_of_approved_brand__in_all_to_give_an_even_shade_after_thoroughly_brushing_the_surface_to_remove_all_loose_powdered_materials__including_cost_and_conveyance_of_all_materials__including_cost">"[372]sch!#ref!"</definedName>
    <definedName name="Part">"[373]data!#ref!"</definedName>
    <definedName name="Pasu">NA()</definedName>
    <definedName name="Paver_finisher_Hydraulic_with_sensor">NA()</definedName>
    <definedName name="Paver_finisher_mechanical_sold">NA()</definedName>
    <definedName name="Pay_Date">NA()</definedName>
    <definedName name="Pay_Num">NA()</definedName>
    <definedName name="PAYJJJJJD">NA()</definedName>
    <definedName name="Payment_Date">#N/A</definedName>
    <definedName name="pbg">NA()</definedName>
    <definedName name="pbm">NA()</definedName>
    <definedName name="pbpt">NA()</definedName>
    <definedName name="Pbx">"[294]design!#ref!"</definedName>
    <definedName name="Pby">"[294]design!#ref!"</definedName>
    <definedName name="pc">#REF!</definedName>
    <definedName name="pcc">NA()</definedName>
    <definedName name="pcc_bedblock">NA()</definedName>
    <definedName name="pccut">NA()</definedName>
    <definedName name="pcrao">NA()</definedName>
    <definedName name="PDS">NA()</definedName>
    <definedName name="Pedastals__columns">"[71]works!#ref!"</definedName>
    <definedName name="Perf_Garantee">NA()</definedName>
    <definedName name="peru">NA()</definedName>
    <definedName name="perugudi">NA()</definedName>
    <definedName name="perungudi">NA()</definedName>
    <definedName name="pftw">"[122]process!#ref!"</definedName>
    <definedName name="pg">NA()</definedName>
    <definedName name="PGS">NA()</definedName>
    <definedName name="phase">NA()</definedName>
    <definedName name="phi">NA()</definedName>
    <definedName name="Phone">#REF!</definedName>
    <definedName name="pi">3.1415</definedName>
    <definedName name="Picking___spreading_metal_for_WBM_for_75_mm">NA()</definedName>
    <definedName name="Picking_5_to_100_mm_old_metalled_surface_and_sectioning">#REF!</definedName>
    <definedName name="Picking_metal___sectiong">NA()</definedName>
    <definedName name="pIIII">NA()</definedName>
    <definedName name="PIPE">NA()</definedName>
    <definedName name="PIPE_CL1">#REF!</definedName>
    <definedName name="PIPE_ID">#REF!</definedName>
    <definedName name="PIPE_ID_CD">#REF!</definedName>
    <definedName name="PIPE_TYPE">#REF!</definedName>
    <definedName name="PIPE_TYPE_R">#REF!</definedName>
    <definedName name="PIPE_TYPES">#REF!</definedName>
    <definedName name="piperates">#REF!</definedName>
    <definedName name="PIPES">#REF!</definedName>
    <definedName name="PIPES_CR">#REF!</definedName>
    <definedName name="PIPES_E">#REF!</definedName>
    <definedName name="PK">NA()</definedName>
    <definedName name="pkgno">NA()</definedName>
    <definedName name="PKK">NA()</definedName>
    <definedName name="pla">#REF!</definedName>
    <definedName name="plasp">#REF!</definedName>
    <definedName name="plaster_ornamental">NA()</definedName>
    <definedName name="plaster_thick">#REF!</definedName>
    <definedName name="plaster_twelve">NA()</definedName>
    <definedName name="plaster_twenty">NA()</definedName>
    <definedName name="PLASTERING_WALLS_CEILING">#REF!</definedName>
    <definedName name="plastering12">NA()</definedName>
    <definedName name="plasticemulsion_paint">NA()</definedName>
    <definedName name="plbeams">NA()</definedName>
    <definedName name="Plinth_beams__lintels">"[71]works!#ref!"</definedName>
    <definedName name="PM">NA()</definedName>
    <definedName name="PM_AirCompressor_210cfm">#REF!</definedName>
    <definedName name="PM_BatchMixHMP_46_60THP">#REF!</definedName>
    <definedName name="PM_BatchTypeHMP_30_40">#REF!</definedName>
    <definedName name="PM_BitumenBoilerOilFired_1000">#REF!</definedName>
    <definedName name="PM_BitumenBoilerOilFired_200">#REF!</definedName>
    <definedName name="PM_BitumenEmulsionPressureDistributor">#REF!</definedName>
    <definedName name="PM_ConcreteMixer">#REF!</definedName>
    <definedName name="PM_Dozer_D50">#REF!</definedName>
    <definedName name="PM_ElectricGeneratorSet_125">#REF!</definedName>
    <definedName name="PM_FrontEndLoader_1cum">#REF!</definedName>
    <definedName name="PM_HydraulicBroom">#REF!</definedName>
    <definedName name="PM_HydraulicExcavator_09cum">#REF!</definedName>
    <definedName name="PM_HydraulicSelfPropelledChipSpreader">#REF!</definedName>
    <definedName name="PM_JointCuttingMachine">#REF!</definedName>
    <definedName name="PM_Mixall_6_10t">#REF!</definedName>
    <definedName name="PM_MotorGrader">#REF!</definedName>
    <definedName name="PM_NeedleVibrator">#REF!</definedName>
    <definedName name="PM_PaverFinisher">#REF!</definedName>
    <definedName name="PM_PlateVibrator">#REF!</definedName>
    <definedName name="PM_ScreedVibrator">#REF!</definedName>
    <definedName name="PM_ThreeWheeled_80_100kN_StaticRoller">#REF!</definedName>
    <definedName name="PM_Tipper_55">#REF!</definedName>
    <definedName name="PM_Tractor_Rotavator">#REF!</definedName>
    <definedName name="PM_Tractor_Trolley">#REF!</definedName>
    <definedName name="PM_Truck">#REF!</definedName>
    <definedName name="PM_VibratoryRoller_80_100kN">#REF!</definedName>
    <definedName name="PM_WaterTanker_6kl">#REF!</definedName>
    <definedName name="PMS">#REF!</definedName>
    <definedName name="Pneumatic_tyre_Roller">NA()</definedName>
    <definedName name="POIN">#REF!</definedName>
    <definedName name="Polished_black_Cuddapah_slabs_25_4mm">NA()</definedName>
    <definedName name="Polished_Shahabad_slabs_of_Tandur_25_4mm_blue">NA()</definedName>
    <definedName name="Polished_Shahabad_slabs_of_Tandur_25_4mm_white">NA()</definedName>
    <definedName name="pop">NA()</definedName>
    <definedName name="portico__bottom__steps">NA()</definedName>
    <definedName name="portion">"[128]lead!#ref!"</definedName>
    <definedName name="poutr">NA()</definedName>
    <definedName name="powo">NA()</definedName>
    <definedName name="pp">#REF!</definedName>
    <definedName name="ppp" hidden="1">{#N/A,#N/A,FALSE,"no"}</definedName>
    <definedName name="PPPPP">#REF!</definedName>
    <definedName name="pppppppppp">"[71]material!#ref!"</definedName>
    <definedName name="pppppppppppp">"[71]works!#ref!"</definedName>
    <definedName name="pppppppppppppp">"[71]works!#ref!"</definedName>
    <definedName name="pqodjhf">NA()</definedName>
    <definedName name="pr">#REF!</definedName>
    <definedName name="PR_Habcode_16_Dig">#REF!</definedName>
    <definedName name="Prasad">#REF!</definedName>
    <definedName name="praveen">#REF!</definedName>
    <definedName name="prb">NA()</definedName>
    <definedName name="PRC">#REF!</definedName>
    <definedName name="prelim">"'[141]1'!$a$1:$u$65536"</definedName>
    <definedName name="Prelm_Exp">NA()</definedName>
    <definedName name="Princ">NA()</definedName>
    <definedName name="prince">NA()</definedName>
    <definedName name="prince1">NA()</definedName>
    <definedName name="_xlnm.Print_Area" localSheetId="2">ABSTRACT!$B$1:$I$35</definedName>
    <definedName name="_xlnm.Print_Area" localSheetId="0">RE!$A$1:$N$741</definedName>
    <definedName name="_xlnm.Print_Area">#REF!</definedName>
    <definedName name="Print_Area_MI">#REF!</definedName>
    <definedName name="Print_Area_MI_10">NA()</definedName>
    <definedName name="Print_Area_MI_12">#REF!</definedName>
    <definedName name="Print_Area_MI_3">#REF!</definedName>
    <definedName name="Print_Area_MI_6">#REF!</definedName>
    <definedName name="Print_Area_MI_7">NA()</definedName>
    <definedName name="Print_Area_MI_9">#REF!</definedName>
    <definedName name="Print_Area_Reset">#N/A</definedName>
    <definedName name="_xlnm.Print_Titles" localSheetId="0">RE!$2:$3</definedName>
    <definedName name="Prl">NA()</definedName>
    <definedName name="proBS">NA()</definedName>
    <definedName name="ProdForm" hidden="1">#REF!</definedName>
    <definedName name="Product" hidden="1">#REF!</definedName>
    <definedName name="PROFIT">"[98]office!$b$22"</definedName>
    <definedName name="PROFIT1">"[98]office!$b$21"</definedName>
    <definedName name="PROFORMA_IV__2_">NA()</definedName>
    <definedName name="project">NA()</definedName>
    <definedName name="projection">"[130]boq!#ref!"</definedName>
    <definedName name="PROS_LPM">#REF!</definedName>
    <definedName name="PROS_MLD">#REF!</definedName>
    <definedName name="PROS_PERIOD">#REF!</definedName>
    <definedName name="PROS_POP">#REF!</definedName>
    <definedName name="PROS_YEAR">#REF!</definedName>
    <definedName name="prsrhds">#REF!</definedName>
    <definedName name="ps">NA()</definedName>
    <definedName name="PSC_C">#REF!</definedName>
    <definedName name="PSC_CL">#REF!</definedName>
    <definedName name="PSC_CL_RATES">#REF!</definedName>
    <definedName name="PSC_CLL">#REF!</definedName>
    <definedName name="PSC_CLR">#REF!</definedName>
    <definedName name="PSC_CLS">#REF!</definedName>
    <definedName name="PSC_D_R">#REF!</definedName>
    <definedName name="PSC_D_RATES">#REF!</definedName>
    <definedName name="PSC_DC">#REF!</definedName>
    <definedName name="PSC_DR">#REF!</definedName>
    <definedName name="PSC_FR_10KG">#REF!</definedName>
    <definedName name="PSC_FR_12KG">#REF!</definedName>
    <definedName name="PSC_FR_14KG">#REF!</definedName>
    <definedName name="PSC_FR_16KG">#REF!</definedName>
    <definedName name="PSC_FR_6KG">#REF!</definedName>
    <definedName name="PSC_FR_8KG">#REF!</definedName>
    <definedName name="PSC_G">#REF!</definedName>
    <definedName name="PSC_P">#REF!</definedName>
    <definedName name="PSC_RATES">#REF!</definedName>
    <definedName name="PSC_T">#REF!</definedName>
    <definedName name="pss">NA()</definedName>
    <definedName name="psw">NA()</definedName>
    <definedName name="PT">NA()</definedName>
    <definedName name="pui">NA()</definedName>
    <definedName name="pump">NA()</definedName>
    <definedName name="Pump___23_KW">NA()</definedName>
    <definedName name="pumpset">NA()</definedName>
    <definedName name="PUMPSET_COST">#REF!</definedName>
    <definedName name="PUMPSET_LIFE">#REF!</definedName>
    <definedName name="PUR">NA()</definedName>
    <definedName name="Puz">"[294]design!#ref!"</definedName>
    <definedName name="PV">#REF!</definedName>
    <definedName name="pvc">#REF!</definedName>
    <definedName name="pvc_100">NA()</definedName>
    <definedName name="pvc_15">NA()</definedName>
    <definedName name="pvc_150">NA()</definedName>
    <definedName name="pvc_20">NA()</definedName>
    <definedName name="pvc_200">NA()</definedName>
    <definedName name="pvc_25">NA()</definedName>
    <definedName name="pvc_250">NA()</definedName>
    <definedName name="pvc_300">NA()</definedName>
    <definedName name="pvc_32">NA()</definedName>
    <definedName name="pvc_40">NA()</definedName>
    <definedName name="pvc_400">NA()</definedName>
    <definedName name="pvc_50">NA()</definedName>
    <definedName name="pvc_600">NA()</definedName>
    <definedName name="pvc_65">NA()</definedName>
    <definedName name="pvc_80">NA()</definedName>
    <definedName name="pvc_bends">NA()</definedName>
    <definedName name="PVC_CL">#REF!</definedName>
    <definedName name="PVC_CL_RATES">#REF!</definedName>
    <definedName name="pvc_clamps">NA()</definedName>
    <definedName name="PVC_CLR">#REF!</definedName>
    <definedName name="PVC_CLS">#REF!</definedName>
    <definedName name="pvc_collar">NA()</definedName>
    <definedName name="PVC_D_R">#REF!</definedName>
    <definedName name="PVC_D_RATES">#REF!</definedName>
    <definedName name="PVC_DC">#REF!</definedName>
    <definedName name="PVC_DL_RANGE">#REF!</definedName>
    <definedName name="PVC_DR">#REF!</definedName>
    <definedName name="PVC_FR_10KG">#REF!</definedName>
    <definedName name="PVC_FR_4KG">#REF!</definedName>
    <definedName name="PVC_FR_6KG">#REF!</definedName>
    <definedName name="PVC_G">#REF!</definedName>
    <definedName name="PVC_ID">#REF!</definedName>
    <definedName name="PVC_ID_CL">#REF!</definedName>
    <definedName name="PVC_IDS">#REF!</definedName>
    <definedName name="PVC_PIPES">#REF!</definedName>
    <definedName name="pvc_pipes_110">NA()</definedName>
    <definedName name="pvc_specials">#REF!</definedName>
    <definedName name="PVC_T">#REF!</definedName>
    <definedName name="pvcALL">NA()</definedName>
    <definedName name="pvcBend">NA()</definedName>
    <definedName name="pvcCoupling">NA()</definedName>
    <definedName name="pvcDummy">NA()</definedName>
    <definedName name="pvcElbow">NA()</definedName>
    <definedName name="pvcFTA">NA()</definedName>
    <definedName name="PVCid10.0">#REF!</definedName>
    <definedName name="PVCid10_0">NA()</definedName>
    <definedName name="PVCid4.0">#REF!</definedName>
    <definedName name="PVCid4_0">NA()</definedName>
    <definedName name="PVCid6.0">#REF!</definedName>
    <definedName name="PVCid6_0">NA()</definedName>
    <definedName name="PVCid8.0">#REF!</definedName>
    <definedName name="PVCid8_0">NA()</definedName>
    <definedName name="pvcMTA">NA()</definedName>
    <definedName name="PVCod">#REF!</definedName>
    <definedName name="pvcpvrate">#REF!</definedName>
    <definedName name="pvcrates">#REF!</definedName>
    <definedName name="PVCreducedTee">NA()</definedName>
    <definedName name="pvcsaddle">#REF!</definedName>
    <definedName name="pvcSpecials">NA()</definedName>
    <definedName name="pvcTee">NA()</definedName>
    <definedName name="pvcwts">#REF!</definedName>
    <definedName name="pw">#REF!</definedName>
    <definedName name="PWF">NA()</definedName>
    <definedName name="q">#REF!</definedName>
    <definedName name="Q_">NA()</definedName>
    <definedName name="Q_136_BCCP">NA()</definedName>
    <definedName name="Q_136_BODY">NA()</definedName>
    <definedName name="Q_136_FLY_BCCP">NA()</definedName>
    <definedName name="Q_136_FOUND">NA()</definedName>
    <definedName name="Q_148_BCCP">NA()</definedName>
    <definedName name="q_8">NA()</definedName>
    <definedName name="Q_BACKFILL">NA()</definedName>
    <definedName name="Q_BC">NA()</definedName>
    <definedName name="Q_BED_HP">NA()</definedName>
    <definedName name="Q_BM_100">NA()</definedName>
    <definedName name="Q_BM_50">NA()</definedName>
    <definedName name="Q_BT_PATCH">NA()</definedName>
    <definedName name="Q_BT_PATCH_40">NA()</definedName>
    <definedName name="Q_CD_EW">#REF!</definedName>
    <definedName name="Q_CD_M10_BODY">#REF!</definedName>
    <definedName name="Q_CD_M10_FOUN">#REF!</definedName>
    <definedName name="Q_EW_C">NA()</definedName>
    <definedName name="Q_EW_F">#REF!</definedName>
    <definedName name="Q_EW_FOUND">NA()</definedName>
    <definedName name="Q_EW_S">#REF!</definedName>
    <definedName name="Q_EW_T">NA()</definedName>
    <definedName name="Q_EW_USS">NA()</definedName>
    <definedName name="Q_FILL_INB_BODY">NA()</definedName>
    <definedName name="Q_FILTER_ABUT">NA()</definedName>
    <definedName name="Q_FILTER_BPITCH">NA()</definedName>
    <definedName name="Q_G2_22B_aS_PR">NA()</definedName>
    <definedName name="Q_G2_22B_AS_VR">NA()</definedName>
    <definedName name="Q_G2_45B_AS_PR">NA()</definedName>
    <definedName name="Q_G2_45B_AS_VR">NA()</definedName>
    <definedName name="Q_G3_22B_BS_PR">NA()</definedName>
    <definedName name="Q_G3_22B_BS_VR">NA()</definedName>
    <definedName name="Q_G3_45B_BS_PR">NA()</definedName>
    <definedName name="Q_G3_45B_BS_VR">NA()</definedName>
    <definedName name="Q_GRAVEL_SHOLDERS">#REF!</definedName>
    <definedName name="Q_GROUT_REV">NA()</definedName>
    <definedName name="Q_GS">NA()</definedName>
    <definedName name="Q_GSB">#REF!</definedName>
    <definedName name="Q_HP">NA()</definedName>
    <definedName name="Q_HP_1000">NA()</definedName>
    <definedName name="Q_HP_600">NA()</definedName>
    <definedName name="Q_HP_800">NA()</definedName>
    <definedName name="Q_HYSD_FOUND">NA()</definedName>
    <definedName name="Q_HYSD_SUB">NA()</definedName>
    <definedName name="Q_HYSD_SUPER">NA()</definedName>
    <definedName name="Q_M15_DIVIDERS">NA()</definedName>
    <definedName name="Q_M15_FOUND">NA()</definedName>
    <definedName name="Q_M15_LEVEL">NA()</definedName>
    <definedName name="Q_M15_SUB">NA()</definedName>
    <definedName name="Q_M20R_BEDBLOCKS">NA()</definedName>
    <definedName name="Q_M20R_COVER_SLAB">NA()</definedName>
    <definedName name="Q_M20R_DECK">NA()</definedName>
    <definedName name="Q_M20R_RAIL">NA()</definedName>
    <definedName name="Q_M25R_APP">NA()</definedName>
    <definedName name="Q_M30R_WC">NA()</definedName>
    <definedName name="Q_M35_CCP">NA()</definedName>
    <definedName name="Q_M35_FLY_CCP">NA()</definedName>
    <definedName name="Q_MILD">NA()</definedName>
    <definedName name="Q_MSS">#REF!</definedName>
    <definedName name="Q_PAINT">NA()</definedName>
    <definedName name="q_pick">#REF!</definedName>
    <definedName name="Q_PLAST">NA()</definedName>
    <definedName name="Q_REV300">NA()</definedName>
    <definedName name="Q_SANDFILL">NA()</definedName>
    <definedName name="Q_SCAR_BT">NA()</definedName>
    <definedName name="Q_SCAR_GRA">NA()</definedName>
    <definedName name="Q_SCSD">#REF!</definedName>
    <definedName name="Q_SCSD_6070">NA()</definedName>
    <definedName name="Q_SCSD_80100">NA()</definedName>
    <definedName name="Q_SDBC">#REF!</definedName>
    <definedName name="Q_TACK">#REF!</definedName>
    <definedName name="Q_WBM2">#REF!</definedName>
    <definedName name="Q_WBM3">#REF!</definedName>
    <definedName name="Q_WMM">NA()</definedName>
    <definedName name="QQ">#REF!</definedName>
    <definedName name="qqq">#REF!</definedName>
    <definedName name="qqqq">NA()</definedName>
    <definedName name="QQQQQQ">"[383]lead!#ref!"</definedName>
    <definedName name="qqqqqqq">NA()</definedName>
    <definedName name="qqqqqqqqq">"[93]data!#ref!"</definedName>
    <definedName name="qqqqqqqqqqqqq">NA()</definedName>
    <definedName name="qqww">#REF!</definedName>
    <definedName name="qr">#REF!</definedName>
    <definedName name="QRückläufe">#REF!</definedName>
    <definedName name="QSchlamwasser_Dauer">#REF!</definedName>
    <definedName name="Qu">NA()</definedName>
    <definedName name="quarry">"[71]material!#ref!"</definedName>
    <definedName name="Quarry_rubbish">"[71]material!#ref!"</definedName>
    <definedName name="Quaspall">NA()</definedName>
    <definedName name="que">NA()</definedName>
    <definedName name="quer10">NA()</definedName>
    <definedName name="QUERY2">#REF!</definedName>
    <definedName name="qwe">NA()</definedName>
    <definedName name="qwew">NA()</definedName>
    <definedName name="qwwetrty">NA()</definedName>
    <definedName name="qwww">NA()</definedName>
    <definedName name="R_12_M">NA()</definedName>
    <definedName name="R_136_BCCP">NA()</definedName>
    <definedName name="R_136_BODY">NA()</definedName>
    <definedName name="R_136_Bodywalls">#REF!</definedName>
    <definedName name="R_136_FLY_BCCP">NA()</definedName>
    <definedName name="R_136_Found">#REF!</definedName>
    <definedName name="R_148_BCCP">NA()</definedName>
    <definedName name="R_148_belowcc">#REF!</definedName>
    <definedName name="R_25_M">NA()</definedName>
    <definedName name="R_6_M">NA()</definedName>
    <definedName name="r_ac_pipe_100_cl">NA()</definedName>
    <definedName name="r_ac_pipe_125_cl">NA()</definedName>
    <definedName name="r_ac_pipe_150_cl">NA()</definedName>
    <definedName name="r_ac_pipe_200_cl">NA()</definedName>
    <definedName name="r_ac_pipe_80_cl">NA()</definedName>
    <definedName name="R_BackFill">#REF!</definedName>
    <definedName name="R_BED_HP">NA()</definedName>
    <definedName name="R_BetweenBodywalls">#REF!</definedName>
    <definedName name="r_block_20">NA()</definedName>
    <definedName name="r_block_50">NA()</definedName>
    <definedName name="R_BM">#REF!</definedName>
    <definedName name="R_BM_50">NA()</definedName>
    <definedName name="R_BT_PATCH">NA()</definedName>
    <definedName name="R_BT_PATCH_40">NA()</definedName>
    <definedName name="r_det">#REF!</definedName>
    <definedName name="R_Diversion_Road">#REF!</definedName>
    <definedName name="R_EW_C">NA()</definedName>
    <definedName name="R_EW_Car">#REF!</definedName>
    <definedName name="r_ew_emb">NA()</definedName>
    <definedName name="R_EW_FMC_Car">#REF!</definedName>
    <definedName name="R_EW_FMC_Side">#REF!</definedName>
    <definedName name="R_EW_Form_OMC">#REF!</definedName>
    <definedName name="R_EW_FOUND">NA()</definedName>
    <definedName name="R_EW_Man">#REF!</definedName>
    <definedName name="R_EW_OMC_Car">#REF!</definedName>
    <definedName name="R_EW_OMC_Side">#REF!</definedName>
    <definedName name="r_ew_rf_cons">NA()</definedName>
    <definedName name="R_EW_S">NA()</definedName>
    <definedName name="R_EW_Side_OMC">#REF!</definedName>
    <definedName name="R_EW_T">NA()</definedName>
    <definedName name="R_EW_Trench">#REF!</definedName>
    <definedName name="R_EW_USS">NA()</definedName>
    <definedName name="R_FILL_INB_BODY">NA()</definedName>
    <definedName name="R_Filter">#REF!</definedName>
    <definedName name="R_FILTER_ABUT">NA()</definedName>
    <definedName name="R_FILTER_BPITCH">NA()</definedName>
    <definedName name="r_floor_pl">NA()</definedName>
    <definedName name="R_G2_22B_AS_PR">NA()</definedName>
    <definedName name="R_G2_22B_AS_VR">NA()</definedName>
    <definedName name="R_G2_45B_AS_PR">NA()</definedName>
    <definedName name="R_G2_45B_AS_VR">NA()</definedName>
    <definedName name="R_G3_22B_BS_PR">NA()</definedName>
    <definedName name="R_G3_22B_BS_VR">NA()</definedName>
    <definedName name="R_G3_45B_BS_PR">NA()</definedName>
    <definedName name="R_G3_45B_BS_VR">NA()</definedName>
    <definedName name="R_Gravel">NA()</definedName>
    <definedName name="R_Gravel_Bedding">#REF!</definedName>
    <definedName name="R_Gravel_between">#REF!</definedName>
    <definedName name="R_Gravel_Pipebedding">#REF!</definedName>
    <definedName name="R_Gravel_Quardrent">#REF!</definedName>
    <definedName name="R_GravelBedding">#REF!</definedName>
    <definedName name="R_GravelShoulders">#REF!</definedName>
    <definedName name="R_GROUT_REV">NA()</definedName>
    <definedName name="R_GS">NA()</definedName>
    <definedName name="R_GSB">#REF!</definedName>
    <definedName name="R_HP_1000">#REF!</definedName>
    <definedName name="R_HP_600">#REF!</definedName>
    <definedName name="R_HP_800">#REF!</definedName>
    <definedName name="R_HPL_600">#REF!</definedName>
    <definedName name="R_HPL_800">#REF!</definedName>
    <definedName name="R_HYSD_Found">#REF!</definedName>
    <definedName name="R_HYSD_sub">#REF!</definedName>
    <definedName name="R_HYSD_Super">#REF!</definedName>
    <definedName name="R_M10_base">#REF!</definedName>
    <definedName name="R_M10_bCC">#REF!</definedName>
    <definedName name="R_M10_bodywalls">#REF!</definedName>
    <definedName name="R_M10_drains">#REF!</definedName>
    <definedName name="R_M10_found">#REF!</definedName>
    <definedName name="R_M15_dividers">#REF!</definedName>
    <definedName name="R_M15_Foot">#REF!</definedName>
    <definedName name="R_M15_footing">#REF!</definedName>
    <definedName name="R_M15_FOUND">NA()</definedName>
    <definedName name="R_M15_LEVEL">NA()</definedName>
    <definedName name="R_M15_LevellingCoarse">#REF!</definedName>
    <definedName name="R_M15_SUB">#REF!</definedName>
    <definedName name="R_M20_Bed">#REF!</definedName>
    <definedName name="R_M20_BedBack">#REF!</definedName>
    <definedName name="R_M20_COVER">#REF!</definedName>
    <definedName name="R_M20_DECKSLAB">#REF!</definedName>
    <definedName name="R_M20_slab">#REF!</definedName>
    <definedName name="R_M20R_BEDBLOCKS">NA()</definedName>
    <definedName name="R_M20R_COVER_SLAB">NA()</definedName>
    <definedName name="R_M20R_DECK">NA()</definedName>
    <definedName name="R_M20R_RAIL">NA()</definedName>
    <definedName name="R_M25_ApproachSlab">#REF!</definedName>
    <definedName name="R_M25R_APP">NA()</definedName>
    <definedName name="R_M30_WC">#REF!</definedName>
    <definedName name="R_M30R_WC">NA()</definedName>
    <definedName name="R_M35_C2">NA()</definedName>
    <definedName name="R_M35_CC">#REF!</definedName>
    <definedName name="R_M35_CCP">NA()</definedName>
    <definedName name="R_M35_FLY_CCP">NA()</definedName>
    <definedName name="R_M35_FlyAsh">#REF!</definedName>
    <definedName name="r_media_m_20">NA()</definedName>
    <definedName name="r_media_m_6">NA()</definedName>
    <definedName name="r_media_sd_c">NA()</definedName>
    <definedName name="r_media_sd_f">NA()</definedName>
    <definedName name="R_Mild">#REF!</definedName>
    <definedName name="R_MSS">#REF!</definedName>
    <definedName name="R_Napa">NA()</definedName>
    <definedName name="r_ohsr_40_12_7">NA()</definedName>
    <definedName name="r_ohsr_40_9_55">NA()</definedName>
    <definedName name="r_ohsr_60_12_9">NA()</definedName>
    <definedName name="r_ohsr_60_9_75">NA()</definedName>
    <definedName name="R_PAINT">NA()</definedName>
    <definedName name="R_Painting">#REF!</definedName>
    <definedName name="r_pcc_124_12">NA()</definedName>
    <definedName name="R_Pick">#REF!</definedName>
    <definedName name="r_pl_rf">NA()</definedName>
    <definedName name="R_PLAST">NA()</definedName>
    <definedName name="R_PLAST_CUM">NA()</definedName>
    <definedName name="R_PLAST_SQM">NA()</definedName>
    <definedName name="R_Plastering">#REF!</definedName>
    <definedName name="R_R300">#REF!</definedName>
    <definedName name="R_Rev_A300">#REF!</definedName>
    <definedName name="R_Rev_Q300">#REF!</definedName>
    <definedName name="R_REV300">NA()</definedName>
    <definedName name="R_Rs_Mason">NA()</definedName>
    <definedName name="R_Rs_Riv_300">NA()</definedName>
    <definedName name="R_SANDFILL">NA()</definedName>
    <definedName name="R_SandFILLING">#REF!</definedName>
    <definedName name="R_Scar_BT">#REF!</definedName>
    <definedName name="R_SCAR_GRA">NA()</definedName>
    <definedName name="R_Scar_GSB">#REF!</definedName>
    <definedName name="R_Scarf">#REF!</definedName>
    <definedName name="R_SCSD">#REF!</definedName>
    <definedName name="R_SCSD_6070">#REF!</definedName>
    <definedName name="R_SCSD_80100">#REF!</definedName>
    <definedName name="r_sd_media">NA()</definedName>
    <definedName name="R_SDBC">#REF!</definedName>
    <definedName name="R_shoulders">#REF!</definedName>
    <definedName name="R_Tack">#REF!</definedName>
    <definedName name="R_Teak">NA()</definedName>
    <definedName name="r_vrcc_cur_wall_20">NA()</definedName>
    <definedName name="R_WBM_G2">#REF!</definedName>
    <definedName name="R_WBM_G3">#REF!</definedName>
    <definedName name="R_WBM2">#REF!</definedName>
    <definedName name="R_WBM2_HS">#REF!</definedName>
    <definedName name="R_WBM2_HVR">#REF!</definedName>
    <definedName name="R_WBM2_MCS">#REF!</definedName>
    <definedName name="R_WBM3">#REF!</definedName>
    <definedName name="R_WBM3_HS">#REF!</definedName>
    <definedName name="R_WBM3_HVR">#REF!</definedName>
    <definedName name="R_WBM3_MCS">#REF!</definedName>
    <definedName name="R_Weepholes">#REF!</definedName>
    <definedName name="R_WMM">#REF!</definedName>
    <definedName name="raams">NA()</definedName>
    <definedName name="Rabbit">NA()</definedName>
    <definedName name="raf">#REF!</definedName>
    <definedName name="raffs">#REF!</definedName>
    <definedName name="rafi">#REF!</definedName>
    <definedName name="raghava">NA()</definedName>
    <definedName name="raised_pointing">NA()</definedName>
    <definedName name="raj">NA()</definedName>
    <definedName name="raju">#REF!</definedName>
    <definedName name="ram">#REF!</definedName>
    <definedName name="raMA">"[391]data!#ref!"</definedName>
    <definedName name="raod">#REF!</definedName>
    <definedName name="ras">NA()</definedName>
    <definedName name="rat">#REF!</definedName>
    <definedName name="RatAna">NA()</definedName>
    <definedName name="rate12">#REF!</definedName>
    <definedName name="rate20">#REF!</definedName>
    <definedName name="rate40">#REF!</definedName>
    <definedName name="ratecrs">#REF!</definedName>
    <definedName name="raterough">#REF!</definedName>
    <definedName name="raterr">#REF!</definedName>
    <definedName name="rates">#REF!</definedName>
    <definedName name="rates1">#REF!</definedName>
    <definedName name="rates11">#REF!</definedName>
    <definedName name="rates4">#REF!</definedName>
    <definedName name="ratesand">#REF!</definedName>
    <definedName name="Ravu">#REF!</definedName>
    <definedName name="rax">#REF!</definedName>
    <definedName name="rb">#REF!</definedName>
    <definedName name="rbsw">NA()</definedName>
    <definedName name="rbw">NA()</definedName>
    <definedName name="RCArea" hidden="1">#REF!</definedName>
    <definedName name="RCC_CL">"[70]wh_data_r!#ref!"</definedName>
    <definedName name="RCC_CLL">#REF!</definedName>
    <definedName name="RCC_D_R">#REF!</definedName>
    <definedName name="rcc_mix">#REF!</definedName>
    <definedName name="RCC_NP_CLASS_PIPES">#REF!</definedName>
    <definedName name="RCC_PR_CLASS_PIPES">#REF!</definedName>
    <definedName name="rcc_vrcc_mix">#REF!</definedName>
    <definedName name="RCM__facia__railing">"[71]works!#ref!"</definedName>
    <definedName name="rcm_facia">NA()</definedName>
    <definedName name="rcml">NA()</definedName>
    <definedName name="rcwbgl">NA()</definedName>
    <definedName name="rcwbgl2">NA()</definedName>
    <definedName name="rd">NA()</definedName>
    <definedName name="rdm">NA()</definedName>
    <definedName name="RE">#REF!</definedName>
    <definedName name="Rear">"[394]column!#ref!"</definedName>
    <definedName name="rear1">"[394]column!#ref!"</definedName>
    <definedName name="REARS">"[394]column!#ref!"</definedName>
    <definedName name="rect_4_415">NA()</definedName>
    <definedName name="Rectangular_L_beam">"[71]works!#ref!"</definedName>
    <definedName name="RECV">NA()</definedName>
    <definedName name="red">NA()</definedName>
    <definedName name="ree">NA()</definedName>
    <definedName name="REFIL">#REF!</definedName>
    <definedName name="refilling">NA()</definedName>
    <definedName name="refrt">"[71]material!#ref!"</definedName>
    <definedName name="reil1">NA()</definedName>
    <definedName name="rel">NA()</definedName>
    <definedName name="Removal_of_imponea__cornea">NA()</definedName>
    <definedName name="Removal_of_Jammu">NA()</definedName>
    <definedName name="Removal_of_natchu__goobi__thooti_etc___for_every_extra_lead_or_lift_over_the_initial_lead_or_lift_">NA()</definedName>
    <definedName name="Removal_of_water_hyacinth_upto_30_cm_thick_">NA()</definedName>
    <definedName name="Removing_of_natchu__goobi__thooti_etc___from_drains__channels_including_clearance_if_not_more_than_1_metre_depth_of_water_with_an_initial_lead_of_10_metresand_lift_of_2_metres_">NA()</definedName>
    <definedName name="Repalle_Sub">#REF!</definedName>
    <definedName name="repo">NA()</definedName>
    <definedName name="rerfdsfsdfd">#REF!</definedName>
    <definedName name="Rev">NA()</definedName>
    <definedName name="revet">NA()</definedName>
    <definedName name="REVETMENT">NA()</definedName>
    <definedName name="Revision">NA()</definedName>
    <definedName name="revision1">NA()</definedName>
    <definedName name="Revt_300">NA()</definedName>
    <definedName name="rfgergreg">"[71]data!#ref!"</definedName>
    <definedName name="rfgsdg">#REF!</definedName>
    <definedName name="rfrefrfrf">"[71]data!#ref!"</definedName>
    <definedName name="rfregreg">"[71]data!#ref!"</definedName>
    <definedName name="rggdg">#REF!</definedName>
    <definedName name="RH">NA()</definedName>
    <definedName name="RHS">NA()</definedName>
    <definedName name="ri">NA()</definedName>
    <definedName name="Ridf4_Prop__2_">NA()</definedName>
    <definedName name="rig">NA()</definedName>
    <definedName name="rii">NA()</definedName>
    <definedName name="riii">NA()</definedName>
    <definedName name="RIIO">NA()</definedName>
    <definedName name="riser_shahbad">NA()</definedName>
    <definedName name="rja">"[397]data!#ref!"</definedName>
    <definedName name="rk">NA()</definedName>
    <definedName name="RNN">"[101]column!#ref!"</definedName>
    <definedName name="road">#REF!</definedName>
    <definedName name="Road_Roller">NA()</definedName>
    <definedName name="Road_Sections_list">#REF!</definedName>
    <definedName name="roar1">#REF!</definedName>
    <definedName name="robot">NA()</definedName>
    <definedName name="ROJU">NA()</definedName>
    <definedName name="Roof_slab___150mm">"[71]works!#ref!"</definedName>
    <definedName name="Roof_slab_150_300mm">"[71]works!#ref!"</definedName>
    <definedName name="room">NA()</definedName>
    <definedName name="Roplant">NA()</definedName>
    <definedName name="rosid">NA()</definedName>
    <definedName name="ROUGH">#REF!</definedName>
    <definedName name="rr">NA()</definedName>
    <definedName name="rr_blast">NA()</definedName>
    <definedName name="rr_stone">NA()</definedName>
    <definedName name="RR_stone_300">NA()</definedName>
    <definedName name="RR_stone_G">NA()</definedName>
    <definedName name="RR_stone_HBG">NA()</definedName>
    <definedName name="RR_stone_O">NA()</definedName>
    <definedName name="RR_stone_OG">NA()</definedName>
    <definedName name="RR_stone_R300">NA()</definedName>
    <definedName name="RR_stone_reG">NA()</definedName>
    <definedName name="rrg">#REF!</definedName>
    <definedName name="rrotg">#REF!</definedName>
    <definedName name="rrr">#REF!</definedName>
    <definedName name="rrrate">#REF!</definedName>
    <definedName name="RRRR">#REF!</definedName>
    <definedName name="rrrrrrrrr">"[71]material!#ref!"</definedName>
    <definedName name="rrs">#REF!</definedName>
    <definedName name="rs">NA()</definedName>
    <definedName name="RSDP">#REF!</definedName>
    <definedName name="rstone">#REF!</definedName>
    <definedName name="rt">#REF!</definedName>
    <definedName name="rtcf">NA()</definedName>
    <definedName name="rtcfo">NA()</definedName>
    <definedName name="rtethbcvv">"[71]works!#ref!"</definedName>
    <definedName name="rtretretrett">"[401]data.f8.btr!#ref!"</definedName>
    <definedName name="rtytyt">NA()</definedName>
    <definedName name="RubberRings">#REF!</definedName>
    <definedName name="rwgregtr">"[71]material!#ref!"</definedName>
    <definedName name="rwm">NA()</definedName>
    <definedName name="rwsrate">#REF!</definedName>
    <definedName name="s">#REF!</definedName>
    <definedName name="S.F" hidden="1">#REF!</definedName>
    <definedName name="S_8">NA()</definedName>
    <definedName name="S_Backfill">#REF!</definedName>
    <definedName name="S_F">NA()</definedName>
    <definedName name="S_Filter">#REF!</definedName>
    <definedName name="S_HYSD_found">#REF!</definedName>
    <definedName name="S_HYSD_sub">#REF!</definedName>
    <definedName name="S_HYSD_super">#REF!</definedName>
    <definedName name="S_L_WALL">NA()</definedName>
    <definedName name="S_M15_footing">#REF!</definedName>
    <definedName name="S_M15_levellingcoarse">#REF!</definedName>
    <definedName name="S_M15_sub">#REF!</definedName>
    <definedName name="S_m20_bed">#REF!</definedName>
    <definedName name="S_M20_slab">#REF!</definedName>
    <definedName name="S_M25_Approachslab">#REF!</definedName>
    <definedName name="S_M30_WC">#REF!</definedName>
    <definedName name="S_No_">NA()</definedName>
    <definedName name="S_R_300">#REF!</definedName>
    <definedName name="S_S_WALL">NA()</definedName>
    <definedName name="S_weepholes">#REF!</definedName>
    <definedName name="S0">NA()</definedName>
    <definedName name="S0_10">NA()</definedName>
    <definedName name="S12_6">"'smb://Venkat/VENKAT''S%20(D)/FILES/2%20KC258%20PASADINA/My%20Documents/zero.xls'#$'p&amp;m'.$H$264:$H$264"</definedName>
    <definedName name="sa">#REF!</definedName>
    <definedName name="saa">"[307]data_bit_i!#ref!"</definedName>
    <definedName name="Saas">"[71]works!#ref!"</definedName>
    <definedName name="sad">#REF!</definedName>
    <definedName name="sadfas">#REF!</definedName>
    <definedName name="Sahabad_stones">"[71]material!#ref!"</definedName>
    <definedName name="sai">NA()</definedName>
    <definedName name="Sal_wood_planks">"[71]material!#ref!"</definedName>
    <definedName name="Sal_wood_scantlins">"[71]material!#ref!"</definedName>
    <definedName name="SALARY">NA()</definedName>
    <definedName name="SALARY_10">NA()</definedName>
    <definedName name="sales2">NA()</definedName>
    <definedName name="sand">#REF!</definedName>
    <definedName name="SAND_D">#REF!</definedName>
    <definedName name="Sand_for_filling_and_blindage">NA()</definedName>
    <definedName name="Sand_for_mortar__ceiling_coat_including_washing_screening_etc_">NA()</definedName>
    <definedName name="Sand_Gravel">NA()</definedName>
    <definedName name="Sand_or_loose_soils_wet_sand_not_under_water__silt_in_canals_channels_and_drains_SS_20_A_">NA()</definedName>
    <definedName name="Sand_screened">NA()</definedName>
    <definedName name="SandF">#REF!</definedName>
    <definedName name="sandfilling">NA()</definedName>
    <definedName name="sandmortar">NA()</definedName>
    <definedName name="sandscreen">NA()</definedName>
    <definedName name="SANITARY">NA()</definedName>
    <definedName name="sanjay">NA()</definedName>
    <definedName name="sanjaythute">NA()</definedName>
    <definedName name="saS">"[71]material!#ref!"</definedName>
    <definedName name="SASA">#REF!</definedName>
    <definedName name="sassssssssssssss">"[71]material!#ref!"</definedName>
    <definedName name="satz1">NA()</definedName>
    <definedName name="satz2">NA()</definedName>
    <definedName name="sb">NA()</definedName>
    <definedName name="sbc">NA()</definedName>
    <definedName name="sbl">NA()</definedName>
    <definedName name="sbw">NA()</definedName>
    <definedName name="sc">#REF!</definedName>
    <definedName name="SC2MV">NA()</definedName>
    <definedName name="Scaff">"[410]boq!#ref!"</definedName>
    <definedName name="scafhire">NA()</definedName>
    <definedName name="scafhirechr">NA()</definedName>
    <definedName name="scafhirechr1_24">NA()</definedName>
    <definedName name="scafhirechr115">NA()</definedName>
    <definedName name="scale">NA()</definedName>
    <definedName name="scfb">NA()</definedName>
    <definedName name="Sched_Pay">NA()</definedName>
    <definedName name="Scheduled_Extra_Payments">NA()</definedName>
    <definedName name="Scheduled_Interest_Rate">NA()</definedName>
    <definedName name="Scheduled_Monthly_Payment">NA()</definedName>
    <definedName name="schools">NA()</definedName>
    <definedName name="scl">NA()</definedName>
    <definedName name="scld">NA()</definedName>
    <definedName name="Scroll">NA()</definedName>
    <definedName name="scw">NA()</definedName>
    <definedName name="SD">#REF!</definedName>
    <definedName name="sdas">"[71]material!#ref!"</definedName>
    <definedName name="Sdate">NA()</definedName>
    <definedName name="sdf">#REF!</definedName>
    <definedName name="sdfe">NA()</definedName>
    <definedName name="sdfgdsgdfg">NA()</definedName>
    <definedName name="sdfsdsdfdf">#REF!</definedName>
    <definedName name="sdfyaehaehae">NA()</definedName>
    <definedName name="sdgfd">NA()</definedName>
    <definedName name="sdpl">NA()</definedName>
    <definedName name="SDPLBS">NA()</definedName>
    <definedName name="SDPLFA">NA()</definedName>
    <definedName name="SDPLPL">NA()</definedName>
    <definedName name="sdsD">NA()</definedName>
    <definedName name="sdsf">"[130]boq!#ref!"</definedName>
    <definedName name="sdsf_6">"'smb://Tender2/d/Vinod/Excel/Tender/Garuda%20Resorts.xls'#$Boq.CX1"</definedName>
    <definedName name="sea">#REF!</definedName>
    <definedName name="searth">NA()</definedName>
    <definedName name="sec">NA()</definedName>
    <definedName name="sec_deposit">NA()</definedName>
    <definedName name="SEComp">#REF!</definedName>
    <definedName name="Second_class_Bricks">NA()</definedName>
    <definedName name="SECTION">NA()</definedName>
    <definedName name="sectorwise">NA()</definedName>
    <definedName name="secured">NA()</definedName>
    <definedName name="see">NA()</definedName>
    <definedName name="sefrdrtg">NA()</definedName>
    <definedName name="SegCharge">NA()</definedName>
    <definedName name="segments">#REF!</definedName>
    <definedName name="seig_earth">NA()</definedName>
    <definedName name="seig_gravel">NA()</definedName>
    <definedName name="seig_metal">NA()</definedName>
    <definedName name="seig_sand">NA()</definedName>
    <definedName name="sein">#REF!</definedName>
    <definedName name="sein1">#REF!</definedName>
    <definedName name="sein4">#REF!</definedName>
    <definedName name="SEK">NA()</definedName>
    <definedName name="sekar">"[93]data!#ref!"</definedName>
    <definedName name="SEM">NA()</definedName>
    <definedName name="SerialOrder">NA()</definedName>
    <definedName name="SeriesOrder">NA()</definedName>
    <definedName name="SES">NA()</definedName>
    <definedName name="sese">#REF!</definedName>
    <definedName name="Setflag">NA()</definedName>
    <definedName name="SEVENTOTHIRTEEN">NA()</definedName>
    <definedName name="sf">#REF!</definedName>
    <definedName name="SGEARTH">NA()</definedName>
    <definedName name="SGGRAVEL">#REF!</definedName>
    <definedName name="sgh">NA()</definedName>
    <definedName name="SGMETAL">#REF!</definedName>
    <definedName name="SGSAND">#REF!</definedName>
    <definedName name="sgsdgsdg">NA()</definedName>
    <definedName name="SGSTONE">NA()</definedName>
    <definedName name="sh0_5">NA()</definedName>
    <definedName name="sh0_6">NA()</definedName>
    <definedName name="sh0_8">NA()</definedName>
    <definedName name="sh1_0">NA()</definedName>
    <definedName name="sh1_2">NA()</definedName>
    <definedName name="Shahabad_slabs_of_Tandur_25_4mm_blue">NA()</definedName>
    <definedName name="Shahabad_slabs_of_Tandur_25_4mm_white">NA()</definedName>
    <definedName name="Shahabad_slabs_of_Tandur_50_8_mm_blue">NA()</definedName>
    <definedName name="Shahabad_slabs_of_Tandur_50_8mm_white">NA()</definedName>
    <definedName name="shape">NA()</definedName>
    <definedName name="SHARED_FORMULA_1_11_1_11_26">#REF!</definedName>
    <definedName name="SHARED_FORMULA_1_11_1_11_30">#REF!</definedName>
    <definedName name="SHARED_FORMULA_1_153_1_153_26">NA()</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0_388_10_388_22">0.425</definedName>
    <definedName name="SHARED_FORMULA_10_401_10_401_22">0.425</definedName>
    <definedName name="SHARED_FORMULA_10_405_10_405_22">0.425</definedName>
    <definedName name="SHARED_FORMULA_10_420_10_420_22">0.425</definedName>
    <definedName name="SHARED_FORMULA_10_425_10_425_22">0.425</definedName>
    <definedName name="SHARED_FORMULA_10_449_10_449_22">0.425</definedName>
    <definedName name="SHARED_FORMULA_10_465_10_465_22">0.425</definedName>
    <definedName name="SHARED_FORMULA_10_476_10_476_22">0.425</definedName>
    <definedName name="SHARED_FORMULA_10_479_10_479_22">0.425</definedName>
    <definedName name="SHARED_FORMULA_10_484_10_484_22">0.425</definedName>
    <definedName name="SHARED_FORMULA_10_508_10_508_22">0.425</definedName>
    <definedName name="SHARED_FORMULA_10_524_10_524_22">0.425</definedName>
    <definedName name="SHARED_FORMULA_10_538_10_538_22">0.425</definedName>
    <definedName name="SHARED_FORMULA_10_542_10_542_22">0.425</definedName>
    <definedName name="SHARED_FORMULA_10_566_10_566_22">0.425</definedName>
    <definedName name="SHARED_FORMULA_10_582_10_582_22">0.425</definedName>
    <definedName name="SHARED_FORMULA_10_596_10_596_22">0.425</definedName>
    <definedName name="SHARED_FORMULA_10_600_10_600_22">0.425</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IF(#REF!=10,"Ten",IF(#REF!=1,"ONE",""))</definedName>
    <definedName name="SHARED_FORMULA_19_13_19_13_17">#REF!</definedName>
    <definedName name="SHARED_FORMULA_2_2043_2_2043_22">5</definedName>
    <definedName name="SHARED_FORMULA_2_2058_2_2058_22">24</definedName>
    <definedName name="SHARED_FORMULA_2_2064_2_2064_22">2</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045_3_1045_0">NA()</definedName>
    <definedName name="SHARED_FORMULA_3_1067_3_1067_0">NA()</definedName>
    <definedName name="SHARED_FORMULA_3_1088_3_1088_0">NA()</definedName>
    <definedName name="SHARED_FORMULA_3_11_3_11_26">#REF!</definedName>
    <definedName name="SHARED_FORMULA_3_11_3_11_30">#REF!</definedName>
    <definedName name="SHARED_FORMULA_3_1115_3_1115_0">NA()</definedName>
    <definedName name="SHARED_FORMULA_3_1141_3_1141_0">NA()</definedName>
    <definedName name="SHARED_FORMULA_3_1167_3_1167_0">NA()</definedName>
    <definedName name="SHARED_FORMULA_3_119_3_119_8">NA()</definedName>
    <definedName name="SHARED_FORMULA_3_1195_3_1195_0">NA()</definedName>
    <definedName name="SHARED_FORMULA_3_1199_3_1199_13">2+2</definedName>
    <definedName name="SHARED_FORMULA_3_1206_3_1206_0">NA()</definedName>
    <definedName name="SHARED_FORMULA_3_122_3_122_7">#REF!</definedName>
    <definedName name="SHARED_FORMULA_3_1234_3_1234_0">NA()</definedName>
    <definedName name="SHARED_FORMULA_3_1245_3_1245_0">NA()</definedName>
    <definedName name="SHARED_FORMULA_3_1275_3_1275_0">NA()</definedName>
    <definedName name="SHARED_FORMULA_3_1297_3_1297_0">NA()</definedName>
    <definedName name="SHARED_FORMULA_3_1321_3_1321_0">NA()</definedName>
    <definedName name="SHARED_FORMULA_3_1342_3_1342_0">NA()</definedName>
    <definedName name="SHARED_FORMULA_3_1368_3_1368_0">NA()</definedName>
    <definedName name="SHARED_FORMULA_3_139_3_139_13">0.23</definedName>
    <definedName name="SHARED_FORMULA_3_140_3_140_18">1</definedName>
    <definedName name="SHARED_FORMULA_3_1402_3_1402_7">1+1</definedName>
    <definedName name="SHARED_FORMULA_3_143_3_143_11">0.23</definedName>
    <definedName name="SHARED_FORMULA_3_144_3_144_22">1</definedName>
    <definedName name="SHARED_FORMULA_3_145_3_145_8">NA()</definedName>
    <definedName name="SHARED_FORMULA_3_148_3_148_7">NA()</definedName>
    <definedName name="SHARED_FORMULA_3_1488_3_1488_0">220*3.33</definedName>
    <definedName name="SHARED_FORMULA_3_155_3_155_13">0.23</definedName>
    <definedName name="SHARED_FORMULA_3_16_3_16_33">+#REF!</definedName>
    <definedName name="SHARED_FORMULA_3_161_3_161_11">0.23</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4_3_174_11">1+1+0.23</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187_3_187_18">1</definedName>
    <definedName name="SHARED_FORMULA_3_203_3_203_9">1</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18_3_218_9">1</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24_3_224_9">1</definedName>
    <definedName name="SHARED_FORMULA_3_232_3_232_9">1</definedName>
    <definedName name="SHARED_FORMULA_3_236_3_236_26">NA()</definedName>
    <definedName name="SHARED_FORMULA_3_239_3_239_26">+#REF!</definedName>
    <definedName name="SHARED_FORMULA_3_24_3_24_37">+#REF!</definedName>
    <definedName name="SHARED_FORMULA_3_246_3_246_9">1</definedName>
    <definedName name="SHARED_FORMULA_3_251_3_251_9">1</definedName>
    <definedName name="SHARED_FORMULA_3_261_3_261_22">+ROUNDUP(3.3/0.15,0)</definedName>
    <definedName name="SHARED_FORMULA_3_261_3_261_9">1</definedName>
    <definedName name="SHARED_FORMULA_3_2613_3_2613_7">1+1</definedName>
    <definedName name="SHARED_FORMULA_3_264_3_264_0">NA()</definedName>
    <definedName name="SHARED_FORMULA_3_265_3_265_22">+ROUNDUP(3.3/0.15,0)</definedName>
    <definedName name="SHARED_FORMULA_3_267_3_267_9">1</definedName>
    <definedName name="SHARED_FORMULA_3_268_3_268_22">+ROUNDUP(3.3/0.15,0)</definedName>
    <definedName name="SHARED_FORMULA_3_268_3_268_33">NA()</definedName>
    <definedName name="SHARED_FORMULA_3_2696_3_2696_7">1+1</definedName>
    <definedName name="SHARED_FORMULA_3_271_3_271_22">+ROUNDUP(3.3/0.15,0)</definedName>
    <definedName name="SHARED_FORMULA_3_274_3_274_33">+#REF!</definedName>
    <definedName name="SHARED_FORMULA_3_275_3_275_9">1</definedName>
    <definedName name="SHARED_FORMULA_3_28_3_28_33">+#REF!</definedName>
    <definedName name="SHARED_FORMULA_3_2870_3_2870_7">1+1</definedName>
    <definedName name="SHARED_FORMULA_3_289_3_289_9">1</definedName>
    <definedName name="SHARED_FORMULA_3_293_3_293_9">1</definedName>
    <definedName name="SHARED_FORMULA_3_297_3_297_9">1</definedName>
    <definedName name="SHARED_FORMULA_3_306_3_306_9">1</definedName>
    <definedName name="SHARED_FORMULA_3_31_3_31_22">+#REF!</definedName>
    <definedName name="SHARED_FORMULA_3_31_3_31_30">+#REF!</definedName>
    <definedName name="SHARED_FORMULA_3_312_3_312_9">1</definedName>
    <definedName name="SHARED_FORMULA_3_319_3_319_0">NA()</definedName>
    <definedName name="SHARED_FORMULA_3_32_3_32_37">+#REF!</definedName>
    <definedName name="SHARED_FORMULA_3_320_3_320_9">1</definedName>
    <definedName name="SHARED_FORMULA_3_337_3_337_22">1</definedName>
    <definedName name="SHARED_FORMULA_3_34_3_34_22">NA()</definedName>
    <definedName name="SHARED_FORMULA_3_34_3_34_30">NA()</definedName>
    <definedName name="SHARED_FORMULA_3_353_3_353_22">1</definedName>
    <definedName name="SHARED_FORMULA_3_368_3_368_22">1</definedName>
    <definedName name="SHARED_FORMULA_3_38_3_38_30">#REF!</definedName>
    <definedName name="SHARED_FORMULA_3_388_3_388_22">1</definedName>
    <definedName name="SHARED_FORMULA_3_39_3_39_37">+#REF!</definedName>
    <definedName name="SHARED_FORMULA_3_39_3_39_8">NA()</definedName>
    <definedName name="SHARED_FORMULA_3_401_3_401_22">1</definedName>
    <definedName name="SHARED_FORMULA_3_403_3_403_0">NA()</definedName>
    <definedName name="SHARED_FORMULA_3_405_3_405_22">1</definedName>
    <definedName name="SHARED_FORMULA_3_41_3_41_30">NA()</definedName>
    <definedName name="SHARED_FORMULA_3_415_3_415_0">NA()</definedName>
    <definedName name="SHARED_FORMULA_3_425_3_425_22">1</definedName>
    <definedName name="SHARED_FORMULA_3_444_3_444_7">1</definedName>
    <definedName name="SHARED_FORMULA_3_449_3_449_22">1</definedName>
    <definedName name="SHARED_FORMULA_3_452_3_452_0">NA()</definedName>
    <definedName name="SHARED_FORMULA_3_46_3_46_22">+#REF!</definedName>
    <definedName name="SHARED_FORMULA_3_460_3_460_7">1</definedName>
    <definedName name="SHARED_FORMULA_3_462_3_462_37">NA()</definedName>
    <definedName name="SHARED_FORMULA_3_464_3_464_0">NA()</definedName>
    <definedName name="SHARED_FORMULA_3_465_3_465_22">1</definedName>
    <definedName name="SHARED_FORMULA_3_473_3_473_22">1</definedName>
    <definedName name="SHARED_FORMULA_3_480_3_480_7">1</definedName>
    <definedName name="SHARED_FORMULA_3_484_3_484_22">1</definedName>
    <definedName name="SHARED_FORMULA_3_489_3_489_26">NA()</definedName>
    <definedName name="SHARED_FORMULA_3_49_3_49_22">NA()</definedName>
    <definedName name="SHARED_FORMULA_3_493_3_493_26">NA()</definedName>
    <definedName name="SHARED_FORMULA_3_5_3_5_22">+#REF!</definedName>
    <definedName name="SHARED_FORMULA_3_500_3_500_0">NA()</definedName>
    <definedName name="SHARED_FORMULA_3_503_3_503_37">+#REF!</definedName>
    <definedName name="SHARED_FORMULA_3_508_3_508_22">1</definedName>
    <definedName name="SHARED_FORMULA_3_514_3_514_0">NA()</definedName>
    <definedName name="SHARED_FORMULA_3_515_3_515_7">1</definedName>
    <definedName name="SHARED_FORMULA_3_517_3_517_26">+#REF!</definedName>
    <definedName name="SHARED_FORMULA_3_521_3_521_26">+#REF!</definedName>
    <definedName name="SHARED_FORMULA_3_524_3_524_22">1</definedName>
    <definedName name="SHARED_FORMULA_3_527_3_527_0">NA()</definedName>
    <definedName name="SHARED_FORMULA_3_531_3_531_7">1</definedName>
    <definedName name="SHARED_FORMULA_3_532_3_532_22">1</definedName>
    <definedName name="SHARED_FORMULA_3_533_3_533_20">1</definedName>
    <definedName name="SHARED_FORMULA_3_538_3_538_20">1</definedName>
    <definedName name="SHARED_FORMULA_3_540_3_540_0">NA()</definedName>
    <definedName name="SHARED_FORMULA_3_542_3_542_22">1</definedName>
    <definedName name="SHARED_FORMULA_3_545_3_545_7">1</definedName>
    <definedName name="SHARED_FORMULA_3_558_3_558_7">1</definedName>
    <definedName name="SHARED_FORMULA_3_566_3_566_22">1</definedName>
    <definedName name="SHARED_FORMULA_3_569_3_569_0">NA()</definedName>
    <definedName name="SHARED_FORMULA_3_57_3_57_30">+#REF!</definedName>
    <definedName name="SHARED_FORMULA_3_582_3_582_22">1</definedName>
    <definedName name="SHARED_FORMULA_3_583_3_583_0">NA()</definedName>
    <definedName name="SHARED_FORMULA_3_590_3_590_22">1</definedName>
    <definedName name="SHARED_FORMULA_3_596_3_596_0">NA()</definedName>
    <definedName name="SHARED_FORMULA_3_60_3_60_18">1</definedName>
    <definedName name="SHARED_FORMULA_3_60_3_60_30">NA()</definedName>
    <definedName name="SHARED_FORMULA_3_600_3_600_22">1</definedName>
    <definedName name="SHARED_FORMULA_3_607_3_607_7">1</definedName>
    <definedName name="SHARED_FORMULA_3_609_3_609_0">NA()</definedName>
    <definedName name="SHARED_FORMULA_3_624_3_624_0">NA()</definedName>
    <definedName name="SHARED_FORMULA_3_63_3_63_26">+#REF!</definedName>
    <definedName name="SHARED_FORMULA_3_636_3_636_0">NA()</definedName>
    <definedName name="SHARED_FORMULA_3_647_3_647_0">NA()</definedName>
    <definedName name="SHARED_FORMULA_3_65_3_65_8">NA()</definedName>
    <definedName name="SHARED_FORMULA_3_658_3_658_0">NA()</definedName>
    <definedName name="SHARED_FORMULA_3_66_3_66_26">NA()</definedName>
    <definedName name="SHARED_FORMULA_3_673_3_673_0">NA()</definedName>
    <definedName name="SHARED_FORMULA_3_685_3_685_0">NA()</definedName>
    <definedName name="SHARED_FORMULA_3_69_3_69_7">NA()</definedName>
    <definedName name="SHARED_FORMULA_3_696_3_696_0">NA()</definedName>
    <definedName name="SHARED_FORMULA_3_7_3_7_33">+#REF!</definedName>
    <definedName name="SHARED_FORMULA_3_707_3_707_0">NA()</definedName>
    <definedName name="SHARED_FORMULA_3_740_3_740_0">NA()</definedName>
    <definedName name="SHARED_FORMULA_3_76_3_76_18">1</definedName>
    <definedName name="SHARED_FORMULA_3_767_3_767_0">NA()</definedName>
    <definedName name="SHARED_FORMULA_3_779_3_779_0">NA()</definedName>
    <definedName name="SHARED_FORMULA_3_780_3_780_26">NA()</definedName>
    <definedName name="SHARED_FORMULA_3_810_3_810_0">NA()</definedName>
    <definedName name="SHARED_FORMULA_3_822_3_822_0">NA()</definedName>
    <definedName name="SHARED_FORMULA_3_88_3_88_18">1</definedName>
    <definedName name="SHARED_FORMULA_3_9_3_9_37">+#REF!</definedName>
    <definedName name="SHARED_FORMULA_3_903_3_903_0">NA()</definedName>
    <definedName name="SHARED_FORMULA_3_91_3_91_8">NA()</definedName>
    <definedName name="SHARED_FORMULA_3_95_3_95_7">#REF!</definedName>
    <definedName name="SHARED_FORMULA_3_953_3_953_0">NA()</definedName>
    <definedName name="SHARED_FORMULA_3_96_3_96_7">NA()</definedName>
    <definedName name="SHARED_FORMULA_3_977_3_977_0">NA()</definedName>
    <definedName name="SHARED_FORMULA_3_999_3_999_0">NA()</definedName>
    <definedName name="SHARED_FORMULA_4_102_4_102_13">6.275+2.795+1.82+4.63+4.13+0.115*2</definedName>
    <definedName name="SHARED_FORMULA_4_117_4_117_33">NA()</definedName>
    <definedName name="SHARED_FORMULA_4_120_4_120_8">NA()</definedName>
    <definedName name="SHARED_FORMULA_4_129_4_129_20">3.73+3.23*2+0.23</definedName>
    <definedName name="SHARED_FORMULA_4_130_4_130_30">NA()</definedName>
    <definedName name="SHARED_FORMULA_4_1313_4_1313_22">0.23</definedName>
    <definedName name="SHARED_FORMULA_4_132_4_132_20">3.23*2+0.23</definedName>
    <definedName name="SHARED_FORMULA_4_1324_4_1324_22">0.23</definedName>
    <definedName name="SHARED_FORMULA_4_133_4_133_18">0.23+0.075*2</definedName>
    <definedName name="SHARED_FORMULA_4_1333_4_1333_22">0.23</definedName>
    <definedName name="SHARED_FORMULA_4_134_4_134_20">3.47+4.26-0.23</definedName>
    <definedName name="SHARED_FORMULA_4_135_4_135_18">0.3+0.075*2</definedName>
    <definedName name="SHARED_FORMULA_4_135_4_135_30">+#REF!</definedName>
    <definedName name="SHARED_FORMULA_4_139_4_139_13">6.275+2.795+1.82+4.63+0.115*2</definedName>
    <definedName name="SHARED_FORMULA_4_1395_4_1395_22">3.53*2-0.23</definedName>
    <definedName name="SHARED_FORMULA_4_146_4_146_18">7.04+3.04+4.69-0.23*3</definedName>
    <definedName name="SHARED_FORMULA_4_146_4_146_8">NA()</definedName>
    <definedName name="SHARED_FORMULA_4_154_4_154_22">3.53*4-0.23</definedName>
    <definedName name="SHARED_FORMULA_4_155_4_155_13">6.275+2.795+1.82+4.63+0.115*2</definedName>
    <definedName name="SHARED_FORMULA_4_1586_4_1586_9">+SQRT(3.3^2+1.8^2+0.1*2)</definedName>
    <definedName name="SHARED_FORMULA_4_161_4_161_26">NA()</definedName>
    <definedName name="SHARED_FORMULA_4_164_4_164_26">+#REF!+0.075*2</definedName>
    <definedName name="SHARED_FORMULA_4_165_4_165_30">NA()</definedName>
    <definedName name="SHARED_FORMULA_4_166_4_166_11">4.23+2.23+2.23+2</definedName>
    <definedName name="SHARED_FORMULA_4_170_4_170_30">+#REF!</definedName>
    <definedName name="SHARED_FORMULA_4_174_4_174_22">+#REF!</definedName>
    <definedName name="SHARED_FORMULA_4_178_4_178_22">NA()</definedName>
    <definedName name="SHARED_FORMULA_4_178_4_178_9">1.65+5.5+5</definedName>
    <definedName name="SHARED_FORMULA_4_18_4_18_37">+#REF!+0.15*2</definedName>
    <definedName name="SHARED_FORMULA_4_183_4_183_20">3.73+3.23*2</definedName>
    <definedName name="SHARED_FORMULA_4_184_4_184_9">5.73+3.03+5.73</definedName>
    <definedName name="SHARED_FORMULA_4_189_4_189_22">+#REF!</definedName>
    <definedName name="SHARED_FORMULA_4_191_4_191_18">4.545+3.015+4.15+5.52+4.54+0.23</definedName>
    <definedName name="SHARED_FORMULA_4_193_4_193_22">NA()</definedName>
    <definedName name="SHARED_FORMULA_4_194_4_194_22">+#REF!</definedName>
    <definedName name="SHARED_FORMULA_4_196_4_196_18">7.04+3.04+4.69-5*0.23</definedName>
    <definedName name="SHARED_FORMULA_4_197_4_197_20">3.23*2</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4_4_204_9">3.63+3.015+0.625+1.905+1.905+2.235+4.76+5.73*2+5.58+5.465</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2_4_222_9">1.65+5.5+5</definedName>
    <definedName name="SHARED_FORMULA_4_228_4_228_26">NA()</definedName>
    <definedName name="SHARED_FORMULA_4_231_4_231_26">+#REF!</definedName>
    <definedName name="SHARED_FORMULA_4_240_4_240_20">2.8-0.15*2</definedName>
    <definedName name="SHARED_FORMULA_4_2440_4_2440_22">+SQRT(3.2^2+1.65^2)+0.225</definedName>
    <definedName name="SHARED_FORMULA_4_246_4_246_26">NA()</definedName>
    <definedName name="SHARED_FORMULA_4_265_4_265_9">1.65+5.5+5</definedName>
    <definedName name="SHARED_FORMULA_4_278_4_278_37">NA()</definedName>
    <definedName name="SHARED_FORMULA_4_291_4_291_17">SUM(#REF!)</definedName>
    <definedName name="SHARED_FORMULA_4_297_4_297_37">+#REF!+0.23*2</definedName>
    <definedName name="SHARED_FORMULA_4_310_4_310_9">1.65+5.5+5</definedName>
    <definedName name="SHARED_FORMULA_4_34_4_34_26">+#REF!+0.1*2</definedName>
    <definedName name="SHARED_FORMULA_4_360_4_360_20">0.23</definedName>
    <definedName name="SHARED_FORMULA_4_37_4_37_26">NA()</definedName>
    <definedName name="SHARED_FORMULA_4_392_4_392_22">14.12+1.355</definedName>
    <definedName name="SHARED_FORMULA_4_396_4_396_37">+#REF!</definedName>
    <definedName name="SHARED_FORMULA_4_398_4_398_22">NA()</definedName>
    <definedName name="SHARED_FORMULA_4_4_4_4_26">+#REF!+0.15*2</definedName>
    <definedName name="SHARED_FORMULA_4_40_4_40_16">3.45-2.83</definedName>
    <definedName name="SHARED_FORMULA_4_40_4_40_17">3.45-2.83</definedName>
    <definedName name="SHARED_FORMULA_4_410_4_410_22">12.51+3.23+1.355+3.23+1.355</definedName>
    <definedName name="SHARED_FORMULA_4_412_4_412_22">NA()</definedName>
    <definedName name="SHARED_FORMULA_4_429_4_429_22">12.31+1.81+1.355</definedName>
    <definedName name="SHARED_FORMULA_4_435_4_435_37">NA()</definedName>
    <definedName name="SHARED_FORMULA_4_453_4_453_22">14.12+1.355</definedName>
    <definedName name="SHARED_FORMULA_4_458_4_458_22">10.59+3.53</definedName>
    <definedName name="SHARED_FORMULA_4_469_4_469_22">12.51+3.23*2+1.355*2</definedName>
    <definedName name="SHARED_FORMULA_4_472_4_472_37">+#REF!</definedName>
    <definedName name="SHARED_FORMULA_4_488_4_488_22">12.31+1.81+1.355</definedName>
    <definedName name="SHARED_FORMULA_4_5_4_5_22">+#REF!+0.15*2</definedName>
    <definedName name="SHARED_FORMULA_4_5_4_5_37">+#REF!+0.15*2</definedName>
    <definedName name="SHARED_FORMULA_4_512_4_512_22">12.31+1.81+1.355</definedName>
    <definedName name="SHARED_FORMULA_4_517_4_517_22">3.53*4</definedName>
    <definedName name="SHARED_FORMULA_4_53_4_53_22">3.53+1.61+1.92</definedName>
    <definedName name="SHARED_FORMULA_4_538_4_538_22">NA()</definedName>
    <definedName name="SHARED_FORMULA_4_570_4_570_22">12.31+1.81+1.355</definedName>
    <definedName name="SHARED_FORMULA_4_575_4_575_22">3.53*4</definedName>
    <definedName name="SHARED_FORMULA_4_6_4_6_30">+#REF!+0.15*2</definedName>
    <definedName name="SHARED_FORMULA_4_611_4_611_22">NA()</definedName>
    <definedName name="SHARED_FORMULA_4_625_4_625_7">1.935+3.37+2.46+0.46+1.39+1.53+2.155</definedName>
    <definedName name="SHARED_FORMULA_4_649_4_649_11">+SQRT(2.9^2+1.8^2+0.1*2)</definedName>
    <definedName name="SHARED_FORMULA_4_66_4_66_18">7.04+3.04+4.69-0.23*3</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7_4_77_18">7.04+3.04+4.69-0.23</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_4_81_22">3.53+1.61+1.92</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89_4_89_18">7.04+3.04+4.69-0.23</definedName>
    <definedName name="SHARED_FORMULA_4_90_4_90_33">NA()</definedName>
    <definedName name="SHARED_FORMULA_4_93_4_93_8">NA()</definedName>
    <definedName name="SHARED_FORMULA_4_94_4_94_33">+#REF!</definedName>
    <definedName name="SHARED_FORMULA_4_98_4_98_13">6.275+2.795+1.82+4.63+0.23</definedName>
    <definedName name="SHARED_FORMULA_5_11_5_11_26">#REF!+0.1*2</definedName>
    <definedName name="SHARED_FORMULA_5_1137_5_1137_22">0.23</definedName>
    <definedName name="SHARED_FORMULA_5_116_5_116_26">+#REF!</definedName>
    <definedName name="SHARED_FORMULA_5_1201_5_1201_22">0.23</definedName>
    <definedName name="SHARED_FORMULA_5_124_5_124_13">1+1+0.23</definedName>
    <definedName name="SHARED_FORMULA_5_130_5_130_22">+#REF!</definedName>
    <definedName name="SHARED_FORMULA_5_1313_5_1313_22">0.23</definedName>
    <definedName name="SHARED_FORMULA_5_1324_5_1324_22">0.23</definedName>
    <definedName name="SHARED_FORMULA_5_133_5_133_18">0.45+0.075*2</definedName>
    <definedName name="SHARED_FORMULA_5_1333_5_1333_22">0.23</definedName>
    <definedName name="SHARED_FORMULA_5_134_5_134_22">NA()</definedName>
    <definedName name="SHARED_FORMULA_5_137_5_137_18">0.6+0.075*2</definedName>
    <definedName name="SHARED_FORMULA_5_137_5_137_30">NA()</definedName>
    <definedName name="SHARED_FORMULA_5_139_5_139_13">1+1+0.23</definedName>
    <definedName name="SHARED_FORMULA_5_1391_5_1391_22">2*(0.425-0.125)</definedName>
    <definedName name="SHARED_FORMULA_5_1395_5_1395_22">2*(0.575-0.125)</definedName>
    <definedName name="SHARED_FORMULA_5_140_5_140_18">0.23</definedName>
    <definedName name="SHARED_FORMULA_5_142_5_142_30">+#REF!</definedName>
    <definedName name="SHARED_FORMULA_5_1444_5_1444_22">2*0.3</definedName>
    <definedName name="SHARED_FORMULA_5_1448_5_1448_22">2*0.3</definedName>
    <definedName name="SHARED_FORMULA_5_1480_5_1480_22">2*0.3</definedName>
    <definedName name="SHARED_FORMULA_5_1507_5_1507_22">2*0.3</definedName>
    <definedName name="SHARED_FORMULA_5_153_5_153_26">NA()</definedName>
    <definedName name="SHARED_FORMULA_5_155_5_155_13">1+1+0.23</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187_5_187_18">0.23</definedName>
    <definedName name="SHARED_FORMULA_5_196_5_196_18">0.3</definedName>
    <definedName name="SHARED_FORMULA_5_199_5_199_16">+(0.355-0.125)*2</definedName>
    <definedName name="SHARED_FORMULA_5_200_5_200_18">0.23</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5_5_35_14">0.45+0.1*2</definedName>
    <definedName name="SHARED_FORMULA_5_352_5_352_18">2*(0.425-0.125)</definedName>
    <definedName name="SHARED_FORMULA_5_360_5_360_20">0.23</definedName>
    <definedName name="SHARED_FORMULA_5_37_5_37_11">0.45+0.1*2</definedName>
    <definedName name="SHARED_FORMULA_5_38_5_38_30">0.15+0.1*2</definedName>
    <definedName name="SHARED_FORMULA_5_386_5_386_20">0.6*2+0.065</definedName>
    <definedName name="SHARED_FORMULA_5_388_5_388_22">0.23</definedName>
    <definedName name="SHARED_FORMULA_5_39_5_39_37">+#REF!+0.1*2</definedName>
    <definedName name="SHARED_FORMULA_5_397_5_397_30">1.2*2+0.15</definedName>
    <definedName name="SHARED_FORMULA_5_40_5_40_16">0.23+0.1*2</definedName>
    <definedName name="SHARED_FORMULA_5_405_5_405_22">0.23</definedName>
    <definedName name="SHARED_FORMULA_5_41_5_41_30">0.15+0.1*2</definedName>
    <definedName name="SHARED_FORMULA_5_418_5_418_30">1.2*2+0.15</definedName>
    <definedName name="SHARED_FORMULA_5_425_5_425_22">0.23</definedName>
    <definedName name="SHARED_FORMULA_5_432_5_432_22">+#REF!</definedName>
    <definedName name="SHARED_FORMULA_5_444_5_444_7">0.23</definedName>
    <definedName name="SHARED_FORMULA_5_449_5_449_22">0.23</definedName>
    <definedName name="SHARED_FORMULA_5_45_5_45_11">0.45</definedName>
    <definedName name="SHARED_FORMULA_5_46_5_46_22">0.15+0.1*2</definedName>
    <definedName name="SHARED_FORMULA_5_460_5_460_7">0.23</definedName>
    <definedName name="SHARED_FORMULA_5_465_5_465_22">0.23</definedName>
    <definedName name="SHARED_FORMULA_5_473_5_473_7">0.23</definedName>
    <definedName name="SHARED_FORMULA_5_484_5_484_22">0.23</definedName>
    <definedName name="SHARED_FORMULA_5_49_5_49_22">0.15+0.1*2</definedName>
    <definedName name="SHARED_FORMULA_5_492_5_492_7">0.23</definedName>
    <definedName name="SHARED_FORMULA_5_508_5_508_13">0.6*2+0.3</definedName>
    <definedName name="SHARED_FORMULA_5_508_5_508_22">0.23</definedName>
    <definedName name="SHARED_FORMULA_5_51_5_51_22">0.23+0.1*2</definedName>
    <definedName name="SHARED_FORMULA_5_515_5_515_7">0.23</definedName>
    <definedName name="SHARED_FORMULA_5_520_5_520_26">NA()</definedName>
    <definedName name="SHARED_FORMULA_5_524_5_524_22">0.23</definedName>
    <definedName name="SHARED_FORMULA_5_530_5_530_26">NA()</definedName>
    <definedName name="SHARED_FORMULA_5_531_5_531_7">0.23</definedName>
    <definedName name="SHARED_FORMULA_5_540_5_540_26">NA()</definedName>
    <definedName name="SHARED_FORMULA_5_542_5_542_13">0.6*2+0.3</definedName>
    <definedName name="SHARED_FORMULA_5_542_5_542_22">0.23</definedName>
    <definedName name="SHARED_FORMULA_5_545_5_545_7">0.23</definedName>
    <definedName name="SHARED_FORMULA_5_551_5_551_26">+#REF!</definedName>
    <definedName name="SHARED_FORMULA_5_558_5_558_7">0.23</definedName>
    <definedName name="SHARED_FORMULA_5_562_5_562_26">+#REF!</definedName>
    <definedName name="SHARED_FORMULA_5_566_5_566_13">0.6*2+0.3</definedName>
    <definedName name="SHARED_FORMULA_5_566_5_566_22">0.23</definedName>
    <definedName name="SHARED_FORMULA_5_566_5_566_7">0.23</definedName>
    <definedName name="SHARED_FORMULA_5_57_5_57_30">+#REF!+0.1*2</definedName>
    <definedName name="SHARED_FORMULA_5_572_5_572_26">+#REF!</definedName>
    <definedName name="SHARED_FORMULA_5_575_5_575_7">0.23</definedName>
    <definedName name="SHARED_FORMULA_5_582_5_582_22">0.23</definedName>
    <definedName name="SHARED_FORMULA_5_599_5_599_26">NA()</definedName>
    <definedName name="SHARED_FORMULA_5_60_5_60_18">0.23+0.1*2</definedName>
    <definedName name="SHARED_FORMULA_5_60_5_60_30">NA()</definedName>
    <definedName name="SHARED_FORMULA_5_600_5_600_22">0.23</definedName>
    <definedName name="SHARED_FORMULA_5_607_5_607_7">0.23</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5_5_75_18">0.45</definedName>
    <definedName name="SHARED_FORMULA_5_792_5_792_26">NA()</definedName>
    <definedName name="SHARED_FORMULA_5_795_5_795_17">0.6*2+0.3</definedName>
    <definedName name="SHARED_FORMULA_5_80_5_80_18">0.45</definedName>
    <definedName name="SHARED_FORMULA_5_803_5_803_26">NA()</definedName>
    <definedName name="SHARED_FORMULA_5_814_5_814_26">NA()</definedName>
    <definedName name="SHARED_FORMULA_5_827_5_827_26">+#REF!</definedName>
    <definedName name="SHARED_FORMULA_5_833_5_833_17">0.6*2+0.3</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5_92_5_92_17">0.23</definedName>
    <definedName name="SHARED_FORMULA_5_99_5_99_17">0.23</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59_6_1059_9">1+1+0.115</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13_6_1313_22">0.2</definedName>
    <definedName name="SHARED_FORMULA_6_132_6_132_30">+#REF!</definedName>
    <definedName name="SHARED_FORMULA_6_132_6_132_37">+#REF!-#REF!</definedName>
    <definedName name="SHARED_FORMULA_6_1324_6_1324_22">0.2</definedName>
    <definedName name="SHARED_FORMULA_6_133_6_133_18">1</definedName>
    <definedName name="SHARED_FORMULA_6_1333_6_1333_22">0.2</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2_6_242_16">0.3*2+0.115</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0_6_360_20">0.2</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84_6_484_20">3</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11_6_511_20">0.75+0.15</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86_6_586_20">0.125</definedName>
    <definedName name="SHARED_FORMULA_6_596_6_596_22">NA()</definedName>
    <definedName name="SHARED_FORMULA_6_597_6_597_22">+#REF!-#REF!</definedName>
    <definedName name="SHARED_FORMULA_6_60_6_60_18">0.1</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5_7_175_1">NA()</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09_7_2209_9">12*2</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HASHI">NA()</definedName>
    <definedName name="sheet1">NA()</definedName>
    <definedName name="Sheet2">"[93]data!#ref!"</definedName>
    <definedName name="shi">NA()</definedName>
    <definedName name="shiva">NA()</definedName>
    <definedName name="SHOULDERS">NA()</definedName>
    <definedName name="shru">"[412]footings!#ref!"</definedName>
    <definedName name="Shyam">NA()</definedName>
    <definedName name="si">NA()</definedName>
    <definedName name="SIDEWALL">NA()</definedName>
    <definedName name="SIDEWALLSONETOSIX">NA()</definedName>
    <definedName name="SIDEWALLSSEVENTOTHIRTEEN">#REF!</definedName>
    <definedName name="signage">"'[141]14'!$a$1:$u$65536"</definedName>
    <definedName name="single">NA()</definedName>
    <definedName name="sir">NA()</definedName>
    <definedName name="Siri">Scheduled_Payment+Extra_Payment</definedName>
    <definedName name="SITE">#REF!</definedName>
    <definedName name="SIXTOTHIRTEEN">#REF!</definedName>
    <definedName name="size">NA()</definedName>
    <definedName name="SKDIRD">{"'ridftotal'!$A$4:$S$27"}</definedName>
    <definedName name="skirting_shahbad">NA()</definedName>
    <definedName name="sla">NA()</definedName>
    <definedName name="SLAB">#REF!</definedName>
    <definedName name="slab_8">NA()</definedName>
    <definedName name="SLAB1">NA()</definedName>
    <definedName name="SLOAD">#REF!</definedName>
    <definedName name="sluicevalve">NA()</definedName>
    <definedName name="SLUICEVALVES">NA()</definedName>
    <definedName name="Slushy_soil_and_silt_clearance_upto_0_60_metres_depth_SS_20_B">NA()</definedName>
    <definedName name="sm">#REF!</definedName>
    <definedName name="sma">NA()</definedName>
    <definedName name="SMAZDOOR">#REF!</definedName>
    <definedName name="smc">#REF!</definedName>
    <definedName name="smetal">NA()</definedName>
    <definedName name="sn">#REF!</definedName>
    <definedName name="sngsd">#REF!</definedName>
    <definedName name="sngst">#REF!</definedName>
    <definedName name="so_desgn">#REF!</definedName>
    <definedName name="Soft_disentigrated_rock___removable_by_pick_axes_and_crow_bars">NA()</definedName>
    <definedName name="soil_types">#REF!</definedName>
    <definedName name="Soling">NA()</definedName>
    <definedName name="Soling_stone_of_150_mm_size_of_granite__trap_and_Dolamite_varieties_">NA()</definedName>
    <definedName name="SortOrder">NA()</definedName>
    <definedName name="sp">NA()</definedName>
    <definedName name="SP_136_BCCP">NA()</definedName>
    <definedName name="SP_136_BODY">NA()</definedName>
    <definedName name="SP_136_FLY_BCCP">NA()</definedName>
    <definedName name="Sp_136_Found">#REF!</definedName>
    <definedName name="SP_148_BCCP">NA()</definedName>
    <definedName name="SP_BACKFILL">NA()</definedName>
    <definedName name="SP_BED_HP">NA()</definedName>
    <definedName name="Sp_BetweenBodywalls">#REF!</definedName>
    <definedName name="SP_BM">#REF!</definedName>
    <definedName name="SP_BM_50">NA()</definedName>
    <definedName name="SP_BT_PATCH_40">NA()</definedName>
    <definedName name="SP_Diversion_Road">#REF!</definedName>
    <definedName name="sp_eew">#REF!</definedName>
    <definedName name="SP_EW_C">NA()</definedName>
    <definedName name="SP_EW_Car">#REF!</definedName>
    <definedName name="SP_EW_FMC_Side">#REF!</definedName>
    <definedName name="SP_EW_Form_OMC">#REF!</definedName>
    <definedName name="SP_EW_FOUND">NA()</definedName>
    <definedName name="SP_EW_Man">#REF!</definedName>
    <definedName name="SP_EW_OMC_Car">#REF!</definedName>
    <definedName name="SP_EW_OMC_Side">#REF!</definedName>
    <definedName name="SP_EW_S">NA()</definedName>
    <definedName name="SP_EW_SIDE">NA()</definedName>
    <definedName name="sp_EW_side_OMC">#REF!</definedName>
    <definedName name="SP_EW_T">NA()</definedName>
    <definedName name="SP_EW_USS">NA()</definedName>
    <definedName name="SP_FILL_INB_BODY">NA()</definedName>
    <definedName name="SP_FILTER_ABUT">NA()</definedName>
    <definedName name="SP_FILTER_BPITCH">NA()</definedName>
    <definedName name="SP_G2_22B_AS_PR">NA()</definedName>
    <definedName name="SP_G2_22B_AS_VR">NA()</definedName>
    <definedName name="SP_G2_45B_AS_PR">NA()</definedName>
    <definedName name="SP_G2_45B_AS_VR">NA()</definedName>
    <definedName name="SP_G3_22B_BS_PR">NA()</definedName>
    <definedName name="SP_G3_22B_BS_VR">NA()</definedName>
    <definedName name="SP_G3_45B_BS_PR">NA()</definedName>
    <definedName name="SP_G3_45B_BS_VR">NA()</definedName>
    <definedName name="SP_Gravel_Bedding">#REF!</definedName>
    <definedName name="SP_Gravel_Quardrent">#REF!</definedName>
    <definedName name="SP_GROUT_REV">NA()</definedName>
    <definedName name="SP_GS">NA()</definedName>
    <definedName name="Sp_GSB">#REF!</definedName>
    <definedName name="SP_HP_600">#REF!</definedName>
    <definedName name="Sp_HPC">#REF!</definedName>
    <definedName name="SP_HPL_600">#REF!</definedName>
    <definedName name="SP_HYSD_FOUND">NA()</definedName>
    <definedName name="SP_HYSD_SUB">NA()</definedName>
    <definedName name="SP_HYSD_Super">#REF!</definedName>
    <definedName name="SP_M10_base">#REF!</definedName>
    <definedName name="sp_M10_bCC">#REF!</definedName>
    <definedName name="SP_M10_drainS">#REF!</definedName>
    <definedName name="SP_M15_deviders">#REF!</definedName>
    <definedName name="SP_M15_DIVIDERS">NA()</definedName>
    <definedName name="SP_M15_footing">#REF!</definedName>
    <definedName name="SP_M15_FOUND">NA()</definedName>
    <definedName name="SP_M15_LEVEL">NA()</definedName>
    <definedName name="SP_M15_SUB">#REF!</definedName>
    <definedName name="Sp_M20_Bed">#REF!</definedName>
    <definedName name="SP_M20_BedBack">#REF!</definedName>
    <definedName name="SP_M20_COVER">#REF!</definedName>
    <definedName name="SP_M20_Slab">#REF!</definedName>
    <definedName name="SP_M20R_BEDBLOCKS">NA()</definedName>
    <definedName name="SP_M20R_COVER_SLAB">NA()</definedName>
    <definedName name="SP_M20R_DECK">NA()</definedName>
    <definedName name="SP_M20R_RAIL">NA()</definedName>
    <definedName name="SP_M25_ApproachSlab">#REF!</definedName>
    <definedName name="SP_M25R_APP">NA()</definedName>
    <definedName name="SP_M30_WC">#REF!</definedName>
    <definedName name="SP_M30R_WC">NA()</definedName>
    <definedName name="SP_M35_CC">#REF!</definedName>
    <definedName name="SP_M35_CCP">NA()</definedName>
    <definedName name="SP_M35_fLY_CCP">NA()</definedName>
    <definedName name="SP_M35_FlyAsh">#REF!</definedName>
    <definedName name="SP_Mild">#REF!</definedName>
    <definedName name="Sp_MSS">#REF!</definedName>
    <definedName name="SP_PAINT">NA()</definedName>
    <definedName name="SP_Painting">#REF!</definedName>
    <definedName name="SP_Pick">#REF!</definedName>
    <definedName name="SP_PLAST">NA()</definedName>
    <definedName name="SP_Plastering">#REF!</definedName>
    <definedName name="SP_Rev_A300">#REF!</definedName>
    <definedName name="SP_Rev_Q300">#REF!</definedName>
    <definedName name="SP_REV300">NA()</definedName>
    <definedName name="SP_SANDFILL">NA()</definedName>
    <definedName name="SP_Sandfilling">#REF!</definedName>
    <definedName name="SP_Scar_BT">#REF!</definedName>
    <definedName name="SP_SCAR_GRA">NA()</definedName>
    <definedName name="SP_Scar_GSB">#REF!</definedName>
    <definedName name="Sp_Scarf">#REF!</definedName>
    <definedName name="SP_SCSD">#REF!</definedName>
    <definedName name="SP_SCSD_6070">NA()</definedName>
    <definedName name="SP_SCSD_80100">#REF!</definedName>
    <definedName name="SP_SDBC">NA()</definedName>
    <definedName name="Sp_Shoulders">#REF!</definedName>
    <definedName name="SP_Tack">#REF!</definedName>
    <definedName name="Sp_WBM_G2">#REF!</definedName>
    <definedName name="SP_WBM_G3">#REF!</definedName>
    <definedName name="SP_WBM2">#REF!</definedName>
    <definedName name="SP_WBM2_HVR">#REF!</definedName>
    <definedName name="SP_WBM2_MCS">#REF!</definedName>
    <definedName name="SP_WBM2_MVR">#REF!</definedName>
    <definedName name="SP_WBM3">#REF!</definedName>
    <definedName name="SP_WBM3_HVR">#REF!</definedName>
    <definedName name="SP_WBM3_MCS">#REF!</definedName>
    <definedName name="SP_Weepholes">#REF!</definedName>
    <definedName name="SP_WMM">#REF!</definedName>
    <definedName name="sp002a">NA()</definedName>
    <definedName name="sp004a">NA()</definedName>
    <definedName name="SP005A">NA()</definedName>
    <definedName name="SP022a">NA()</definedName>
    <definedName name="sp023a">NA()</definedName>
    <definedName name="sp025a">NA()</definedName>
    <definedName name="SP034a">NA()</definedName>
    <definedName name="spaint">NA()</definedName>
    <definedName name="Spare">"[284]iocount!#ref!"</definedName>
    <definedName name="spas">NA()</definedName>
    <definedName name="spds">NA()</definedName>
    <definedName name="SpecialPrice" hidden="1">#REF!</definedName>
    <definedName name="Spreading__watering_gravel_for_150mm_compacted">NA()</definedName>
    <definedName name="SPREADING_40MM">NA()</definedName>
    <definedName name="SPREADING_65MM">NA()</definedName>
    <definedName name="Spreading_gravel_or_sand_including_watering_and_rolling_with_hand_roller_irrespective_of_thickness_in_layer">#REF!</definedName>
    <definedName name="sprev">NA()</definedName>
    <definedName name="spryer">NA()</definedName>
    <definedName name="Spülfreqenz_Filter">"[148]balan1!#ref!"</definedName>
    <definedName name="sri">#REF!</definedName>
    <definedName name="srinu">#REF!</definedName>
    <definedName name="ss">NA()</definedName>
    <definedName name="ss_pipes">NA()</definedName>
    <definedName name="ss_railing">NA()</definedName>
    <definedName name="SS_Reinigung_in_BiopurC">"[148]balan1!#ref!"</definedName>
    <definedName name="SS_reinigung_in_BiopurN">"[148]balan1!#ref!"</definedName>
    <definedName name="SS_Reinigung_in_Filter">"[148]balan1!#ref!"</definedName>
    <definedName name="ssand">NA()</definedName>
    <definedName name="Ssec1">NA()</definedName>
    <definedName name="Ssec2">NA()</definedName>
    <definedName name="Ssec3">NA()</definedName>
    <definedName name="Ssec4">NA()</definedName>
    <definedName name="Ssec5">NA()</definedName>
    <definedName name="Ssec6">NA()</definedName>
    <definedName name="SSF">NA()</definedName>
    <definedName name="SSR_Year">#REF!</definedName>
    <definedName name="sss">#REF!</definedName>
    <definedName name="sssaaa">NA()</definedName>
    <definedName name="ssss">NA()</definedName>
    <definedName name="SSSSS">"[113]data.f8.btr!#ref!"</definedName>
    <definedName name="ssssss">#REF!</definedName>
    <definedName name="ssssssa">"[71]material!#ref!"</definedName>
    <definedName name="ssssssssssssssss">"[71]material!#ref!"</definedName>
    <definedName name="sst">NA()</definedName>
    <definedName name="SSTACK">#REF!</definedName>
    <definedName name="sstype3drop">NA()</definedName>
    <definedName name="SSTYPE3DROP1">NA()</definedName>
    <definedName name="sstype3slab">NA()</definedName>
    <definedName name="SSTYPESLAB1">NA()</definedName>
    <definedName name="st">#REF!</definedName>
    <definedName name="st_100">NA()</definedName>
    <definedName name="st_150">NA()</definedName>
    <definedName name="st_200">NA()</definedName>
    <definedName name="st_25">NA()</definedName>
    <definedName name="st_250">NA()</definedName>
    <definedName name="st_300">NA()</definedName>
    <definedName name="st_32">NA()</definedName>
    <definedName name="st_40">NA()</definedName>
    <definedName name="st_400">NA()</definedName>
    <definedName name="st_50">NA()</definedName>
    <definedName name="st_500">NA()</definedName>
    <definedName name="st_65">NA()</definedName>
    <definedName name="st_80">NA()</definedName>
    <definedName name="stack">#REF!</definedName>
    <definedName name="stack1">#REF!</definedName>
    <definedName name="stack4">#REF!</definedName>
    <definedName name="stack5">NA()</definedName>
    <definedName name="stacking">NA()</definedName>
    <definedName name="stacking_gravel">NA()</definedName>
    <definedName name="stacking_metal">NA()</definedName>
    <definedName name="staf">#REF!</definedName>
    <definedName name="staff">#REF!</definedName>
    <definedName name="Staff1">"[130]v!#ref!"</definedName>
    <definedName name="Stagging">"[428]boq!#ref!"</definedName>
    <definedName name="Staircase">NA()</definedName>
    <definedName name="Staircase_8">NA()</definedName>
    <definedName name="Staircase2">NA()</definedName>
    <definedName name="STANDARD_SPECIFICATION_FOR_HOSPITAL_STRUCTURES">NA()</definedName>
    <definedName name="standrad">NA()</definedName>
    <definedName name="State">#REF!</definedName>
    <definedName name="STE">NA()</definedName>
    <definedName name="steel">NA()</definedName>
    <definedName name="steel_hysd">NA()</definedName>
    <definedName name="steel_mildbar">NA()</definedName>
    <definedName name="STEEL_WOODEN_SCAFFOLDING">#REF!</definedName>
    <definedName name="steelcenA">NA()</definedName>
    <definedName name="steelcenB">NA()</definedName>
    <definedName name="steelcenpb">NA()</definedName>
    <definedName name="sth">NA()</definedName>
    <definedName name="stock">NA()</definedName>
    <definedName name="stone">#REF!</definedName>
    <definedName name="stone_dust">NA()</definedName>
    <definedName name="Stone_matrix">NA()</definedName>
    <definedName name="STONEDUST">NA()</definedName>
    <definedName name="stoneld">"[222]leads!#ref!"</definedName>
    <definedName name="STONES_UPTO_25MM">#REF!</definedName>
    <definedName name="STONEWARE_SP1">#REF!</definedName>
    <definedName name="STONEWARE_SP2">#REF!</definedName>
    <definedName name="STONEWARE_SP3">#REF!</definedName>
    <definedName name="stp">NA()</definedName>
    <definedName name="str_steel">NA()</definedName>
    <definedName name="str_steel_plates">NA()</definedName>
    <definedName name="Streitwert">NA()</definedName>
    <definedName name="StrID">NA()</definedName>
    <definedName name="structure">NA()</definedName>
    <definedName name="stth">NA()</definedName>
    <definedName name="studext">NA()</definedName>
    <definedName name="STUDEXT1">NA()</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NA()</definedName>
    <definedName name="subbu">NA()</definedName>
    <definedName name="Subject">NA()</definedName>
    <definedName name="sudheer">NA()</definedName>
    <definedName name="suhas">NA()</definedName>
    <definedName name="sujin">NA()</definedName>
    <definedName name="Sum">NA()</definedName>
    <definedName name="suman">#REF!</definedName>
    <definedName name="SUMFINAL">NA()</definedName>
    <definedName name="summar">#REF!</definedName>
    <definedName name="summary">#REF!</definedName>
    <definedName name="SUMP">NA()</definedName>
    <definedName name="sumrisk">NA()</definedName>
    <definedName name="sun">#REF!</definedName>
    <definedName name="SUNLOAD">#REF!</definedName>
    <definedName name="Sunshade_0_6_m_wide">NA()</definedName>
    <definedName name="Sunshade_0_8_m_wide">NA()</definedName>
    <definedName name="Sunshade_1_0_m_wide">NA()</definedName>
    <definedName name="sunshade_width">#REF!</definedName>
    <definedName name="supervisor">NA()</definedName>
    <definedName name="Supply_and_Fixing_of_Frame_made_With_25_x_25_x_3mm_L_angle__AND__middle_patty_1_No__1_80mt__and_using_4mm_round_bars_75mm_C_C_in_vertical_and_using__3mm_round_bars_100mm_C_C_including_c_c_of_all_materials_and_labour_charges_etc__complete__Of_size_1_80_X_1">NA()</definedName>
    <definedName name="suresh">NA()</definedName>
    <definedName name="suri">NA()</definedName>
    <definedName name="SURYA">NA()</definedName>
    <definedName name="suryacem_paint">NA()</definedName>
    <definedName name="SV">NA()</definedName>
    <definedName name="SVA">NA()</definedName>
    <definedName name="sw">NA()</definedName>
    <definedName name="SWARE">#REF!</definedName>
    <definedName name="sware2">#REF!</definedName>
    <definedName name="swc">NA()</definedName>
    <definedName name="swci">NA()</definedName>
    <definedName name="SWFR">NA()</definedName>
    <definedName name="SWG">NA()</definedName>
    <definedName name="Sy">NA()</definedName>
    <definedName name="t">NA()</definedName>
    <definedName name="t_beam">#REF!</definedName>
    <definedName name="T_beams">"[71]works!#ref!"</definedName>
    <definedName name="T0">NA()</definedName>
    <definedName name="T0_10">NA()</definedName>
    <definedName name="T0_6">"'smb://Kumaresan/sathya/Documents%20and%20Settings/RQM/Desktop/Cost%20code.xls'#$''.$AH$34:$BF$58"</definedName>
    <definedName name="Table">NA()</definedName>
    <definedName name="Table1">NA()</definedName>
    <definedName name="Table2">NA()</definedName>
    <definedName name="Table3">NA()</definedName>
    <definedName name="Table4">NA()</definedName>
    <definedName name="TableRange">NA()</definedName>
    <definedName name="TAEW">#REF!</definedName>
    <definedName name="tailpiece">#REF!</definedName>
    <definedName name="taj">"[129]v!#ref!"</definedName>
    <definedName name="tanda">"[113]data.f8.btr!#ref!"</definedName>
    <definedName name="Tandam_Road_Roller">NA()</definedName>
    <definedName name="TapSpecials">NA()</definedName>
    <definedName name="tas">NA()</definedName>
    <definedName name="TAWBM">NA()</definedName>
    <definedName name="TaxTV">10%</definedName>
    <definedName name="TaxXL">5%</definedName>
    <definedName name="tbiiv0">NA()</definedName>
    <definedName name="tbiv0">NA()</definedName>
    <definedName name="tbl_ProdInfo" hidden="1">#REF!</definedName>
    <definedName name="td">NA()</definedName>
    <definedName name="TECV">NA()</definedName>
    <definedName name="TEI">NA()</definedName>
    <definedName name="TEI_8">NA()</definedName>
    <definedName name="tekmal">#REF!</definedName>
    <definedName name="temp">#REF!</definedName>
    <definedName name="temp1">NA()</definedName>
    <definedName name="ten">NA()</definedName>
    <definedName name="terrace">NA()</definedName>
    <definedName name="th">NA()</definedName>
    <definedName name="Timber">"[71]material!#ref!"</definedName>
    <definedName name="TIME">NA()</definedName>
    <definedName name="Tipper__Dumper_1_hour">NA()</definedName>
    <definedName name="Tipper_10_T">NA()</definedName>
    <definedName name="tit">NA()</definedName>
    <definedName name="Title1">NA()</definedName>
    <definedName name="Title2">NA()</definedName>
    <definedName name="tm">NA()</definedName>
    <definedName name="toilet">NA()</definedName>
    <definedName name="tol">NA()</definedName>
    <definedName name="top">"[130]boq!#ref!"</definedName>
    <definedName name="top_8">NA()</definedName>
    <definedName name="TOPDOME">#REF!</definedName>
    <definedName name="TOPDOMEONETOSIX">#REF!</definedName>
    <definedName name="TOPDOMESEVENTOTHIRTEEN">#REF!</definedName>
    <definedName name="topl">NA()</definedName>
    <definedName name="topn">NA()</definedName>
    <definedName name="TOPRINGGIRDERONETOSIX">#REF!</definedName>
    <definedName name="TOPRINGGIRDERSEVENTOTHIRTEEN">#REF!</definedName>
    <definedName name="tot">NA()</definedName>
    <definedName name="Total">NA()</definedName>
    <definedName name="Total_Interest">NA()</definedName>
    <definedName name="Total_Pay">NA()</definedName>
    <definedName name="Total_Payment">"scheduled_payment"+"extra_payment"</definedName>
    <definedName name="totalpop">NA()</definedName>
    <definedName name="TOWER_BOLTS">#REF!</definedName>
    <definedName name="TPR">NA()</definedName>
    <definedName name="TQBM">NA()</definedName>
    <definedName name="TQEW">"[384]r_det!#ref!"</definedName>
    <definedName name="TQGSB">NA()</definedName>
    <definedName name="TQVCC">NA()</definedName>
    <definedName name="TQVRCC">NA()</definedName>
    <definedName name="TQWBM">#REF!</definedName>
    <definedName name="tr">NA()</definedName>
    <definedName name="Tractor">NA()</definedName>
    <definedName name="tractor_frm">NA()</definedName>
    <definedName name="TRAFFIC">NA()</definedName>
    <definedName name="TransInsu">NA()</definedName>
    <definedName name="treads_shahbad">NA()</definedName>
    <definedName name="TREE">NA()</definedName>
    <definedName name="trgregerg">"[71]material!#ref!"</definedName>
    <definedName name="trrwqq">NA()</definedName>
    <definedName name="Ts">NA()</definedName>
    <definedName name="tsfb">"[122]process!#ref!"</definedName>
    <definedName name="tsl">"[122]process!#ref!"</definedName>
    <definedName name="tsswd">"[122]process!#ref!"</definedName>
    <definedName name="tsw">"[122]process!#ref!"</definedName>
    <definedName name="tt">NA()</definedName>
    <definedName name="ttt">NA()</definedName>
    <definedName name="ttttt">NA()</definedName>
    <definedName name="tttttttttt">"[71]works!#ref!"</definedName>
    <definedName name="TW_lipping_to_flush_door">NA()</definedName>
    <definedName name="TW_planks_1st_class">"[71]material!#ref!"</definedName>
    <definedName name="TW_planks_2nd_class">"[71]material!#ref!"</definedName>
    <definedName name="TW_scantling_sabove_2m_1st_class">"[71]material!#ref!"</definedName>
    <definedName name="TW_scantlings_above_2m_2nd_class">"[71]material!#ref!"</definedName>
    <definedName name="TW_scantlings_below_2m_1st_class">"[71]material!#ref!"</definedName>
    <definedName name="TW_scantlings_below_2m_2nd_class">"[71]material!#ref!"</definedName>
    <definedName name="twbm">NA()</definedName>
    <definedName name="twtttt">NA()</definedName>
    <definedName name="ty">NA()</definedName>
    <definedName name="Type1">NA()</definedName>
    <definedName name="Type1_8">NA()</definedName>
    <definedName name="type11">NA()</definedName>
    <definedName name="type1drop">NA()</definedName>
    <definedName name="type1slab">NA()</definedName>
    <definedName name="Type2">NA()</definedName>
    <definedName name="Type2_8">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CN">NA()</definedName>
    <definedName name="uetyyuwefgyusdhj">#REF!</definedName>
    <definedName name="uil">#REF!</definedName>
    <definedName name="ULTI_LPM">#REF!</definedName>
    <definedName name="ULTI_MLD">#REF!</definedName>
    <definedName name="ULTI_PERIOD">#REF!</definedName>
    <definedName name="ULTI_POP">#REF!</definedName>
    <definedName name="ULTI_YEAR">#REF!</definedName>
    <definedName name="UNICOD">NA()</definedName>
    <definedName name="UNICOD_10">NA()</definedName>
    <definedName name="unloading">NA()</definedName>
    <definedName name="unsecured">NA()</definedName>
    <definedName name="UP">NA()</definedName>
    <definedName name="Uprooting_and_clearing_prickly_pear_jungle">NA()</definedName>
    <definedName name="Uprooting_and_removing_Palmyrah_stumps_including_stacking_of_girth_30_to_100_cm_">NA()</definedName>
    <definedName name="Uprooting_and_removing_stumps_of__date_trees_including_stacking_of_girth_30_to_100_cm_">NA()</definedName>
    <definedName name="Uprooting_and_removing_stumps_of_other_kind_of_trees_including_stacking_of_girth_30_to_100_cm_">NA()</definedName>
    <definedName name="US">#REF!</definedName>
    <definedName name="usd">#REF!</definedName>
    <definedName name="utgg.jk.b.">Scheduled_Payment+Extra_Payment</definedName>
    <definedName name="utgg_jk_b_">"scheduled_payment"+"extra_payment"</definedName>
    <definedName name="utgyuj">NA()</definedName>
    <definedName name="v">NA()</definedName>
    <definedName name="vaibrating">NA()</definedName>
    <definedName name="Values_Entered">#N/A</definedName>
    <definedName name="valve">#REF!</definedName>
    <definedName name="VALVES">NA()</definedName>
    <definedName name="vandy">"[442]footings!#ref!"</definedName>
    <definedName name="var">#REF!</definedName>
    <definedName name="vara">NA()</definedName>
    <definedName name="vark">NA()</definedName>
    <definedName name="VAT">#REF!</definedName>
    <definedName name="vat_name">NA()</definedName>
    <definedName name="vat_rate">NA()</definedName>
    <definedName name="VATCESS">NA()</definedName>
    <definedName name="vatname">NA()</definedName>
    <definedName name="VB">{"'ridftotal'!$A$4:$S$27"}</definedName>
    <definedName name="vc">NA()</definedName>
    <definedName name="vcc">NA()</definedName>
    <definedName name="vcdfe">NA()</definedName>
    <definedName name="ver">#REF!</definedName>
    <definedName name="ver.con">#REF!</definedName>
    <definedName name="vertical">#REF!</definedName>
    <definedName name="VGFSS">#REF!</definedName>
    <definedName name="vh">NA()</definedName>
    <definedName name="Vibchr">NA()</definedName>
    <definedName name="vibrater">#REF!</definedName>
    <definedName name="vibrating_concrete">NA()</definedName>
    <definedName name="Vibrating_Roller">NA()</definedName>
    <definedName name="Vibratory_Roller">NA()</definedName>
    <definedName name="vil">#REF!</definedName>
    <definedName name="vitrified">NA()</definedName>
    <definedName name="VITRIFIED_TILES">#REF!</definedName>
    <definedName name="Vname">NA()</definedName>
    <definedName name="vrcc">NA()</definedName>
    <definedName name="vrcc_col">NA()</definedName>
    <definedName name="vrcc_footing">NA()</definedName>
    <definedName name="vrcc_lintel">NA()</definedName>
    <definedName name="vrcc_pb">NA()</definedName>
    <definedName name="vrcc_platform">NA()</definedName>
    <definedName name="vrcc_roof_IIv">NA()</definedName>
    <definedName name="vrcc_roofbeam">NA()</definedName>
    <definedName name="vrcc_sunshade">NA()</definedName>
    <definedName name="vsi">NA()</definedName>
    <definedName name="vso">NA()</definedName>
    <definedName name="vsp">NA()</definedName>
    <definedName name="vt">NA()</definedName>
    <definedName name="vvvvv">NA()</definedName>
    <definedName name="vvvvvvvvvvv">"[71]material!#ref!"</definedName>
    <definedName name="vvx">#REF!</definedName>
    <definedName name="vwf">#REF!</definedName>
    <definedName name="Vz">NA()</definedName>
    <definedName name="w">#REF!</definedName>
    <definedName name="w3e">NA()</definedName>
    <definedName name="Was">NA()</definedName>
    <definedName name="wasi">NA()</definedName>
    <definedName name="water">#REF!</definedName>
    <definedName name="Water_Tanker">NA()</definedName>
    <definedName name="waterproof_paint">NA()</definedName>
    <definedName name="wbag">NA()</definedName>
    <definedName name="wbs">NA()</definedName>
    <definedName name="wbsi">NA()</definedName>
    <definedName name="wc">#REF!</definedName>
    <definedName name="wcc">"[447]leads!$j$8"</definedName>
    <definedName name="wd">NA()</definedName>
    <definedName name="wdd">"[449]rateanalysis!$a$1:$ay$65536"</definedName>
    <definedName name="wdtd">NA()</definedName>
    <definedName name="we">#REF!</definedName>
    <definedName name="wei">NA()</definedName>
    <definedName name="Wet_Mix_Plant">NA()</definedName>
    <definedName name="wgl">{"'ridftotal'!$A$4:$S$27"}</definedName>
    <definedName name="WHC">NA()</definedName>
    <definedName name="Wheeled_Dozer___D_30_BEML">NA()</definedName>
    <definedName name="White_cement">NA()</definedName>
    <definedName name="window">NA()</definedName>
    <definedName name="window_sizes">NA()</definedName>
    <definedName name="wip">NA()</definedName>
    <definedName name="wl">NA()</definedName>
    <definedName name="wltd">NA()</definedName>
    <definedName name="wm">NA()</definedName>
    <definedName name="wmm">NA()</definedName>
    <definedName name="wn">NA()</definedName>
    <definedName name="Woman_Mazdoor">NA()</definedName>
    <definedName name="WOOD_TYPE">#REF!</definedName>
    <definedName name="word">NA()</definedName>
    <definedName name="work">NA()</definedName>
    <definedName name="wp">NA()</definedName>
    <definedName name="wr">NA()</definedName>
    <definedName name="wrb">NA()</definedName>
    <definedName name="wrbi">NA()</definedName>
    <definedName name="wrn.detailed." hidden="1">{#N/A,#N/A,FALSE,"no"}</definedName>
    <definedName name="wrn_detailed_">NA()</definedName>
    <definedName name="wrn_pl_">NA()</definedName>
    <definedName name="wrn_pl_td_">NA()</definedName>
    <definedName name="ws">#REF!</definedName>
    <definedName name="wsss">#REF!</definedName>
    <definedName name="wsw">NA()</definedName>
    <definedName name="wtd">NA()</definedName>
    <definedName name="ww">#REF!</definedName>
    <definedName name="WWEEW">#REF!</definedName>
    <definedName name="wwi">NA()</definedName>
    <definedName name="wwknr">#REF!</definedName>
    <definedName name="www">NA()</definedName>
    <definedName name="wwwwwwwwwwwwwwwww">"[71]material!#ref!"</definedName>
    <definedName name="wwwwwwwwwwwwwwwwwwww">"[71]material!#ref!"</definedName>
    <definedName name="wz">NA()</definedName>
    <definedName name="x" hidden="1">#REF!</definedName>
    <definedName name="xbb">NA()</definedName>
    <definedName name="xbm">NA()</definedName>
    <definedName name="xcc11534020">NA()</definedName>
    <definedName name="xcc136c">NA()</definedName>
    <definedName name="xcf">NA()</definedName>
    <definedName name="xcgi">NA()</definedName>
    <definedName name="xcrs">NA()</definedName>
    <definedName name="xe">NA()</definedName>
    <definedName name="xew">NA()</definedName>
    <definedName name="xew20b">NA()</definedName>
    <definedName name="xfb">NA()</definedName>
    <definedName name="xfp">NA()</definedName>
    <definedName name="xfpolish">NA()</definedName>
    <definedName name="xfprr">NA()</definedName>
    <definedName name="xfpss">NA()</definedName>
    <definedName name="xfscc">NA()</definedName>
    <definedName name="xfss">NA()</definedName>
    <definedName name="xfsscc">NA()</definedName>
    <definedName name="xhb11010">NA()</definedName>
    <definedName name="xhb1104">NA()</definedName>
    <definedName name="xhb1106">NA()</definedName>
    <definedName name="xhb1108">NA()</definedName>
    <definedName name="xhb12510">NA()</definedName>
    <definedName name="xhb1254">NA()</definedName>
    <definedName name="xhb1256">NA()</definedName>
    <definedName name="xhb1258">NA()</definedName>
    <definedName name="xhb14010">NA()</definedName>
    <definedName name="xhb1404">NA()</definedName>
    <definedName name="xhb1406">NA()</definedName>
    <definedName name="xhb1408">NA()</definedName>
    <definedName name="xhb16010">NA()</definedName>
    <definedName name="xhb1604">NA()</definedName>
    <definedName name="xhb1606">NA()</definedName>
    <definedName name="xhb1608">NA()</definedName>
    <definedName name="xhb18010">NA()</definedName>
    <definedName name="xhb1804">NA()</definedName>
    <definedName name="xhb1806">NA()</definedName>
    <definedName name="xhb1808">NA()</definedName>
    <definedName name="xhb20010">NA()</definedName>
    <definedName name="xhb2004">NA()</definedName>
    <definedName name="xhb2006">NA()</definedName>
    <definedName name="xhb2008">NA()</definedName>
    <definedName name="xhb22510">NA()</definedName>
    <definedName name="xhb2254">NA()</definedName>
    <definedName name="xhb2256">#REF!</definedName>
    <definedName name="xhb2258">NA()</definedName>
    <definedName name="xhb25010">NA()</definedName>
    <definedName name="xhb2504">NA()</definedName>
    <definedName name="xhb2506">#REF!</definedName>
    <definedName name="xhb2508">NA()</definedName>
    <definedName name="xhb28010">NA()</definedName>
    <definedName name="xhb2804">NA()</definedName>
    <definedName name="xhb2806">#REF!</definedName>
    <definedName name="xhb2808">NA()</definedName>
    <definedName name="xhb31510">NA()</definedName>
    <definedName name="xhb3154">NA()</definedName>
    <definedName name="xhb3156">#REF!</definedName>
    <definedName name="xhb3158">NA()</definedName>
    <definedName name="xhb6310">NA()</definedName>
    <definedName name="xhb634">#REF!</definedName>
    <definedName name="xhb636">NA()</definedName>
    <definedName name="xhb638">NA()</definedName>
    <definedName name="xhb7510">NA()</definedName>
    <definedName name="xhb754">NA()</definedName>
    <definedName name="xhb756">NA()</definedName>
    <definedName name="xhb758">NA()</definedName>
    <definedName name="xhb9010">NA()</definedName>
    <definedName name="xhb904">NA()</definedName>
    <definedName name="xhb906">NA()</definedName>
    <definedName name="xhb908">NA()</definedName>
    <definedName name="ximp">NA()</definedName>
    <definedName name="ximp20">NA()</definedName>
    <definedName name="xlin">NA()</definedName>
    <definedName name="XOTOXSIX">#REF!</definedName>
    <definedName name="xpb11010">#REF!</definedName>
    <definedName name="xpb1104">#REF!</definedName>
    <definedName name="xpb1106">#REF!</definedName>
    <definedName name="xpb12510">#REF!</definedName>
    <definedName name="xpb1254">#REF!</definedName>
    <definedName name="xpb1256">#REF!</definedName>
    <definedName name="xpb14010">#REF!</definedName>
    <definedName name="xpb1404">#REF!</definedName>
    <definedName name="xpb1406">#REF!</definedName>
    <definedName name="xpb16010">NA()</definedName>
    <definedName name="xpb1604">#REF!</definedName>
    <definedName name="xpb1606">#REF!</definedName>
    <definedName name="xpb18010">NA()</definedName>
    <definedName name="xpb1804">#REF!</definedName>
    <definedName name="xpb1806">#REF!</definedName>
    <definedName name="xpb20010">NA()</definedName>
    <definedName name="xpb2004">NA()</definedName>
    <definedName name="xpb2006">#REF!</definedName>
    <definedName name="xpb22510">NA()</definedName>
    <definedName name="xpb2254">NA()</definedName>
    <definedName name="xpb2256">NA()</definedName>
    <definedName name="xpb25010">NA()</definedName>
    <definedName name="xpb2504">NA()</definedName>
    <definedName name="xpb2506">NA()</definedName>
    <definedName name="xpb28010">NA()</definedName>
    <definedName name="xpb2804">NA()</definedName>
    <definedName name="xpb2806">NA()</definedName>
    <definedName name="xpb31510">NA()</definedName>
    <definedName name="xpb3154">NA()</definedName>
    <definedName name="xpb3156">NA()</definedName>
    <definedName name="xpb6310">#REF!</definedName>
    <definedName name="xpb6311">#REF!</definedName>
    <definedName name="xpb634">NA()</definedName>
    <definedName name="xpb636">#REF!</definedName>
    <definedName name="xpb7510">#REF!</definedName>
    <definedName name="xpb754">#REF!</definedName>
    <definedName name="xpb756">#REF!</definedName>
    <definedName name="xpb9010">NA()</definedName>
    <definedName name="xpb904">#REF!</definedName>
    <definedName name="xpb906">#REF!</definedName>
    <definedName name="xpl121513">NA()</definedName>
    <definedName name="xpl1312">NA()</definedName>
    <definedName name="xpl1320">NA()</definedName>
    <definedName name="xpl1412">NA()</definedName>
    <definedName name="xpl1420">NA()</definedName>
    <definedName name="xpl201513">NA()</definedName>
    <definedName name="xrf">NA()</definedName>
    <definedName name="xrr">NA()</definedName>
    <definedName name="xrs">NA()</definedName>
    <definedName name="xrs112">NA()</definedName>
    <definedName name="xrs120">NA()</definedName>
    <definedName name="xrsd225">NA()</definedName>
    <definedName name="xsc">NA()</definedName>
    <definedName name="xscp">NA()</definedName>
    <definedName name="xsep">NA()</definedName>
    <definedName name="xsfb">NA()</definedName>
    <definedName name="XSIXTOXTHIRTEEN">#REF!</definedName>
    <definedName name="xspread">NA()</definedName>
    <definedName name="xss">NA()</definedName>
    <definedName name="xtb">NA()</definedName>
    <definedName name="xvrcc1153">NA()</definedName>
    <definedName name="xvrcc124">NA()</definedName>
    <definedName name="xww">NA()</definedName>
    <definedName name="xx">#REF!</definedName>
    <definedName name="xxx">#REF!</definedName>
    <definedName name="xxx_8">NA()</definedName>
    <definedName name="xxxbxb">NA()</definedName>
    <definedName name="xxxx">#REF!</definedName>
    <definedName name="XXXXX">"[453]data!#ref!"</definedName>
    <definedName name="xxxxxx">"[454]data!#ref!"</definedName>
    <definedName name="xxxxxxx">"[455]data!#ref!"</definedName>
    <definedName name="y">NA()</definedName>
    <definedName name="ycode">#REF!</definedName>
    <definedName name="year">NA()</definedName>
    <definedName name="yearssr">#REF!</definedName>
    <definedName name="YEN">NA()</definedName>
    <definedName name="ypr">"[459]data!#ref!"</definedName>
    <definedName name="ys">NA()</definedName>
    <definedName name="YTR">#REF!</definedName>
    <definedName name="yturtyhfh">#REF!</definedName>
    <definedName name="yu">NA()</definedName>
    <definedName name="YY">#REF!</definedName>
    <definedName name="YYYY">#REF!</definedName>
    <definedName name="yyyyy">NA()</definedName>
    <definedName name="yyyyyyyyyyyyy">"[71]material!#ref!"</definedName>
    <definedName name="z" hidden="1">#REF!</definedName>
    <definedName name="zam">NA()</definedName>
    <definedName name="zcr">NA()</definedName>
    <definedName name="ZEROTOSIX">NA()</definedName>
    <definedName name="Zins_Garantee">NA()</definedName>
    <definedName name="Zins_Monat">NA()</definedName>
    <definedName name="Zinz_ÖKB">NA()</definedName>
    <definedName name="Zip">#REF!</definedName>
    <definedName name="ZSW">#REF!</definedName>
    <definedName name="zxy">NA()</definedName>
    <definedName name="zz">NA()</definedName>
    <definedName name="전체">NA()</definedName>
    <definedName name="工場内部壁１">#REF!</definedName>
    <definedName name="工場内部壁２">#REF!</definedName>
    <definedName name="工場内部天井１">#REF!</definedName>
    <definedName name="工場内部天井２">#REF!</definedName>
    <definedName name="工場内部天井ドル">#REF!</definedName>
    <definedName name="工場内部床１">#REF!</definedName>
    <definedName name="工場内部床２">#REF!</definedName>
    <definedName name="工場内部建具１">#REF!</definedName>
    <definedName name="工場内部建具２">#REF!</definedName>
    <definedName name="工場内部建具ドル">#REF!</definedName>
    <definedName name="工場内部雑１">#REF!</definedName>
    <definedName name="工場内部雑2">#REF!</definedName>
    <definedName name="工場土工事１">#REF!</definedName>
    <definedName name="工場土工事２">#REF!</definedName>
    <definedName name="工場外壁１">#REF!</definedName>
    <definedName name="工場外壁２">#REF!</definedName>
    <definedName name="工場外部建具１">#REF!</definedName>
    <definedName name="工場外部建具２">#REF!</definedName>
    <definedName name="工場外部建具ドル">#REF!</definedName>
    <definedName name="工場外部雑１">#REF!</definedName>
    <definedName name="工場外部雑２">#REF!</definedName>
    <definedName name="工場屋根１">#REF!</definedName>
    <definedName name="工場屋根２">#REF!</definedName>
    <definedName name="工場屋根ドル">#REF!</definedName>
    <definedName name="工場躯体１">#REF!</definedName>
    <definedName name="工場躯体２">#REF!</definedName>
    <definedName name="掛率">NA()</definedName>
    <definedName name="管理内部天井１">#REF!</definedName>
    <definedName name="管理内部天井２">#REF!</definedName>
    <definedName name="管理内部床１">#REF!</definedName>
    <definedName name="管理内部床２">#REF!</definedName>
    <definedName name="管理内部建具１">#REF!</definedName>
    <definedName name="管理内部建具２">#REF!</definedName>
    <definedName name="管理内部建具ドル">#REF!</definedName>
    <definedName name="管理内部雑１">#REF!</definedName>
    <definedName name="管理内部雑２">#REF!</definedName>
    <definedName name="管理土工事１">#REF!</definedName>
    <definedName name="管理土工事２">#REF!</definedName>
    <definedName name="管理外壁１">#REF!</definedName>
    <definedName name="管理外壁２">#REF!</definedName>
    <definedName name="管理外部建具１">#REF!</definedName>
    <definedName name="管理外部建具２">#REF!</definedName>
    <definedName name="管理外部建具ドル">#REF!</definedName>
    <definedName name="管理外部雑１">#REF!</definedName>
    <definedName name="管理外部雑２">#REF!</definedName>
    <definedName name="管理屋根１">#REF!</definedName>
    <definedName name="管理屋根２">#REF!</definedName>
    <definedName name="管理躯体１">#REF!</definedName>
    <definedName name="管理躯体２">#REF!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 l="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7" i="1"/>
  <c r="B8" i="1"/>
  <c r="B9" i="1"/>
  <c r="B6" i="1"/>
  <c r="P158" i="1"/>
  <c r="K114" i="1"/>
  <c r="L114" i="1" s="1"/>
  <c r="K115" i="1"/>
  <c r="L115" i="1" s="1"/>
  <c r="H235" i="1"/>
  <c r="P203" i="1"/>
  <c r="M115" i="1" l="1"/>
  <c r="M114" i="1"/>
  <c r="K720" i="1"/>
  <c r="L720" i="1" s="1"/>
  <c r="K717" i="1"/>
  <c r="L717" i="1" s="1"/>
  <c r="M720" i="1" l="1"/>
  <c r="M717" i="1"/>
  <c r="K660" i="1" l="1"/>
  <c r="L660" i="1" s="1"/>
  <c r="K664" i="1"/>
  <c r="L664" i="1" s="1"/>
  <c r="K663" i="1"/>
  <c r="L663" i="1" s="1"/>
  <c r="K661" i="1"/>
  <c r="L661" i="1" s="1"/>
  <c r="K662" i="1"/>
  <c r="L662" i="1" s="1"/>
  <c r="Q615" i="1" l="1"/>
  <c r="Q6" i="2" l="1"/>
  <c r="Q7" i="2"/>
  <c r="Q8" i="2"/>
  <c r="Q9" i="2"/>
  <c r="Q5" i="2"/>
  <c r="Q4" i="2"/>
  <c r="M5" i="2"/>
  <c r="N5" i="2"/>
  <c r="O5" i="2"/>
  <c r="P5" i="2"/>
  <c r="M6" i="2"/>
  <c r="N6" i="2"/>
  <c r="O6" i="2"/>
  <c r="P6" i="2"/>
  <c r="M7" i="2"/>
  <c r="P7" i="2" s="1"/>
  <c r="N7" i="2"/>
  <c r="O7" i="2"/>
  <c r="M8" i="2"/>
  <c r="P8" i="2" s="1"/>
  <c r="N8" i="2"/>
  <c r="O8" i="2"/>
  <c r="M9" i="2"/>
  <c r="N9" i="2"/>
  <c r="O9" i="2"/>
  <c r="P9" i="2"/>
  <c r="O4" i="2"/>
  <c r="N4" i="2"/>
  <c r="M4" i="2"/>
  <c r="P4" i="2" s="1"/>
  <c r="Q10" i="2" l="1"/>
  <c r="K619" i="1" l="1"/>
  <c r="M20" i="2"/>
  <c r="M21" i="2" s="1"/>
  <c r="M22" i="2" s="1"/>
  <c r="K20" i="2"/>
  <c r="K21" i="2" s="1"/>
  <c r="K23" i="2" s="1"/>
  <c r="I18" i="2"/>
  <c r="G17" i="2"/>
  <c r="I16" i="2"/>
  <c r="G15" i="2"/>
  <c r="G16" i="2" s="1"/>
  <c r="M14" i="2"/>
  <c r="M15" i="2" s="1"/>
  <c r="K14" i="2"/>
  <c r="K15" i="2" s="1"/>
  <c r="I14" i="2"/>
  <c r="G18" i="2" l="1"/>
  <c r="G19" i="2" s="1"/>
  <c r="G20" i="2" s="1"/>
  <c r="M18" i="2"/>
  <c r="M17" i="2"/>
  <c r="K17" i="2"/>
  <c r="K18" i="2"/>
  <c r="K24" i="2" s="1"/>
  <c r="G21" i="2"/>
  <c r="G22" i="2"/>
  <c r="K22" i="2"/>
  <c r="M23" i="2"/>
  <c r="M24" i="2" s="1"/>
  <c r="I17" i="2"/>
  <c r="I19" i="2" s="1"/>
  <c r="I20" i="2" s="1"/>
  <c r="I21" i="2" s="1"/>
  <c r="I23" i="2" l="1"/>
  <c r="I22" i="2"/>
  <c r="L707" i="1" l="1"/>
  <c r="M707" i="1"/>
  <c r="L710" i="1"/>
  <c r="M710" i="1"/>
  <c r="L713" i="1"/>
  <c r="M713" i="1"/>
  <c r="L673" i="1"/>
  <c r="M673" i="1"/>
  <c r="L676" i="1"/>
  <c r="M676" i="1"/>
  <c r="L679" i="1"/>
  <c r="M679" i="1"/>
  <c r="L682" i="1"/>
  <c r="M682" i="1"/>
  <c r="L685" i="1"/>
  <c r="M685" i="1"/>
  <c r="L688" i="1"/>
  <c r="M688" i="1"/>
  <c r="L691" i="1"/>
  <c r="M691" i="1"/>
  <c r="L694" i="1"/>
  <c r="M694" i="1"/>
  <c r="L697" i="1"/>
  <c r="M697" i="1"/>
  <c r="L629" i="1"/>
  <c r="M629" i="1"/>
  <c r="L632" i="1"/>
  <c r="M632" i="1"/>
  <c r="L635" i="1"/>
  <c r="M635" i="1"/>
  <c r="L638" i="1"/>
  <c r="M638" i="1"/>
  <c r="L641" i="1"/>
  <c r="M641" i="1"/>
  <c r="L643" i="1"/>
  <c r="M643" i="1"/>
  <c r="L644" i="1"/>
  <c r="M644" i="1"/>
  <c r="L645" i="1"/>
  <c r="M645" i="1"/>
  <c r="L647" i="1"/>
  <c r="M647" i="1"/>
  <c r="L648" i="1"/>
  <c r="M648" i="1"/>
  <c r="L650" i="1"/>
  <c r="M650" i="1"/>
  <c r="L651" i="1"/>
  <c r="M651" i="1"/>
  <c r="L656" i="1"/>
  <c r="M656" i="1"/>
  <c r="L658" i="1"/>
  <c r="M658" i="1"/>
  <c r="L619" i="1"/>
  <c r="M619" i="1"/>
  <c r="L563" i="1"/>
  <c r="M563" i="1"/>
  <c r="L566" i="1"/>
  <c r="M566" i="1"/>
  <c r="L569" i="1"/>
  <c r="M569" i="1"/>
  <c r="L572" i="1"/>
  <c r="M572" i="1"/>
  <c r="L575" i="1"/>
  <c r="M575" i="1"/>
  <c r="L579" i="1"/>
  <c r="M579" i="1"/>
  <c r="L582" i="1"/>
  <c r="M582" i="1"/>
  <c r="L585" i="1"/>
  <c r="M585" i="1"/>
  <c r="L595" i="1"/>
  <c r="M595" i="1"/>
  <c r="L598" i="1"/>
  <c r="M598" i="1"/>
  <c r="L601" i="1"/>
  <c r="M601" i="1"/>
  <c r="L604" i="1"/>
  <c r="M604" i="1"/>
  <c r="L607" i="1"/>
  <c r="M607" i="1"/>
  <c r="L610" i="1"/>
  <c r="M610" i="1"/>
  <c r="L475" i="1"/>
  <c r="M475" i="1"/>
  <c r="L477" i="1"/>
  <c r="M477" i="1"/>
  <c r="L480" i="1"/>
  <c r="M480" i="1"/>
  <c r="L482" i="1"/>
  <c r="M482" i="1"/>
  <c r="L485" i="1"/>
  <c r="M485" i="1"/>
  <c r="L488" i="1"/>
  <c r="M488" i="1"/>
  <c r="L491" i="1"/>
  <c r="M491" i="1"/>
  <c r="L493" i="1"/>
  <c r="M493" i="1"/>
  <c r="L496" i="1"/>
  <c r="M496" i="1"/>
  <c r="L499" i="1"/>
  <c r="M499" i="1"/>
  <c r="L502" i="1"/>
  <c r="M502" i="1"/>
  <c r="L504" i="1"/>
  <c r="M504" i="1"/>
  <c r="L506" i="1"/>
  <c r="M506" i="1"/>
  <c r="L508" i="1"/>
  <c r="M508" i="1"/>
  <c r="L510" i="1"/>
  <c r="M510" i="1"/>
  <c r="L512" i="1"/>
  <c r="M512" i="1"/>
  <c r="L516" i="1"/>
  <c r="M516" i="1"/>
  <c r="L521" i="1"/>
  <c r="M521" i="1"/>
  <c r="L524" i="1"/>
  <c r="M524" i="1"/>
  <c r="L534" i="1"/>
  <c r="M534" i="1"/>
  <c r="L537" i="1"/>
  <c r="M537" i="1"/>
  <c r="L547" i="1"/>
  <c r="M547" i="1"/>
  <c r="L550" i="1"/>
  <c r="M550" i="1"/>
  <c r="L556" i="1"/>
  <c r="M556" i="1"/>
  <c r="L452" i="1"/>
  <c r="M452" i="1"/>
  <c r="L455" i="1"/>
  <c r="M455" i="1"/>
  <c r="L458" i="1"/>
  <c r="M458" i="1"/>
  <c r="L461" i="1"/>
  <c r="M461" i="1"/>
  <c r="L464" i="1"/>
  <c r="M464" i="1"/>
  <c r="L441" i="1"/>
  <c r="M441" i="1"/>
  <c r="L444" i="1"/>
  <c r="M444" i="1"/>
  <c r="L447" i="1"/>
  <c r="M447" i="1"/>
  <c r="L309" i="1"/>
  <c r="M309" i="1"/>
  <c r="L315" i="1"/>
  <c r="M315" i="1"/>
  <c r="L337" i="1"/>
  <c r="M337" i="1"/>
  <c r="L343" i="1"/>
  <c r="M343" i="1"/>
  <c r="L345" i="1"/>
  <c r="M345" i="1"/>
  <c r="L349" i="1"/>
  <c r="M349" i="1"/>
  <c r="L351" i="1"/>
  <c r="M351" i="1"/>
  <c r="L361" i="1"/>
  <c r="M361" i="1"/>
  <c r="L363" i="1"/>
  <c r="M363" i="1"/>
  <c r="L365" i="1"/>
  <c r="M365" i="1"/>
  <c r="L384" i="1"/>
  <c r="M384" i="1"/>
  <c r="L389" i="1"/>
  <c r="M389" i="1"/>
  <c r="L392" i="1"/>
  <c r="M392" i="1"/>
  <c r="L402" i="1"/>
  <c r="M402" i="1"/>
  <c r="L425" i="1"/>
  <c r="M425" i="1"/>
  <c r="L428" i="1"/>
  <c r="M428" i="1"/>
  <c r="L431" i="1"/>
  <c r="M431" i="1"/>
  <c r="L434" i="1"/>
  <c r="M434" i="1"/>
  <c r="L436" i="1"/>
  <c r="M436" i="1"/>
  <c r="L251" i="1"/>
  <c r="M251" i="1"/>
  <c r="L257" i="1"/>
  <c r="M257" i="1"/>
  <c r="L259" i="1"/>
  <c r="M259" i="1"/>
  <c r="L261" i="1"/>
  <c r="M261" i="1"/>
  <c r="L264" i="1"/>
  <c r="M264" i="1"/>
  <c r="L267" i="1"/>
  <c r="M267" i="1"/>
  <c r="L270" i="1"/>
  <c r="M270" i="1"/>
  <c r="L273" i="1"/>
  <c r="M273" i="1"/>
  <c r="L276" i="1"/>
  <c r="M276" i="1"/>
  <c r="L279" i="1"/>
  <c r="M279" i="1"/>
  <c r="L282" i="1"/>
  <c r="M282" i="1"/>
  <c r="L285" i="1"/>
  <c r="M285" i="1"/>
  <c r="L288" i="1"/>
  <c r="M288" i="1"/>
  <c r="L147" i="1"/>
  <c r="M147" i="1"/>
  <c r="L157" i="1"/>
  <c r="M157" i="1"/>
  <c r="L169" i="1"/>
  <c r="M169" i="1"/>
  <c r="L172" i="1"/>
  <c r="M172" i="1"/>
  <c r="L178" i="1"/>
  <c r="M178" i="1"/>
  <c r="L180" i="1"/>
  <c r="M180" i="1"/>
  <c r="L187" i="1"/>
  <c r="M187" i="1"/>
  <c r="L189" i="1"/>
  <c r="M189" i="1"/>
  <c r="L191" i="1"/>
  <c r="M191" i="1"/>
  <c r="L194" i="1"/>
  <c r="M194" i="1"/>
  <c r="L212" i="1"/>
  <c r="M212" i="1"/>
  <c r="L218" i="1"/>
  <c r="M218" i="1"/>
  <c r="L221" i="1"/>
  <c r="M221" i="1"/>
  <c r="L244" i="1"/>
  <c r="M244" i="1"/>
  <c r="L38" i="1"/>
  <c r="M38" i="1"/>
  <c r="L41" i="1"/>
  <c r="M41" i="1"/>
  <c r="L44" i="1"/>
  <c r="M44" i="1"/>
  <c r="L47" i="1"/>
  <c r="M47" i="1"/>
  <c r="L50" i="1"/>
  <c r="M50" i="1"/>
  <c r="L53" i="1"/>
  <c r="M53" i="1"/>
  <c r="L56" i="1"/>
  <c r="M56" i="1"/>
  <c r="L59" i="1"/>
  <c r="M59" i="1"/>
  <c r="L62" i="1"/>
  <c r="M62" i="1"/>
  <c r="L65" i="1"/>
  <c r="M65" i="1"/>
  <c r="L68" i="1"/>
  <c r="M68" i="1"/>
  <c r="L71" i="1"/>
  <c r="M71" i="1"/>
  <c r="L74" i="1"/>
  <c r="M74" i="1"/>
  <c r="L77" i="1"/>
  <c r="M77" i="1"/>
  <c r="L80" i="1"/>
  <c r="M80" i="1"/>
  <c r="L83" i="1"/>
  <c r="M83" i="1"/>
  <c r="L86" i="1"/>
  <c r="M86" i="1"/>
  <c r="L89" i="1"/>
  <c r="M89" i="1"/>
  <c r="L92" i="1"/>
  <c r="M92" i="1"/>
  <c r="L95" i="1"/>
  <c r="M95" i="1"/>
  <c r="L98" i="1"/>
  <c r="M98" i="1"/>
  <c r="L101" i="1"/>
  <c r="M101" i="1"/>
  <c r="L104" i="1"/>
  <c r="M104" i="1"/>
  <c r="L107" i="1"/>
  <c r="M107" i="1"/>
  <c r="L110" i="1"/>
  <c r="M110" i="1"/>
  <c r="L111" i="1"/>
  <c r="M111" i="1"/>
  <c r="L112" i="1"/>
  <c r="M112" i="1"/>
  <c r="L118" i="1"/>
  <c r="M118" i="1"/>
  <c r="L120" i="1"/>
  <c r="M120" i="1"/>
  <c r="L123" i="1"/>
  <c r="M123" i="1"/>
  <c r="L126" i="1"/>
  <c r="M126" i="1"/>
  <c r="L128" i="1"/>
  <c r="M128" i="1"/>
  <c r="L130" i="1"/>
  <c r="M130" i="1"/>
  <c r="L132" i="1"/>
  <c r="M132" i="1"/>
  <c r="L134" i="1"/>
  <c r="M134" i="1"/>
  <c r="L137" i="1"/>
  <c r="M137" i="1"/>
  <c r="L140" i="1"/>
  <c r="M140" i="1"/>
  <c r="L141" i="1"/>
  <c r="M141" i="1"/>
  <c r="L142" i="1"/>
  <c r="M142" i="1"/>
  <c r="K726" i="1"/>
  <c r="L726" i="1" s="1"/>
  <c r="K727" i="1"/>
  <c r="L727" i="1" s="1"/>
  <c r="K728" i="1"/>
  <c r="L728" i="1" s="1"/>
  <c r="K729" i="1"/>
  <c r="L729" i="1" s="1"/>
  <c r="K730" i="1"/>
  <c r="M730" i="1" s="1"/>
  <c r="K731" i="1"/>
  <c r="L731" i="1" s="1"/>
  <c r="K732" i="1"/>
  <c r="L732" i="1" s="1"/>
  <c r="K733" i="1"/>
  <c r="L733" i="1" s="1"/>
  <c r="K734" i="1"/>
  <c r="L734" i="1" s="1"/>
  <c r="K725" i="1"/>
  <c r="M725" i="1" s="1"/>
  <c r="K708" i="1"/>
  <c r="L708" i="1" s="1"/>
  <c r="K711" i="1"/>
  <c r="L711" i="1" s="1"/>
  <c r="K714" i="1"/>
  <c r="L714" i="1" s="1"/>
  <c r="K705" i="1"/>
  <c r="K702" i="1"/>
  <c r="M702" i="1" s="1"/>
  <c r="K674" i="1"/>
  <c r="L674" i="1" s="1"/>
  <c r="K677" i="1"/>
  <c r="L677" i="1" s="1"/>
  <c r="K680" i="1"/>
  <c r="L680" i="1" s="1"/>
  <c r="K683" i="1"/>
  <c r="L683" i="1" s="1"/>
  <c r="K686" i="1"/>
  <c r="L686" i="1" s="1"/>
  <c r="K689" i="1"/>
  <c r="L689" i="1" s="1"/>
  <c r="K692" i="1"/>
  <c r="L692" i="1" s="1"/>
  <c r="K695" i="1"/>
  <c r="L695" i="1" s="1"/>
  <c r="K698" i="1"/>
  <c r="L698" i="1" s="1"/>
  <c r="K671" i="1"/>
  <c r="M671" i="1" s="1"/>
  <c r="K668" i="1"/>
  <c r="M668" i="1" s="1"/>
  <c r="K630" i="1"/>
  <c r="L630" i="1" s="1"/>
  <c r="K633" i="1"/>
  <c r="L633" i="1" s="1"/>
  <c r="K636" i="1"/>
  <c r="L636" i="1" s="1"/>
  <c r="K639" i="1"/>
  <c r="L639" i="1" s="1"/>
  <c r="K642" i="1"/>
  <c r="L642" i="1" s="1"/>
  <c r="K646" i="1"/>
  <c r="L646" i="1" s="1"/>
  <c r="K649" i="1"/>
  <c r="L649" i="1" s="1"/>
  <c r="K652" i="1"/>
  <c r="L652" i="1" s="1"/>
  <c r="K655" i="1"/>
  <c r="L655" i="1" s="1"/>
  <c r="K657" i="1"/>
  <c r="L657" i="1" s="1"/>
  <c r="K659" i="1"/>
  <c r="M659" i="1" s="1"/>
  <c r="K618" i="1"/>
  <c r="L618" i="1" s="1"/>
  <c r="K620" i="1"/>
  <c r="L620" i="1" s="1"/>
  <c r="K621" i="1"/>
  <c r="L621" i="1" s="1"/>
  <c r="K622" i="1"/>
  <c r="M622" i="1" s="1"/>
  <c r="K623" i="1"/>
  <c r="L623" i="1" s="1"/>
  <c r="K624" i="1"/>
  <c r="L624" i="1" s="1"/>
  <c r="K617" i="1"/>
  <c r="M617" i="1" s="1"/>
  <c r="K375" i="1"/>
  <c r="L375" i="1" s="1"/>
  <c r="G564" i="1"/>
  <c r="G567" i="1"/>
  <c r="G570" i="1"/>
  <c r="G573" i="1"/>
  <c r="G576" i="1"/>
  <c r="G580" i="1"/>
  <c r="G583" i="1"/>
  <c r="G586" i="1"/>
  <c r="G590" i="1"/>
  <c r="G594" i="1"/>
  <c r="L594" i="1" s="1"/>
  <c r="G596" i="1"/>
  <c r="G599" i="1"/>
  <c r="G602" i="1"/>
  <c r="G605" i="1"/>
  <c r="G608" i="1"/>
  <c r="G611" i="1"/>
  <c r="G561" i="1"/>
  <c r="G474" i="1"/>
  <c r="L474" i="1" s="1"/>
  <c r="G476" i="1"/>
  <c r="L476" i="1" s="1"/>
  <c r="G478" i="1"/>
  <c r="G481" i="1"/>
  <c r="L481" i="1" s="1"/>
  <c r="G483" i="1"/>
  <c r="G486" i="1"/>
  <c r="G489" i="1"/>
  <c r="G492" i="1"/>
  <c r="L492" i="1" s="1"/>
  <c r="G494" i="1"/>
  <c r="G497" i="1"/>
  <c r="G500" i="1"/>
  <c r="G503" i="1"/>
  <c r="G505" i="1"/>
  <c r="G507" i="1"/>
  <c r="G509" i="1"/>
  <c r="G511" i="1"/>
  <c r="G513" i="1"/>
  <c r="G515" i="1"/>
  <c r="G517" i="1"/>
  <c r="G519" i="1"/>
  <c r="G522" i="1"/>
  <c r="G525" i="1"/>
  <c r="G529" i="1"/>
  <c r="G533" i="1"/>
  <c r="M533" i="1" s="1"/>
  <c r="G535" i="1"/>
  <c r="G538" i="1"/>
  <c r="G542" i="1"/>
  <c r="G546" i="1"/>
  <c r="L546" i="1" s="1"/>
  <c r="G548" i="1"/>
  <c r="G551" i="1"/>
  <c r="G555" i="1"/>
  <c r="G557" i="1"/>
  <c r="G470" i="1"/>
  <c r="G453" i="1"/>
  <c r="G456" i="1"/>
  <c r="G459" i="1"/>
  <c r="G462" i="1"/>
  <c r="G465" i="1"/>
  <c r="G450" i="1"/>
  <c r="G442" i="1"/>
  <c r="G445" i="1"/>
  <c r="G439" i="1"/>
  <c r="G295" i="1"/>
  <c r="G299" i="1"/>
  <c r="G303" i="1"/>
  <c r="G307" i="1"/>
  <c r="G310" i="1"/>
  <c r="G314" i="1"/>
  <c r="L314" i="1" s="1"/>
  <c r="G316" i="1"/>
  <c r="G320" i="1"/>
  <c r="G324" i="1"/>
  <c r="G328" i="1"/>
  <c r="G332" i="1"/>
  <c r="G336" i="1"/>
  <c r="L336" i="1" s="1"/>
  <c r="G338" i="1"/>
  <c r="G342" i="1"/>
  <c r="L342" i="1" s="1"/>
  <c r="G344" i="1"/>
  <c r="G347" i="1"/>
  <c r="G350" i="1"/>
  <c r="L350" i="1" s="1"/>
  <c r="G352" i="1"/>
  <c r="G356" i="1"/>
  <c r="G360" i="1"/>
  <c r="L360" i="1" s="1"/>
  <c r="G362" i="1"/>
  <c r="L362" i="1" s="1"/>
  <c r="G364" i="1"/>
  <c r="M364" i="1" s="1"/>
  <c r="G366" i="1"/>
  <c r="G370" i="1"/>
  <c r="G374" i="1"/>
  <c r="G378" i="1"/>
  <c r="G382" i="1"/>
  <c r="G385" i="1"/>
  <c r="G387" i="1"/>
  <c r="G390" i="1"/>
  <c r="G393" i="1"/>
  <c r="G397" i="1"/>
  <c r="G401" i="1"/>
  <c r="L401" i="1" s="1"/>
  <c r="G403" i="1"/>
  <c r="G407" i="1"/>
  <c r="G411" i="1"/>
  <c r="G415" i="1"/>
  <c r="G419" i="1"/>
  <c r="G423" i="1"/>
  <c r="G426" i="1"/>
  <c r="G429" i="1"/>
  <c r="G432" i="1"/>
  <c r="G435" i="1"/>
  <c r="M435" i="1" s="1"/>
  <c r="G291" i="1"/>
  <c r="G252" i="1"/>
  <c r="G256" i="1"/>
  <c r="M256" i="1" s="1"/>
  <c r="G258" i="1"/>
  <c r="L258" i="1" s="1"/>
  <c r="G260" i="1"/>
  <c r="G263" i="1"/>
  <c r="M263" i="1" s="1"/>
  <c r="G265" i="1"/>
  <c r="G268" i="1"/>
  <c r="G271" i="1"/>
  <c r="G274" i="1"/>
  <c r="G277" i="1"/>
  <c r="G280" i="1"/>
  <c r="G283" i="1"/>
  <c r="G286" i="1"/>
  <c r="G250" i="1"/>
  <c r="L250" i="1" s="1"/>
  <c r="G148" i="1"/>
  <c r="G152" i="1"/>
  <c r="G156" i="1"/>
  <c r="M156" i="1" s="1"/>
  <c r="G158" i="1"/>
  <c r="G160" i="1"/>
  <c r="G164" i="1"/>
  <c r="G168" i="1"/>
  <c r="L168" i="1" s="1"/>
  <c r="G170" i="1"/>
  <c r="G173" i="1"/>
  <c r="G177" i="1"/>
  <c r="L177" i="1" s="1"/>
  <c r="G179" i="1"/>
  <c r="L179" i="1" s="1"/>
  <c r="G181" i="1"/>
  <c r="G185" i="1"/>
  <c r="G188" i="1"/>
  <c r="L188" i="1" s="1"/>
  <c r="G190" i="1"/>
  <c r="M190" i="1" s="1"/>
  <c r="G192" i="1"/>
  <c r="G195" i="1"/>
  <c r="G199" i="1"/>
  <c r="G203" i="1"/>
  <c r="G207" i="1"/>
  <c r="G211" i="1"/>
  <c r="M211" i="1" s="1"/>
  <c r="G213" i="1"/>
  <c r="G217" i="1"/>
  <c r="L217" i="1" s="1"/>
  <c r="G219" i="1"/>
  <c r="G222" i="1"/>
  <c r="G226" i="1"/>
  <c r="G230" i="1"/>
  <c r="G234" i="1"/>
  <c r="G238" i="1"/>
  <c r="G242" i="1"/>
  <c r="G245" i="1"/>
  <c r="G145" i="1"/>
  <c r="G9" i="1"/>
  <c r="G12" i="1"/>
  <c r="G15" i="1"/>
  <c r="G18" i="1"/>
  <c r="G21" i="1"/>
  <c r="G24" i="1"/>
  <c r="G27" i="1"/>
  <c r="G30" i="1"/>
  <c r="G33" i="1"/>
  <c r="G36" i="1"/>
  <c r="G39" i="1"/>
  <c r="G42" i="1"/>
  <c r="G45" i="1"/>
  <c r="G48" i="1"/>
  <c r="G51" i="1"/>
  <c r="G54" i="1"/>
  <c r="G57" i="1"/>
  <c r="G60" i="1"/>
  <c r="G63" i="1"/>
  <c r="G66" i="1"/>
  <c r="G69" i="1"/>
  <c r="G72" i="1"/>
  <c r="G75" i="1"/>
  <c r="G78" i="1"/>
  <c r="G81" i="1"/>
  <c r="G84" i="1"/>
  <c r="G87" i="1"/>
  <c r="G90" i="1"/>
  <c r="G93" i="1"/>
  <c r="G96" i="1"/>
  <c r="G99" i="1"/>
  <c r="G102" i="1"/>
  <c r="G105" i="1"/>
  <c r="G108" i="1"/>
  <c r="G113" i="1"/>
  <c r="G116" i="1"/>
  <c r="G119" i="1"/>
  <c r="G121" i="1"/>
  <c r="G124" i="1"/>
  <c r="G127" i="1"/>
  <c r="G129" i="1"/>
  <c r="G131" i="1"/>
  <c r="G133" i="1"/>
  <c r="G135" i="1"/>
  <c r="G138" i="1"/>
  <c r="G6" i="1"/>
  <c r="P6" i="1" a="1"/>
  <c r="P6" i="1" s="1"/>
  <c r="P714" i="1"/>
  <c r="P711" i="1"/>
  <c r="F27" i="3"/>
  <c r="F28" i="3"/>
  <c r="G736" i="1"/>
  <c r="H627" i="1"/>
  <c r="K627" i="1" s="1"/>
  <c r="M627" i="1" l="1"/>
  <c r="K666" i="1"/>
  <c r="K723" i="1"/>
  <c r="L705" i="1"/>
  <c r="L723" i="1" s="1"/>
  <c r="L435" i="1"/>
  <c r="L263" i="1"/>
  <c r="L156" i="1"/>
  <c r="L211" i="1"/>
  <c r="L533" i="1"/>
  <c r="M250" i="1"/>
  <c r="M705" i="1"/>
  <c r="L256" i="1"/>
  <c r="L364" i="1"/>
  <c r="L190" i="1"/>
  <c r="L622" i="1"/>
  <c r="L730" i="1"/>
  <c r="L659" i="1"/>
  <c r="M594" i="1"/>
  <c r="M621" i="1"/>
  <c r="M639" i="1"/>
  <c r="M630" i="1"/>
  <c r="M695" i="1"/>
  <c r="M686" i="1"/>
  <c r="M677" i="1"/>
  <c r="M714" i="1"/>
  <c r="L725" i="1"/>
  <c r="M729" i="1"/>
  <c r="M217" i="1"/>
  <c r="M188" i="1"/>
  <c r="M179" i="1"/>
  <c r="M401" i="1"/>
  <c r="M362" i="1"/>
  <c r="M336" i="1"/>
  <c r="M314" i="1"/>
  <c r="M492" i="1"/>
  <c r="M476" i="1"/>
  <c r="M620" i="1"/>
  <c r="M657" i="1"/>
  <c r="M649" i="1"/>
  <c r="M734" i="1"/>
  <c r="L617" i="1"/>
  <c r="M636" i="1"/>
  <c r="L668" i="1"/>
  <c r="M692" i="1"/>
  <c r="M683" i="1"/>
  <c r="M674" i="1"/>
  <c r="M711" i="1"/>
  <c r="M733" i="1"/>
  <c r="M728" i="1"/>
  <c r="M177" i="1"/>
  <c r="M168" i="1"/>
  <c r="M258" i="1"/>
  <c r="M360" i="1"/>
  <c r="M350" i="1"/>
  <c r="M342" i="1"/>
  <c r="M546" i="1"/>
  <c r="M481" i="1"/>
  <c r="M474" i="1"/>
  <c r="M624" i="1"/>
  <c r="M618" i="1"/>
  <c r="M655" i="1"/>
  <c r="L671" i="1"/>
  <c r="M732" i="1"/>
  <c r="M727" i="1"/>
  <c r="M375" i="1"/>
  <c r="M623" i="1"/>
  <c r="L627" i="1"/>
  <c r="M652" i="1"/>
  <c r="M646" i="1"/>
  <c r="M642" i="1"/>
  <c r="M633" i="1"/>
  <c r="M698" i="1"/>
  <c r="M689" i="1"/>
  <c r="M680" i="1"/>
  <c r="L702" i="1"/>
  <c r="M708" i="1"/>
  <c r="M731" i="1"/>
  <c r="M726" i="1"/>
  <c r="G448" i="1"/>
  <c r="G468" i="1"/>
  <c r="Q24" i="1"/>
  <c r="Q20" i="1"/>
  <c r="Q15" i="1"/>
  <c r="R20" i="1"/>
  <c r="R21" i="1"/>
  <c r="Q23" i="1"/>
  <c r="Q21" i="1"/>
  <c r="Q14" i="1"/>
  <c r="Q18" i="1"/>
  <c r="G437" i="1"/>
  <c r="Q8" i="1"/>
  <c r="G559" i="1"/>
  <c r="G614" i="1"/>
  <c r="R29" i="1"/>
  <c r="R27" i="1"/>
  <c r="Q29" i="1"/>
  <c r="R26" i="1"/>
  <c r="G248" i="1"/>
  <c r="Q27" i="1"/>
  <c r="R24" i="1"/>
  <c r="Q26" i="1"/>
  <c r="R23" i="1"/>
  <c r="G289" i="1"/>
  <c r="Q17" i="1"/>
  <c r="Q12" i="1"/>
  <c r="Q11" i="1"/>
  <c r="Q9" i="1"/>
  <c r="G143" i="1"/>
  <c r="Q6" i="1"/>
  <c r="E20" i="3"/>
  <c r="L666" i="1" l="1"/>
  <c r="M666" i="1"/>
  <c r="M723" i="1"/>
  <c r="G615" i="1"/>
  <c r="Q30" i="1"/>
  <c r="K669" i="1"/>
  <c r="F15" i="3" s="1"/>
  <c r="H353" i="1"/>
  <c r="H153" i="1"/>
  <c r="I730" i="1"/>
  <c r="I729" i="1"/>
  <c r="I728" i="1"/>
  <c r="I727" i="1"/>
  <c r="I726" i="1"/>
  <c r="I725" i="1"/>
  <c r="K625" i="1" l="1"/>
  <c r="F13" i="3" s="1"/>
  <c r="G13" i="3" s="1"/>
  <c r="G15" i="3"/>
  <c r="H15" i="3"/>
  <c r="L700" i="1"/>
  <c r="K700" i="1"/>
  <c r="F16" i="3" s="1"/>
  <c r="K735" i="1"/>
  <c r="K703" i="1"/>
  <c r="F17" i="3" s="1"/>
  <c r="L669" i="1"/>
  <c r="L703" i="1"/>
  <c r="H13" i="3" l="1"/>
  <c r="L625" i="1"/>
  <c r="F14" i="3"/>
  <c r="F19" i="3"/>
  <c r="G16" i="3"/>
  <c r="H16" i="3"/>
  <c r="G17" i="3"/>
  <c r="H17" i="3"/>
  <c r="L735" i="1"/>
  <c r="M735" i="1" s="1"/>
  <c r="H591" i="1"/>
  <c r="H587" i="1"/>
  <c r="H311" i="1"/>
  <c r="H304" i="1"/>
  <c r="H530" i="1"/>
  <c r="H239" i="1"/>
  <c r="H214" i="1"/>
  <c r="H200" i="1"/>
  <c r="H208" i="1"/>
  <c r="H253" i="1"/>
  <c r="H420" i="1"/>
  <c r="H416" i="1"/>
  <c r="H412" i="1"/>
  <c r="H408" i="1"/>
  <c r="H404" i="1"/>
  <c r="H300" i="1"/>
  <c r="H182" i="1"/>
  <c r="H174" i="1"/>
  <c r="H165" i="1"/>
  <c r="H161" i="1"/>
  <c r="H149" i="1"/>
  <c r="H145" i="1"/>
  <c r="H14" i="3" l="1"/>
  <c r="G14" i="3"/>
  <c r="G19" i="3"/>
  <c r="H19" i="3"/>
  <c r="J514" i="1"/>
  <c r="K514" i="1" l="1"/>
  <c r="L514" i="1" l="1"/>
  <c r="M514" i="1"/>
  <c r="J552" i="1"/>
  <c r="K552" i="1" s="1"/>
  <c r="J543" i="1"/>
  <c r="K543" i="1" s="1"/>
  <c r="J539" i="1"/>
  <c r="K539" i="1" s="1"/>
  <c r="J471" i="1"/>
  <c r="K471" i="1" s="1"/>
  <c r="J386" i="1"/>
  <c r="K386" i="1" s="1"/>
  <c r="J239" i="1"/>
  <c r="K239" i="1" s="1"/>
  <c r="J227" i="1"/>
  <c r="K227" i="1" s="1"/>
  <c r="J223" i="1"/>
  <c r="K223" i="1" s="1"/>
  <c r="J196" i="1"/>
  <c r="K196" i="1" s="1"/>
  <c r="J182" i="1"/>
  <c r="K182" i="1" s="1"/>
  <c r="L196" i="1" l="1"/>
  <c r="M196" i="1"/>
  <c r="L386" i="1"/>
  <c r="M386" i="1"/>
  <c r="L182" i="1"/>
  <c r="M182" i="1"/>
  <c r="L543" i="1"/>
  <c r="M543" i="1"/>
  <c r="L223" i="1"/>
  <c r="M223" i="1"/>
  <c r="L227" i="1"/>
  <c r="M227" i="1"/>
  <c r="L239" i="1"/>
  <c r="M239" i="1"/>
  <c r="L471" i="1"/>
  <c r="M471" i="1"/>
  <c r="L539" i="1"/>
  <c r="M539" i="1"/>
  <c r="L552" i="1"/>
  <c r="M552" i="1"/>
  <c r="J200" i="1"/>
  <c r="K200" i="1" s="1"/>
  <c r="L200" i="1" l="1"/>
  <c r="M200" i="1"/>
  <c r="H291" i="1"/>
  <c r="H295" i="1"/>
  <c r="H299" i="1"/>
  <c r="H316" i="1"/>
  <c r="H320" i="1"/>
  <c r="H324" i="1"/>
  <c r="H328" i="1"/>
  <c r="H332" i="1"/>
  <c r="H356" i="1"/>
  <c r="H366" i="1"/>
  <c r="H370" i="1"/>
  <c r="H385" i="1"/>
  <c r="H387" i="1"/>
  <c r="H439" i="1"/>
  <c r="H442" i="1"/>
  <c r="H445" i="1"/>
  <c r="H470" i="1"/>
  <c r="H478" i="1"/>
  <c r="H483" i="1"/>
  <c r="H509" i="1"/>
  <c r="H513" i="1"/>
  <c r="H515" i="1"/>
  <c r="H517" i="1"/>
  <c r="H525" i="1"/>
  <c r="H535" i="1"/>
  <c r="H538" i="1"/>
  <c r="H542" i="1"/>
  <c r="H548" i="1"/>
  <c r="H551" i="1"/>
  <c r="H555" i="1"/>
  <c r="H557" i="1"/>
  <c r="J6" i="1"/>
  <c r="K6" i="1" s="1"/>
  <c r="L6" i="1" s="1"/>
  <c r="J9" i="1"/>
  <c r="K9" i="1" s="1"/>
  <c r="J12" i="1"/>
  <c r="K12" i="1" s="1"/>
  <c r="J15" i="1"/>
  <c r="K15" i="1" s="1"/>
  <c r="J18" i="1"/>
  <c r="K18" i="1" s="1"/>
  <c r="J21" i="1"/>
  <c r="K21" i="1" s="1"/>
  <c r="J24" i="1"/>
  <c r="K24" i="1" s="1"/>
  <c r="J27" i="1"/>
  <c r="K27" i="1" s="1"/>
  <c r="J30" i="1"/>
  <c r="K30" i="1" s="1"/>
  <c r="J33" i="1"/>
  <c r="K33" i="1" s="1"/>
  <c r="J36" i="1"/>
  <c r="K36" i="1" s="1"/>
  <c r="J39" i="1"/>
  <c r="K39" i="1" s="1"/>
  <c r="J42" i="1"/>
  <c r="K42" i="1" s="1"/>
  <c r="J45" i="1"/>
  <c r="K45" i="1" s="1"/>
  <c r="J48" i="1"/>
  <c r="K48" i="1" s="1"/>
  <c r="J51" i="1"/>
  <c r="K51" i="1" s="1"/>
  <c r="J54" i="1"/>
  <c r="K54" i="1" s="1"/>
  <c r="J57" i="1"/>
  <c r="K57" i="1" s="1"/>
  <c r="J60" i="1"/>
  <c r="K60" i="1" s="1"/>
  <c r="J63" i="1"/>
  <c r="K63" i="1" s="1"/>
  <c r="J66" i="1"/>
  <c r="K66" i="1" s="1"/>
  <c r="J69" i="1"/>
  <c r="K69" i="1" s="1"/>
  <c r="J72" i="1"/>
  <c r="K72" i="1" s="1"/>
  <c r="J75" i="1"/>
  <c r="K75" i="1" s="1"/>
  <c r="J78" i="1"/>
  <c r="K78" i="1" s="1"/>
  <c r="J81" i="1"/>
  <c r="K81" i="1" s="1"/>
  <c r="J84" i="1"/>
  <c r="K84" i="1" s="1"/>
  <c r="J87" i="1"/>
  <c r="K87" i="1" s="1"/>
  <c r="J90" i="1"/>
  <c r="K90" i="1" s="1"/>
  <c r="J93" i="1"/>
  <c r="K93" i="1" s="1"/>
  <c r="J96" i="1"/>
  <c r="K96" i="1" s="1"/>
  <c r="J99" i="1"/>
  <c r="K99" i="1" s="1"/>
  <c r="J102" i="1"/>
  <c r="K102" i="1" s="1"/>
  <c r="J105" i="1"/>
  <c r="K105" i="1" s="1"/>
  <c r="J108" i="1"/>
  <c r="K108" i="1" s="1"/>
  <c r="J111" i="1"/>
  <c r="J113" i="1"/>
  <c r="K113" i="1" s="1"/>
  <c r="J116" i="1"/>
  <c r="K116" i="1" s="1"/>
  <c r="J119" i="1"/>
  <c r="K119" i="1" s="1"/>
  <c r="J121" i="1"/>
  <c r="K121" i="1" s="1"/>
  <c r="J124" i="1"/>
  <c r="K124" i="1" s="1"/>
  <c r="J127" i="1"/>
  <c r="K127" i="1" s="1"/>
  <c r="J129" i="1"/>
  <c r="K129" i="1" s="1"/>
  <c r="J131" i="1"/>
  <c r="K131" i="1" s="1"/>
  <c r="J133" i="1"/>
  <c r="K133" i="1" s="1"/>
  <c r="J135" i="1"/>
  <c r="K135" i="1" s="1"/>
  <c r="J138" i="1"/>
  <c r="K138" i="1" s="1"/>
  <c r="J141" i="1"/>
  <c r="J145" i="1"/>
  <c r="K145" i="1" s="1"/>
  <c r="J148" i="1"/>
  <c r="J152" i="1"/>
  <c r="J156" i="1"/>
  <c r="J158" i="1"/>
  <c r="J160" i="1"/>
  <c r="J164" i="1"/>
  <c r="J168" i="1"/>
  <c r="J170" i="1"/>
  <c r="K170" i="1" s="1"/>
  <c r="J173" i="1"/>
  <c r="J177" i="1"/>
  <c r="J179" i="1"/>
  <c r="J181" i="1"/>
  <c r="K181" i="1" s="1"/>
  <c r="J185" i="1"/>
  <c r="K185" i="1" s="1"/>
  <c r="J188" i="1"/>
  <c r="J190" i="1"/>
  <c r="J192" i="1"/>
  <c r="K192" i="1" s="1"/>
  <c r="J195" i="1"/>
  <c r="K195" i="1" s="1"/>
  <c r="J199" i="1"/>
  <c r="K199" i="1" s="1"/>
  <c r="J203" i="1"/>
  <c r="J207" i="1"/>
  <c r="J211" i="1"/>
  <c r="J213" i="1"/>
  <c r="J217" i="1"/>
  <c r="J250" i="1"/>
  <c r="J252" i="1"/>
  <c r="J256" i="1"/>
  <c r="J258" i="1"/>
  <c r="J260" i="1"/>
  <c r="K260" i="1" s="1"/>
  <c r="J263" i="1"/>
  <c r="J265" i="1"/>
  <c r="K265" i="1" s="1"/>
  <c r="J268" i="1"/>
  <c r="K268" i="1" s="1"/>
  <c r="J271" i="1"/>
  <c r="K271" i="1" s="1"/>
  <c r="J274" i="1"/>
  <c r="K274" i="1" s="1"/>
  <c r="J277" i="1"/>
  <c r="K277" i="1" s="1"/>
  <c r="J280" i="1"/>
  <c r="K280" i="1" s="1"/>
  <c r="J283" i="1"/>
  <c r="K283" i="1" s="1"/>
  <c r="J286" i="1"/>
  <c r="K286" i="1" s="1"/>
  <c r="J219" i="1"/>
  <c r="K219" i="1" s="1"/>
  <c r="J222" i="1"/>
  <c r="K222" i="1" s="1"/>
  <c r="J226" i="1"/>
  <c r="K226" i="1" s="1"/>
  <c r="J230" i="1"/>
  <c r="J234" i="1"/>
  <c r="J238" i="1"/>
  <c r="K238" i="1" s="1"/>
  <c r="J242" i="1"/>
  <c r="K242" i="1" s="1"/>
  <c r="J245" i="1"/>
  <c r="K245" i="1" s="1"/>
  <c r="J291" i="1"/>
  <c r="J292" i="1" s="1"/>
  <c r="J295" i="1"/>
  <c r="J296" i="1" s="1"/>
  <c r="K296" i="1" s="1"/>
  <c r="J299" i="1"/>
  <c r="J300" i="1" s="1"/>
  <c r="J303" i="1"/>
  <c r="J307" i="1"/>
  <c r="K307" i="1" s="1"/>
  <c r="J310" i="1"/>
  <c r="J314" i="1"/>
  <c r="J316" i="1"/>
  <c r="J317" i="1" s="1"/>
  <c r="J320" i="1"/>
  <c r="J321" i="1" s="1"/>
  <c r="J324" i="1"/>
  <c r="J325" i="1" s="1"/>
  <c r="J328" i="1"/>
  <c r="J329" i="1" s="1"/>
  <c r="J332" i="1"/>
  <c r="J333" i="1" s="1"/>
  <c r="J336" i="1"/>
  <c r="J338" i="1"/>
  <c r="J342" i="1"/>
  <c r="J344" i="1"/>
  <c r="K344" i="1" s="1"/>
  <c r="J347" i="1"/>
  <c r="K347" i="1" s="1"/>
  <c r="J350" i="1"/>
  <c r="J352" i="1"/>
  <c r="J356" i="1"/>
  <c r="J357" i="1" s="1"/>
  <c r="J360" i="1"/>
  <c r="J362" i="1"/>
  <c r="J364" i="1"/>
  <c r="J366" i="1"/>
  <c r="J367" i="1" s="1"/>
  <c r="J370" i="1"/>
  <c r="J371" i="1" s="1"/>
  <c r="J374" i="1"/>
  <c r="K374" i="1" s="1"/>
  <c r="J378" i="1"/>
  <c r="J382" i="1"/>
  <c r="K382" i="1" s="1"/>
  <c r="J385" i="1"/>
  <c r="J387" i="1"/>
  <c r="J390" i="1"/>
  <c r="K390" i="1" s="1"/>
  <c r="J393" i="1"/>
  <c r="J397" i="1"/>
  <c r="J401" i="1"/>
  <c r="J403" i="1"/>
  <c r="J407" i="1"/>
  <c r="J411" i="1"/>
  <c r="J415" i="1"/>
  <c r="J419" i="1"/>
  <c r="J423" i="1"/>
  <c r="K423" i="1" s="1"/>
  <c r="J426" i="1"/>
  <c r="K426" i="1" s="1"/>
  <c r="J429" i="1"/>
  <c r="K429" i="1" s="1"/>
  <c r="J432" i="1"/>
  <c r="K432" i="1" s="1"/>
  <c r="J435" i="1"/>
  <c r="J439" i="1"/>
  <c r="J442" i="1"/>
  <c r="J453" i="1"/>
  <c r="K453" i="1" s="1"/>
  <c r="J445" i="1"/>
  <c r="J450" i="1"/>
  <c r="K450" i="1" s="1"/>
  <c r="J456" i="1"/>
  <c r="K456" i="1" s="1"/>
  <c r="J459" i="1"/>
  <c r="K459" i="1" s="1"/>
  <c r="J462" i="1"/>
  <c r="K462" i="1" s="1"/>
  <c r="J465" i="1"/>
  <c r="K465" i="1" s="1"/>
  <c r="J470" i="1"/>
  <c r="J474" i="1"/>
  <c r="J476" i="1"/>
  <c r="J478" i="1"/>
  <c r="J481" i="1"/>
  <c r="J483" i="1"/>
  <c r="J486" i="1"/>
  <c r="K486" i="1" s="1"/>
  <c r="J489" i="1"/>
  <c r="K489" i="1" s="1"/>
  <c r="J492" i="1"/>
  <c r="J494" i="1"/>
  <c r="K494" i="1" s="1"/>
  <c r="J497" i="1"/>
  <c r="K497" i="1" s="1"/>
  <c r="J500" i="1"/>
  <c r="K500" i="1" s="1"/>
  <c r="J503" i="1"/>
  <c r="K503" i="1" s="1"/>
  <c r="J505" i="1"/>
  <c r="K505" i="1" s="1"/>
  <c r="J507" i="1"/>
  <c r="J509" i="1"/>
  <c r="J511" i="1"/>
  <c r="J513" i="1"/>
  <c r="J515" i="1"/>
  <c r="J517" i="1"/>
  <c r="J518" i="1" s="1"/>
  <c r="K518" i="1" s="1"/>
  <c r="J519" i="1"/>
  <c r="K519" i="1" s="1"/>
  <c r="J522" i="1"/>
  <c r="K522" i="1" s="1"/>
  <c r="J525" i="1"/>
  <c r="J526" i="1" s="1"/>
  <c r="J529" i="1"/>
  <c r="J533" i="1"/>
  <c r="J535" i="1"/>
  <c r="J538" i="1"/>
  <c r="J542" i="1"/>
  <c r="J546" i="1"/>
  <c r="J548" i="1"/>
  <c r="J551" i="1"/>
  <c r="J555" i="1"/>
  <c r="J557" i="1"/>
  <c r="J561" i="1"/>
  <c r="K561" i="1" s="1"/>
  <c r="J564" i="1"/>
  <c r="K564" i="1" s="1"/>
  <c r="J567" i="1"/>
  <c r="K567" i="1" s="1"/>
  <c r="J570" i="1"/>
  <c r="K570" i="1" s="1"/>
  <c r="J573" i="1"/>
  <c r="K573" i="1" s="1"/>
  <c r="J576" i="1"/>
  <c r="J580" i="1"/>
  <c r="K580" i="1" s="1"/>
  <c r="J583" i="1"/>
  <c r="K583" i="1" s="1"/>
  <c r="J586" i="1"/>
  <c r="J590" i="1"/>
  <c r="J594" i="1"/>
  <c r="J596" i="1"/>
  <c r="K596" i="1" s="1"/>
  <c r="J599" i="1"/>
  <c r="K599" i="1" s="1"/>
  <c r="J602" i="1"/>
  <c r="K602" i="1" s="1"/>
  <c r="J605" i="1"/>
  <c r="K605" i="1" s="1"/>
  <c r="J608" i="1"/>
  <c r="K608" i="1" s="1"/>
  <c r="J611" i="1"/>
  <c r="K611" i="1" s="1"/>
  <c r="L518" i="1" l="1"/>
  <c r="M518" i="1"/>
  <c r="K158" i="1"/>
  <c r="J159" i="1"/>
  <c r="K159" i="1" s="1"/>
  <c r="L116" i="1"/>
  <c r="M116" i="1"/>
  <c r="K576" i="1"/>
  <c r="L576" i="1" s="1"/>
  <c r="J577" i="1"/>
  <c r="K577" i="1" s="1"/>
  <c r="M145" i="1"/>
  <c r="L145" i="1"/>
  <c r="L113" i="1"/>
  <c r="M113" i="1"/>
  <c r="L78" i="1"/>
  <c r="M78" i="1"/>
  <c r="L42" i="1"/>
  <c r="M42" i="1"/>
  <c r="M181" i="1"/>
  <c r="L181" i="1"/>
  <c r="L138" i="1"/>
  <c r="M138" i="1"/>
  <c r="L69" i="1"/>
  <c r="M69" i="1"/>
  <c r="M494" i="1"/>
  <c r="L494" i="1"/>
  <c r="L456" i="1"/>
  <c r="M456" i="1"/>
  <c r="L277" i="1"/>
  <c r="M277" i="1"/>
  <c r="M271" i="1"/>
  <c r="L271" i="1"/>
  <c r="L133" i="1"/>
  <c r="M133" i="1"/>
  <c r="L102" i="1"/>
  <c r="M102" i="1"/>
  <c r="L66" i="1"/>
  <c r="M66" i="1"/>
  <c r="M30" i="1"/>
  <c r="L30" i="1"/>
  <c r="L283" i="1"/>
  <c r="M283" i="1"/>
  <c r="L72" i="1"/>
  <c r="M72" i="1"/>
  <c r="M33" i="1"/>
  <c r="L33" i="1"/>
  <c r="L268" i="1"/>
  <c r="M268" i="1"/>
  <c r="L131" i="1"/>
  <c r="M131" i="1"/>
  <c r="L99" i="1"/>
  <c r="M99" i="1"/>
  <c r="L63" i="1"/>
  <c r="M63" i="1"/>
  <c r="M27" i="1"/>
  <c r="L27" i="1"/>
  <c r="L459" i="1"/>
  <c r="M459" i="1"/>
  <c r="L75" i="1"/>
  <c r="M75" i="1"/>
  <c r="L135" i="1"/>
  <c r="M135" i="1"/>
  <c r="M199" i="1"/>
  <c r="L199" i="1"/>
  <c r="L96" i="1"/>
  <c r="M96" i="1"/>
  <c r="L60" i="1"/>
  <c r="M60" i="1"/>
  <c r="M24" i="1"/>
  <c r="L24" i="1"/>
  <c r="M374" i="1"/>
  <c r="L374" i="1"/>
  <c r="L238" i="1"/>
  <c r="M238" i="1"/>
  <c r="L195" i="1"/>
  <c r="M195" i="1"/>
  <c r="L127" i="1"/>
  <c r="M127" i="1"/>
  <c r="L93" i="1"/>
  <c r="M93" i="1"/>
  <c r="L57" i="1"/>
  <c r="M57" i="1"/>
  <c r="L21" i="1"/>
  <c r="M21" i="1"/>
  <c r="L561" i="1"/>
  <c r="M561" i="1"/>
  <c r="L296" i="1"/>
  <c r="M296" i="1"/>
  <c r="M450" i="1"/>
  <c r="L450" i="1"/>
  <c r="L245" i="1"/>
  <c r="M245" i="1"/>
  <c r="L170" i="1"/>
  <c r="M170" i="1"/>
  <c r="L580" i="1"/>
  <c r="M580" i="1"/>
  <c r="L265" i="1"/>
  <c r="M265" i="1"/>
  <c r="L611" i="1"/>
  <c r="M611" i="1"/>
  <c r="L432" i="1"/>
  <c r="M432" i="1"/>
  <c r="L390" i="1"/>
  <c r="M390" i="1"/>
  <c r="L226" i="1"/>
  <c r="M226" i="1"/>
  <c r="L260" i="1"/>
  <c r="M260" i="1"/>
  <c r="L192" i="1"/>
  <c r="M192" i="1"/>
  <c r="L124" i="1"/>
  <c r="M124" i="1"/>
  <c r="L90" i="1"/>
  <c r="M90" i="1"/>
  <c r="L54" i="1"/>
  <c r="M54" i="1"/>
  <c r="M18" i="1"/>
  <c r="L18" i="1"/>
  <c r="L519" i="1"/>
  <c r="M519" i="1"/>
  <c r="L39" i="1"/>
  <c r="M39" i="1"/>
  <c r="L274" i="1"/>
  <c r="M274" i="1"/>
  <c r="L453" i="1"/>
  <c r="M453" i="1"/>
  <c r="L583" i="1"/>
  <c r="M583" i="1"/>
  <c r="L129" i="1"/>
  <c r="M129" i="1"/>
  <c r="L505" i="1"/>
  <c r="M505" i="1"/>
  <c r="L608" i="1"/>
  <c r="M608" i="1"/>
  <c r="L570" i="1"/>
  <c r="M570" i="1"/>
  <c r="M503" i="1"/>
  <c r="L503" i="1"/>
  <c r="L429" i="1"/>
  <c r="M429" i="1"/>
  <c r="L222" i="1"/>
  <c r="M222" i="1"/>
  <c r="L121" i="1"/>
  <c r="M121" i="1"/>
  <c r="L87" i="1"/>
  <c r="M87" i="1"/>
  <c r="L51" i="1"/>
  <c r="M51" i="1"/>
  <c r="M15" i="1"/>
  <c r="L15" i="1"/>
  <c r="M522" i="1"/>
  <c r="L522" i="1"/>
  <c r="M280" i="1"/>
  <c r="L280" i="1"/>
  <c r="L108" i="1"/>
  <c r="M108" i="1"/>
  <c r="M486" i="1"/>
  <c r="L486" i="1"/>
  <c r="L605" i="1"/>
  <c r="M605" i="1"/>
  <c r="L500" i="1"/>
  <c r="M500" i="1"/>
  <c r="L465" i="1"/>
  <c r="M465" i="1"/>
  <c r="M426" i="1"/>
  <c r="L426" i="1"/>
  <c r="M347" i="1"/>
  <c r="L347" i="1"/>
  <c r="M307" i="1"/>
  <c r="L307" i="1"/>
  <c r="M219" i="1"/>
  <c r="L219" i="1"/>
  <c r="L119" i="1"/>
  <c r="M119" i="1"/>
  <c r="L84" i="1"/>
  <c r="M84" i="1"/>
  <c r="L48" i="1"/>
  <c r="M48" i="1"/>
  <c r="M12" i="1"/>
  <c r="L12" i="1"/>
  <c r="L599" i="1"/>
  <c r="M599" i="1"/>
  <c r="L596" i="1"/>
  <c r="M596" i="1"/>
  <c r="L489" i="1"/>
  <c r="M489" i="1"/>
  <c r="M36" i="1"/>
  <c r="L36" i="1"/>
  <c r="L105" i="1"/>
  <c r="M105" i="1"/>
  <c r="M242" i="1"/>
  <c r="L242" i="1"/>
  <c r="L573" i="1"/>
  <c r="M573" i="1"/>
  <c r="L567" i="1"/>
  <c r="M567" i="1"/>
  <c r="L602" i="1"/>
  <c r="M602" i="1"/>
  <c r="L564" i="1"/>
  <c r="M564" i="1"/>
  <c r="L497" i="1"/>
  <c r="M497" i="1"/>
  <c r="L462" i="1"/>
  <c r="M462" i="1"/>
  <c r="L423" i="1"/>
  <c r="M423" i="1"/>
  <c r="L382" i="1"/>
  <c r="M382" i="1"/>
  <c r="L344" i="1"/>
  <c r="M344" i="1"/>
  <c r="L286" i="1"/>
  <c r="M286" i="1"/>
  <c r="L185" i="1"/>
  <c r="M185" i="1"/>
  <c r="L81" i="1"/>
  <c r="M81" i="1"/>
  <c r="L45" i="1"/>
  <c r="M45" i="1"/>
  <c r="M9" i="1"/>
  <c r="L9" i="1"/>
  <c r="K513" i="1"/>
  <c r="K511" i="1"/>
  <c r="K483" i="1"/>
  <c r="K328" i="1"/>
  <c r="K478" i="1"/>
  <c r="K324" i="1"/>
  <c r="J420" i="1"/>
  <c r="K419" i="1"/>
  <c r="J379" i="1"/>
  <c r="K378" i="1"/>
  <c r="K300" i="1"/>
  <c r="M6" i="1"/>
  <c r="K143" i="1"/>
  <c r="H367" i="1"/>
  <c r="K367" i="1" s="1"/>
  <c r="K366" i="1"/>
  <c r="J416" i="1"/>
  <c r="K415" i="1"/>
  <c r="J339" i="1"/>
  <c r="K338" i="1"/>
  <c r="K557" i="1"/>
  <c r="K509" i="1"/>
  <c r="H357" i="1"/>
  <c r="K357" i="1" s="1"/>
  <c r="K356" i="1"/>
  <c r="J253" i="1"/>
  <c r="K252" i="1"/>
  <c r="J149" i="1"/>
  <c r="K149" i="1" s="1"/>
  <c r="K148" i="1"/>
  <c r="H371" i="1"/>
  <c r="K371" i="1" s="1"/>
  <c r="K370" i="1"/>
  <c r="J412" i="1"/>
  <c r="K411" i="1"/>
  <c r="K292" i="1"/>
  <c r="J214" i="1"/>
  <c r="K213" i="1"/>
  <c r="K555" i="1"/>
  <c r="K507" i="1"/>
  <c r="K332" i="1"/>
  <c r="J408" i="1"/>
  <c r="K407" i="1"/>
  <c r="J587" i="1"/>
  <c r="K586" i="1"/>
  <c r="K542" i="1"/>
  <c r="K470" i="1"/>
  <c r="K320" i="1"/>
  <c r="J304" i="1"/>
  <c r="K303" i="1"/>
  <c r="K548" i="1"/>
  <c r="J204" i="1"/>
  <c r="K203" i="1"/>
  <c r="J398" i="1"/>
  <c r="K397" i="1"/>
  <c r="K321" i="1"/>
  <c r="J235" i="1"/>
  <c r="K234" i="1"/>
  <c r="J165" i="1"/>
  <c r="K164" i="1"/>
  <c r="R6" i="1"/>
  <c r="K538" i="1"/>
  <c r="K445" i="1"/>
  <c r="K316" i="1"/>
  <c r="K329" i="1"/>
  <c r="J208" i="1"/>
  <c r="K207" i="1"/>
  <c r="J394" i="1"/>
  <c r="K394" i="1" s="1"/>
  <c r="K393" i="1"/>
  <c r="K317" i="1"/>
  <c r="J231" i="1"/>
  <c r="K231" i="1" s="1"/>
  <c r="K230" i="1"/>
  <c r="J161" i="1"/>
  <c r="K160" i="1"/>
  <c r="K535" i="1"/>
  <c r="K442" i="1"/>
  <c r="K299" i="1"/>
  <c r="K333" i="1"/>
  <c r="K551" i="1"/>
  <c r="J353" i="1"/>
  <c r="K352" i="1"/>
  <c r="H526" i="1"/>
  <c r="K526" i="1" s="1"/>
  <c r="K525" i="1"/>
  <c r="K439" i="1"/>
  <c r="K295" i="1"/>
  <c r="K325" i="1"/>
  <c r="J311" i="1"/>
  <c r="K310" i="1"/>
  <c r="K517" i="1"/>
  <c r="K387" i="1"/>
  <c r="K291" i="1"/>
  <c r="J591" i="1"/>
  <c r="K591" i="1" s="1"/>
  <c r="K590" i="1"/>
  <c r="J174" i="1"/>
  <c r="K173" i="1"/>
  <c r="J404" i="1"/>
  <c r="K403" i="1"/>
  <c r="J530" i="1"/>
  <c r="K529" i="1"/>
  <c r="K468" i="1"/>
  <c r="J153" i="1"/>
  <c r="K153" i="1" s="1"/>
  <c r="K152" i="1"/>
  <c r="K515" i="1"/>
  <c r="K385" i="1"/>
  <c r="E9" i="3"/>
  <c r="E4" i="3"/>
  <c r="E10" i="3"/>
  <c r="E8" i="3"/>
  <c r="E6" i="3"/>
  <c r="E5" i="3"/>
  <c r="E7" i="3"/>
  <c r="M576" i="1" l="1"/>
  <c r="M159" i="1"/>
  <c r="L159" i="1"/>
  <c r="M158" i="1"/>
  <c r="L158" i="1"/>
  <c r="L577" i="1"/>
  <c r="M577" i="1"/>
  <c r="M291" i="1"/>
  <c r="L291" i="1"/>
  <c r="L397" i="1"/>
  <c r="M397" i="1"/>
  <c r="L407" i="1"/>
  <c r="M407" i="1"/>
  <c r="L371" i="1"/>
  <c r="M371" i="1"/>
  <c r="M328" i="1"/>
  <c r="L328" i="1"/>
  <c r="L366" i="1"/>
  <c r="M366" i="1"/>
  <c r="L333" i="1"/>
  <c r="M333" i="1"/>
  <c r="L329" i="1"/>
  <c r="M329" i="1"/>
  <c r="L511" i="1"/>
  <c r="M511" i="1"/>
  <c r="L148" i="1"/>
  <c r="M148" i="1"/>
  <c r="L299" i="1"/>
  <c r="M299" i="1"/>
  <c r="L203" i="1"/>
  <c r="M203" i="1"/>
  <c r="L310" i="1"/>
  <c r="M310" i="1"/>
  <c r="L513" i="1"/>
  <c r="M513" i="1"/>
  <c r="L483" i="1"/>
  <c r="M483" i="1"/>
  <c r="L548" i="1"/>
  <c r="M548" i="1"/>
  <c r="L555" i="1"/>
  <c r="M555" i="1"/>
  <c r="M551" i="1"/>
  <c r="L551" i="1"/>
  <c r="L517" i="1"/>
  <c r="M517" i="1"/>
  <c r="L332" i="1"/>
  <c r="M332" i="1"/>
  <c r="M316" i="1"/>
  <c r="L316" i="1"/>
  <c r="L160" i="1"/>
  <c r="M160" i="1"/>
  <c r="L538" i="1"/>
  <c r="M538" i="1"/>
  <c r="L303" i="1"/>
  <c r="M303" i="1"/>
  <c r="L213" i="1"/>
  <c r="M213" i="1"/>
  <c r="M356" i="1"/>
  <c r="L356" i="1"/>
  <c r="L300" i="1"/>
  <c r="M300" i="1"/>
  <c r="L367" i="1"/>
  <c r="M367" i="1"/>
  <c r="L357" i="1"/>
  <c r="M357" i="1"/>
  <c r="L378" i="1"/>
  <c r="M378" i="1"/>
  <c r="L207" i="1"/>
  <c r="M207" i="1"/>
  <c r="L153" i="1"/>
  <c r="M153" i="1"/>
  <c r="M442" i="1"/>
  <c r="L442" i="1"/>
  <c r="L252" i="1"/>
  <c r="M252" i="1"/>
  <c r="L445" i="1"/>
  <c r="M445" i="1"/>
  <c r="M439" i="1"/>
  <c r="L439" i="1"/>
  <c r="M230" i="1"/>
  <c r="L230" i="1"/>
  <c r="M164" i="1"/>
  <c r="L164" i="1"/>
  <c r="L320" i="1"/>
  <c r="M320" i="1"/>
  <c r="L292" i="1"/>
  <c r="M292" i="1"/>
  <c r="M509" i="1"/>
  <c r="L509" i="1"/>
  <c r="M515" i="1"/>
  <c r="L515" i="1"/>
  <c r="L152" i="1"/>
  <c r="M152" i="1"/>
  <c r="L535" i="1"/>
  <c r="M535" i="1"/>
  <c r="M173" i="1"/>
  <c r="L173" i="1"/>
  <c r="L525" i="1"/>
  <c r="M525" i="1"/>
  <c r="L231" i="1"/>
  <c r="M231" i="1"/>
  <c r="M470" i="1"/>
  <c r="L470" i="1"/>
  <c r="L411" i="1"/>
  <c r="M411" i="1"/>
  <c r="L557" i="1"/>
  <c r="M557" i="1"/>
  <c r="L419" i="1"/>
  <c r="M419" i="1"/>
  <c r="L387" i="1"/>
  <c r="M387" i="1"/>
  <c r="L149" i="1"/>
  <c r="M149" i="1"/>
  <c r="L507" i="1"/>
  <c r="M507" i="1"/>
  <c r="L529" i="1"/>
  <c r="M529" i="1"/>
  <c r="L325" i="1"/>
  <c r="M325" i="1"/>
  <c r="M403" i="1"/>
  <c r="L403" i="1"/>
  <c r="M295" i="1"/>
  <c r="L295" i="1"/>
  <c r="L526" i="1"/>
  <c r="M526" i="1"/>
  <c r="L317" i="1"/>
  <c r="M317" i="1"/>
  <c r="L234" i="1"/>
  <c r="M234" i="1"/>
  <c r="M542" i="1"/>
  <c r="L542" i="1"/>
  <c r="M338" i="1"/>
  <c r="L338" i="1"/>
  <c r="L324" i="1"/>
  <c r="M324" i="1"/>
  <c r="L590" i="1"/>
  <c r="M590" i="1"/>
  <c r="L352" i="1"/>
  <c r="M352" i="1"/>
  <c r="M393" i="1"/>
  <c r="L393" i="1"/>
  <c r="L586" i="1"/>
  <c r="M586" i="1"/>
  <c r="M385" i="1"/>
  <c r="L385" i="1"/>
  <c r="L591" i="1"/>
  <c r="M591" i="1"/>
  <c r="L394" i="1"/>
  <c r="M394" i="1"/>
  <c r="L321" i="1"/>
  <c r="M321" i="1"/>
  <c r="L370" i="1"/>
  <c r="M370" i="1"/>
  <c r="M415" i="1"/>
  <c r="L415" i="1"/>
  <c r="M478" i="1"/>
  <c r="L478" i="1"/>
  <c r="K311" i="1"/>
  <c r="K530" i="1"/>
  <c r="R15" i="1" s="1"/>
  <c r="K161" i="1"/>
  <c r="K398" i="1"/>
  <c r="K304" i="1"/>
  <c r="K448" i="1"/>
  <c r="F8" i="3" s="1"/>
  <c r="G8" i="3" s="1"/>
  <c r="K412" i="1"/>
  <c r="K339" i="1"/>
  <c r="R17" i="1"/>
  <c r="K587" i="1"/>
  <c r="R14" i="1" s="1"/>
  <c r="K204" i="1"/>
  <c r="K416" i="1"/>
  <c r="K214" i="1"/>
  <c r="K253" i="1"/>
  <c r="K404" i="1"/>
  <c r="K379" i="1"/>
  <c r="K174" i="1"/>
  <c r="K165" i="1"/>
  <c r="K408" i="1"/>
  <c r="K208" i="1"/>
  <c r="K353" i="1"/>
  <c r="K420" i="1"/>
  <c r="K235" i="1"/>
  <c r="F4" i="3"/>
  <c r="E11" i="3"/>
  <c r="E12" i="3" s="1"/>
  <c r="E21" i="3" s="1"/>
  <c r="G737" i="1"/>
  <c r="F9" i="3"/>
  <c r="R8" i="1" l="1"/>
  <c r="L174" i="1"/>
  <c r="M174" i="1"/>
  <c r="L304" i="1"/>
  <c r="M304" i="1"/>
  <c r="L379" i="1"/>
  <c r="M379" i="1"/>
  <c r="L161" i="1"/>
  <c r="M161" i="1"/>
  <c r="L404" i="1"/>
  <c r="M404" i="1"/>
  <c r="L398" i="1"/>
  <c r="M398" i="1"/>
  <c r="L235" i="1"/>
  <c r="M235" i="1"/>
  <c r="L311" i="1"/>
  <c r="M311" i="1"/>
  <c r="L204" i="1"/>
  <c r="M204" i="1"/>
  <c r="L253" i="1"/>
  <c r="L289" i="1" s="1"/>
  <c r="M253" i="1"/>
  <c r="M289" i="1" s="1"/>
  <c r="L530" i="1"/>
  <c r="L559" i="1" s="1"/>
  <c r="M530" i="1"/>
  <c r="M559" i="1" s="1"/>
  <c r="L416" i="1"/>
  <c r="M416" i="1"/>
  <c r="L420" i="1"/>
  <c r="M420" i="1"/>
  <c r="L587" i="1"/>
  <c r="L614" i="1" s="1"/>
  <c r="M587" i="1"/>
  <c r="L214" i="1"/>
  <c r="M214" i="1"/>
  <c r="L353" i="1"/>
  <c r="M353" i="1"/>
  <c r="L208" i="1"/>
  <c r="M208" i="1"/>
  <c r="L339" i="1"/>
  <c r="M339" i="1"/>
  <c r="L408" i="1"/>
  <c r="M408" i="1"/>
  <c r="L412" i="1"/>
  <c r="M412" i="1"/>
  <c r="L165" i="1"/>
  <c r="M165" i="1"/>
  <c r="M614" i="1"/>
  <c r="K559" i="1"/>
  <c r="F10" i="3" s="1"/>
  <c r="H10" i="3" s="1"/>
  <c r="K437" i="1"/>
  <c r="F7" i="3" s="1"/>
  <c r="G7" i="3" s="1"/>
  <c r="R12" i="1"/>
  <c r="K289" i="1"/>
  <c r="F6" i="3" s="1"/>
  <c r="G6" i="3" s="1"/>
  <c r="R18" i="1"/>
  <c r="K614" i="1"/>
  <c r="R9" i="1"/>
  <c r="K248" i="1"/>
  <c r="F5" i="3" s="1"/>
  <c r="R11" i="1"/>
  <c r="H9" i="3"/>
  <c r="G9" i="3"/>
  <c r="E22" i="3"/>
  <c r="E23" i="3" s="1"/>
  <c r="E32" i="3" s="1"/>
  <c r="E35" i="3" s="1"/>
  <c r="H8" i="3"/>
  <c r="H4" i="3"/>
  <c r="G4" i="3"/>
  <c r="L468" i="1"/>
  <c r="M468" i="1"/>
  <c r="L448" i="1"/>
  <c r="M448" i="1"/>
  <c r="M143" i="1"/>
  <c r="L143" i="1"/>
  <c r="M248" i="1" l="1"/>
  <c r="G10" i="3"/>
  <c r="M437" i="1"/>
  <c r="L437" i="1"/>
  <c r="R30" i="1"/>
  <c r="L248" i="1"/>
  <c r="H5" i="3"/>
  <c r="G5" i="3"/>
  <c r="K615" i="1"/>
  <c r="F11" i="3"/>
  <c r="H7" i="3"/>
  <c r="H6" i="3"/>
  <c r="M615" i="1" l="1"/>
  <c r="L615" i="1"/>
  <c r="H11" i="3"/>
  <c r="H12" i="3" s="1"/>
  <c r="G11" i="3"/>
  <c r="G12" i="3" s="1"/>
  <c r="F12" i="3"/>
  <c r="F18" i="3" l="1"/>
  <c r="H18" i="3" s="1"/>
  <c r="H20" i="3" s="1"/>
  <c r="H21" i="3" s="1"/>
  <c r="K736" i="1"/>
  <c r="F20" i="3" l="1"/>
  <c r="F21" i="3" s="1"/>
  <c r="F25" i="3" s="1"/>
  <c r="G18" i="3"/>
  <c r="G20" i="3" s="1"/>
  <c r="G21" i="3" s="1"/>
  <c r="L736" i="1"/>
  <c r="L737" i="1" s="1"/>
  <c r="M737" i="1"/>
  <c r="K737" i="1"/>
  <c r="F29" i="3"/>
  <c r="F22" i="3" l="1"/>
  <c r="G22" i="3" s="1"/>
  <c r="F24" i="3"/>
  <c r="F30" i="3" s="1"/>
  <c r="K738" i="1"/>
  <c r="K741" i="1"/>
  <c r="F23" i="3" l="1"/>
  <c r="G23" i="3" s="1"/>
  <c r="H22" i="3"/>
  <c r="F31" i="3"/>
  <c r="H23" i="3"/>
  <c r="F32" i="3" l="1"/>
  <c r="F34" i="3"/>
  <c r="F35" i="3" s="1"/>
  <c r="G35" i="3" l="1"/>
  <c r="F3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<sst xmlns="http://schemas.openxmlformats.org/spreadsheetml/2006/main" count="1906" uniqueCount="530">
  <si>
    <t>QTY</t>
  </si>
  <si>
    <t xml:space="preserve">REVISED ESTIMATE </t>
  </si>
  <si>
    <t>DESCRIPTION</t>
  </si>
  <si>
    <t>EXCESS</t>
  </si>
  <si>
    <t>LESS</t>
  </si>
  <si>
    <t>REMARKS</t>
  </si>
  <si>
    <t>UNIT</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</si>
  <si>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MGMH Petlaburj</t>
  </si>
  <si>
    <t>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MGMH Petlaburj</t>
  </si>
  <si>
    <t>No</t>
  </si>
  <si>
    <t>Lot</t>
  </si>
  <si>
    <t>Cum</t>
  </si>
  <si>
    <t>Sqm</t>
  </si>
  <si>
    <t>MT</t>
  </si>
  <si>
    <t>Rmt</t>
  </si>
  <si>
    <t>sqm</t>
  </si>
  <si>
    <t>Pts</t>
  </si>
  <si>
    <t>Job</t>
  </si>
  <si>
    <t>Set</t>
  </si>
  <si>
    <t>each</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</si>
  <si>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Doors1.50x2.60M at MGMH Petlaburj</t>
  </si>
  <si>
    <t>Reinforced  Masonry  for  partition  walls  100  mm  thick  in  CM  1:4  prop. Aerated Cellular Autoclaved Concrete Blocks conforming to IS:2185 Part-3- 1984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 3rd Floor at MGMH Petlaburj</t>
  </si>
  <si>
    <t>SITC of Oxygen  Flowmeter with  Humidifier,  CE Certified with four digit number  as  per  enclosed  technical  specifications  -  Imported  at  MGMH Petlaburj</t>
  </si>
  <si>
    <t>Condensing units - VRF/VRV System : Supply, Installation, Nitrogen testing,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16 HP</t>
  </si>
  <si>
    <t>SITC  of  Magnehelic  gauges  across  pre  and  fine  filter  at  AHUs  including mounting arrangement, SS nozzles, food grade PVC tubing, etc. at MGMH Petlaburj</t>
  </si>
  <si>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</si>
  <si>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MGMH Petlaburj</t>
  </si>
  <si>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</si>
  <si>
    <t>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</si>
  <si>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Supply and installation of 50mm thick double skin   ceiling system made of 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MGMH Petlaburj</t>
  </si>
  <si>
    <t>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materials  etc.,  complete  in  all  floors  TSSS  No.1200,  1207  and  1211.  at MGMH Petlaburj</t>
  </si>
  <si>
    <t>Providing dadooing to walls with glazed full body porcelain wall tiles of size 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3rd  Floor at MGMH Petlaburj</t>
  </si>
  <si>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MGMH Petlaburj</t>
  </si>
  <si>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/Honeywell Blenge Plus/Gold Medal curve. at MGMH Petlaburj</t>
  </si>
  <si>
    <t>Supply and laying of ISI 25mm outer dia medium grade with IS:9537-part 3 rigid  PVC  pipe  surface  on  wall  with  all  required  PVC  /  Metallic  Junction Boxes including masonry work and labour charges etc.,      Makes: Sudhakar/ Precision /Universal/ Modi / Million Plast. at MGMH Petlaburj</t>
  </si>
  <si>
    <t>Supply and laying of ISI 25mm outer dia medium grade with IS:9537-part 3 rigid PVC pipe concealed in wall with all required PVC / Metallic Junction Boxes including masonry work and labour charges etc.,      Makes: Sudhakar/ Precision /Universal/ Modi / Million Plast. at MGMH Petlaburj</t>
  </si>
  <si>
    <t>Supplying  and  fixing  of  4inches  101.6mm  multi  floor  trap  with  jali  - UPVC/SWR pipe fittings as per site requirements with standard practice for all  floors  including  cost  and  conveyance  of  all  materials  to  site,  labour charges ,etc., complete for finished item of work. at MGMH Petlaburj</t>
  </si>
  <si>
    <t>Supplying and fixing 15 mm  brass body CP finish bib tap of not less than 300 grams weight screw grams weight with quarter turn spindle with internal/  external  threaded  connection  conforming  to  IS  8931  as  approved  by  the Engineer-In-Charge  including  cost  and  conveyance  of  all  materials,  labour charges , overheads and contractors profit complete for finished item of work in all floors. at MGMH Petlaburj</t>
  </si>
  <si>
    <t>Conveyance of un-useful excavated earth to a distance of 21 KM for disposal including hire charges of T and P, labour charges etc., complete for finished item of work. Dismantled Brick masonry and existing flooring. at MGMH Petlaburj</t>
  </si>
  <si>
    <t>AE</t>
  </si>
  <si>
    <t>Supply and fixing of ISI mark batten holder / slanting holder Makes : Anchor/  Gold  Medal  Olive  /  Million  Zoom  in  lieu  of  ceiling  rose  of  light  point complete with all connections and all labour charges with 5.0W LED Lamp MAKE: OSRAM / Wipro / Crompton / Bajaj / Havells at MGMH Petlaburj</t>
  </si>
  <si>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O General at MGMH Petlaburj</t>
  </si>
  <si>
    <t>PART-A</t>
  </si>
  <si>
    <t>Civil Works</t>
  </si>
  <si>
    <t>ELECTRICAL WORKS</t>
  </si>
  <si>
    <t>PLUMBING WORKS</t>
  </si>
  <si>
    <t>ELV WORKS</t>
  </si>
  <si>
    <t>FIRE FIGHTING WORKS</t>
  </si>
  <si>
    <t>AIR CONDITIONING</t>
  </si>
  <si>
    <t>MGPS</t>
  </si>
  <si>
    <t xml:space="preserve"> </t>
  </si>
  <si>
    <t>EQUIPMENT</t>
  </si>
  <si>
    <t>MGMH Petlaburj Hospital</t>
  </si>
  <si>
    <t>Ovum Aspiration Pumps at Petlaburj Hospital</t>
  </si>
  <si>
    <t>IVF Test tube Warmers at Petlaburj Hospital</t>
  </si>
  <si>
    <t>DICOM  compatible  fully  digital,  compact,  portable,  Ultrasound  Scan Machine Colour Doppler at Petlaburj Hospital</t>
  </si>
  <si>
    <t>Multipurpose Electro hydraulic with manual override mobile OT Table, with divided  leg  section  suitable  for  all  Gynaecological  surgical  procedures, complete with 5cm Mattress and corded handset at Petlaburj Hospital</t>
  </si>
  <si>
    <t>LED procedure Lights Double dome at Petlaburj Hospital</t>
  </si>
  <si>
    <t>LED procedure Lights Single dome  at Petlaburj Hospital</t>
  </si>
  <si>
    <t>IVF Workstation with LAF at Petlaburj Hospital</t>
  </si>
  <si>
    <t>IVF Ant vibration Table for procedure at Petlaburj Hospital</t>
  </si>
  <si>
    <t>CO2 Incubators at Petlaburj Hospital</t>
  </si>
  <si>
    <t>Trigas   bench   Top   Incubators   for  Human   Embryo   culture   at   Petlaburj Hospital</t>
  </si>
  <si>
    <t>Trinocular Stereozoom Microscope at Petlaburj Hospital</t>
  </si>
  <si>
    <t>ICSI Micro manipulator with Inverted Microscope at Petlaburj Hospital</t>
  </si>
  <si>
    <t>IVF Laser System at Petlaburj Hospital</t>
  </si>
  <si>
    <t>IVF Thermometer at Petlaburj Hospital</t>
  </si>
  <si>
    <t>CO2 Cylinder and Manifold at Petlaburj Hospital</t>
  </si>
  <si>
    <t>CO2 and O2 Analyzer at Petlaburj Hospital</t>
  </si>
  <si>
    <t>PH Meter at Petlaburj Hospital</t>
  </si>
  <si>
    <t>VOC Meter for ART Lab at Petlaburj Hospital</t>
  </si>
  <si>
    <t>Sperm Counting Makler Chamber at Petlaburj Hospital</t>
  </si>
  <si>
    <t>Binocular Microscope for Semen Analysis at Petlaburj Hospital</t>
  </si>
  <si>
    <t>Laminar flow cabinet with Andrology Work station at Petlaburj Hospital</t>
  </si>
  <si>
    <t>Clinical Centrifuge machine for Andrology at Petlaburj Hospital</t>
  </si>
  <si>
    <t>Dry Incubators at Petlaburj Hospital</t>
  </si>
  <si>
    <t>Pipetter and Denudation system at Petlaburj Hospital</t>
  </si>
  <si>
    <t>Pharmaceutical Refrigerator at Petlaburj Hospital</t>
  </si>
  <si>
    <t>Cryocans with wheels at Petlaburj Hospital</t>
  </si>
  <si>
    <t>Defibrillator at Petlaburj Hospital</t>
  </si>
  <si>
    <t>7 Para Patient Monitor at Petlaburj Hospital</t>
  </si>
  <si>
    <t>Suction machine at Petlaburj Hospital</t>
  </si>
  <si>
    <t>Anaesthesia Work station at Petlaburj Hospital</t>
  </si>
  <si>
    <t>Autoclave at Petlaburj Hospital</t>
  </si>
  <si>
    <t>Operative Hysteroscopy and Resectoscope Set Machine at Petlaburj Hospital</t>
  </si>
  <si>
    <t>Operative Laparoscopy Set at Petlaburj Hospital</t>
  </si>
  <si>
    <t>Multifunctional Printer at Petlaburj Hospital</t>
  </si>
  <si>
    <t>Ultrasound Examination Couch at Petlaburj Hospital</t>
  </si>
  <si>
    <t>UPS 20KVA with battery backup at Petlaburj Hospital</t>
  </si>
  <si>
    <t>Laptop for Office usage at Petlaburj Hospital</t>
  </si>
  <si>
    <t>Reception Table at Petlaburj Hospital</t>
  </si>
  <si>
    <t>Reception chair at Petlaburj Hospital</t>
  </si>
  <si>
    <t>Filing Cabinet at Petlaburj Hospital</t>
  </si>
  <si>
    <t>Patient Seating 3 in 1 model at Petlaburj Hospital</t>
  </si>
  <si>
    <t>Consultant Chair at Petlaburj Hospital</t>
  </si>
  <si>
    <t>Patient Chair at Petlaburj Hospital</t>
  </si>
  <si>
    <t>Small Trolley at Petlaburj Hospital</t>
  </si>
  <si>
    <t>Big Trolley at Petlaburj Hospital</t>
  </si>
  <si>
    <t>Wall Storage Cabinets at Petlaburj Hospital</t>
  </si>
  <si>
    <t>Office Table at Petlaburj Hospital</t>
  </si>
  <si>
    <t>Consumables and Media for 100 Cycles at Petlaburj Hospital</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</si>
  <si>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MGMH Petlaburj</t>
  </si>
  <si>
    <t>Dismantling clearing away and carefully stacking useful materials for re use and  disposal  of  unserviceable  materials  with  100m  lead  as  directed  by Executive Engineer duly taking actual premeasurements before dismantling including all labour charges etc complete for Flooring at MGMH Petlaburj</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</si>
  <si>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MGMH Petlaburj</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</si>
  <si>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3rd  Floor at MGMH Petlaburj</t>
  </si>
  <si>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3rd  Floor at MGMH Petlaburj</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</si>
  <si>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3rd  Floor at MGMH Petlaburj</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</si>
  <si>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3rd  Floor  at MGMH Petlaburj</t>
  </si>
  <si>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MGMH Petlaburj</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</si>
  <si>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3rd Floor at MGMH Petlaburj</t>
  </si>
  <si>
    <t>Flooring with non-skid full body ceramic floor tiles of size 300mm x 300mm and  thickness  between  7  -  8mm  1st  quality  conforming  to  IS:  13711,  IS: 13712,  IS:  13630Part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MGMH Petlaburj</t>
  </si>
  <si>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3rd   floor  Internal walls. at MGMH Petlaburj</t>
  </si>
  <si>
    <t>Supply  and  application  of  one  coat  water  based  cement  primer  of  interior grade  I  and  two  coats  of  water  based  PU  paint  having  anti  bacterial applications content less than 50 grams/litre for internal walls including cost and  conveyance  of  all  materials  to  site,  sales  and  other  taxes,  incidental, operational  and  all  labour  charges  etc.,  and  complete  for  finished  item  of work in 3rd floor. at MGMH Petlaburj</t>
  </si>
  <si>
    <t>Painting to old  walls with 2 coats of water proof cement paint of shade as approved by the Engineer-In-Charge to give an even shade after thourughly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3rd floor. at MGMH Petlaburj</t>
  </si>
  <si>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MGMH Petlaburj</t>
  </si>
  <si>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MGMH Petlaburj</t>
  </si>
  <si>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panelat MGMH Petlaburj</t>
  </si>
  <si>
    <t>Supply and installation of Extruded Aluminium Coving at MGMH Petlaburj</t>
  </si>
  <si>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MGMH Petlaburj</t>
  </si>
  <si>
    <r>
      <t xml:space="preserve">Supply,  installation, testing  and  commissioning  of  16  G  GI powder  coated suitable single person entry air shower </t>
    </r>
    <r>
      <rPr>
        <sz val="12"/>
        <color rgb="FFBE0000"/>
        <rFont val="Arial"/>
        <family val="2"/>
      </rPr>
      <t xml:space="preserve">as per the Technical Specifications </t>
    </r>
    <r>
      <rPr>
        <sz val="12"/>
        <rFont val="Arial"/>
        <family val="2"/>
      </rPr>
      <t>at MGMH Petlaburj</t>
    </r>
  </si>
  <si>
    <t>Supply,  installation,  Testing  and  Commissioning  of  Static  Pass  Boxes  of Size  450X450mm  with  1.2mm  thick  SS  304  Mat  finish  ,  with  interlock doors, UV light On when doors closed condition. As per clean room standard and requirement.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</si>
  <si>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15.90mm OD pipe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</si>
  <si>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MGMH Petlaburj</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</si>
  <si>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MGMH Petlaburj</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</si>
  <si>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MGMH Petlaburj</t>
  </si>
  <si>
    <t>Supplying  and  fixing  Bronze  Gate/  Globe  valve  as  per  IS  -  778  Class  -  I, Indian  make  heavy  type  including  cost  and  conveyance  of  all  materials  , labour charges , overheads and contractors profit complete for finished item of work. 25mm Nominal bore at MGMH Petlaburj</t>
  </si>
  <si>
    <r>
      <rPr>
        <sz val="12"/>
        <rFont val="Arial"/>
        <family val="2"/>
      </rPr>
      <t>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 for finished item of work at MGMH Petlaburj</t>
    </r>
  </si>
  <si>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MGMH Petlaburj</t>
  </si>
  <si>
    <t>Supplying  and  fixing  Chromium  plated  finish  brass  body  quarter  turn Bibcock cum Health Faucet with 1m long tube and wall hook with necessary fittings etc., complete including cost and conveyance of all materials, labour charges, complete for finished item of work in all floors. at MGMH Petlaburj</t>
  </si>
  <si>
    <t>Supplying and fixing CP finish brass soap dish of approved make ISI quality including cost and conveyance of all materials, labour charges for fixing, for finished item of work in all floors at MGMH Petlaburj</t>
  </si>
  <si>
    <t>Supplying and fixing TV shape mirror with plastic frame of size 609.6mm x 457.2mm,  plywood  back  with  NP  screws  1st  quality  including  cost  and conveyance of all materials, labour charges, for finished item of work in all floors. at MGMH Petlaburj</t>
  </si>
  <si>
    <t>Supplying and fixing of CP finish brass wall mounted towel ring at MGMH Petlaburj</t>
  </si>
  <si>
    <t>Supplying and fixing 15 mm brass body CP finish self closing tap push type conforming  to  IS  1711  as  approved  by  the  Engineer-In-Charge  including cost and conveyance of all materials, labour charges, complete for finished item of work in all floors. at MGMH Petlaburj</t>
  </si>
  <si>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MGMH Petlaburj</t>
  </si>
  <si>
    <t>Supply and fixing of 16A switches - 1Nos and 6/16A 2 in one socket - 1Nos Modular type with cover plate and GI switch box fixing on separate board including all labour charges etc., complete. Makes of switches: - GM Four- Five  /  Legrand  Arteor  /  Schneider  Zen  celo  /Honeywell  Blenge  Plus/Gold Medal curve. at MGMH Petlaburj</t>
  </si>
  <si>
    <t>Supply  and  fixing  of  16A/6A,  2  in  one  socket  -  2  Nos  with  16A  switch control - 2 Nos modular type with and GI switch box with front cover plate including all labour charges etc., complete. Makes of switches: - GM Four- Five  /  Legrand  Arteor  /  Schneider  Zen  celo  /Honeywell  Blenge  Plus/Gold Medal curve. at MGMH Petlaburj</t>
  </si>
  <si>
    <t>Supply  and  fixing  of  16A/6A,  2  in  one  socket  -  4  Nos  with  16A  switch control - 4 Nos modular type with and GI switch box with front cover plate including all labour charges etc., complete. Makes of switches: - GM Four- Five  /  Legrand  Arteor  /  Schneider  Zen  celo  /Honeywell  Blenge  Plus/Gold Medal curve. at MGMH Petlaburj</t>
  </si>
  <si>
    <t>Supply and run of 1 of 22 /0.3mm 1.5 Sq.mm FRLS / HFFR P.V.C. insulated flexible copper cable in existing conduit pipe for earth continuity including all  labour  charges  etc.,  complete.  Makes  of  wires:  Finolex/  RR  Cable/ Havells/ Polycab/ HPL. at MGMH Petlaburj</t>
  </si>
  <si>
    <t>Supply and 3 runs of 4.0 sq mm 56/0.3 mm phase neutral and earth FRLS / HFFR PVC insulated flexible copper cable in existing conduit pipe including labour  charges  etc.,  complete  for  16A  sockets.  Makes  of  wires:  Finolex/ RR Cable/ Havells/ Polycab/ HPL. at MGMH Petlaburj</t>
  </si>
  <si>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MGMH Petlaburj</t>
  </si>
  <si>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MGMH Petlaburj</t>
  </si>
  <si>
    <t>Supply and fixing of DP Metal Enclosure with  IP 20 Protection DB Make with  1  No  20A,  10  KA  DP  MCB  Make:  Legrand  /  Schneider  including internal  connection  and  labour  charges  for  Flush  Mounting  etc.,  complete. Makes: Legrand / Schneider. at MGMH Petlaburj</t>
  </si>
  <si>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MGMH Petlaburj</t>
  </si>
  <si>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MGMH Petlaburj</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</si>
  <si>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MGMH Petlaburj</t>
  </si>
  <si>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MGMH Petlaburj</t>
  </si>
  <si>
    <t>Providing and fixing of 100A 10KA FP MCB and Terminal Spreaders in IP 43  isolator  Box  Making  connections  etc,  as  required.   Makes:  Legrand  / Schneider/ABB/LandT/ CandS at MGMH Petlaburj</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</si>
  <si>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</si>
  <si>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Makes: Phillips / OSRAM / Wipro / Crompton / Bajaj / Havells at MGMH Petlaburj</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</si>
  <si>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 OSRAM / Wipro / Crompton / Bajaj / Havells at MGMH Petlaburj</t>
  </si>
  <si>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MGMH Petlaburj</t>
  </si>
  <si>
    <t>Supply and fixing of Modular type Stepped electronic regulator Makes : GM Four-Five  /  Legrand  Arteor  /  Schneider Zen  celo  /Honeywell  Blenge Plus/ Cabtree Verna/ Million logus / Gold Medal Curve for sweep AC ceiling fans of 1200mm / 1400mm complete with connections. at MGMH Petlaburj</t>
  </si>
  <si>
    <t>Supply and installation of 225mm Light duty exhaust fan with metal blades etc  complete  Makes:  Crompton  /  Havells  Ventilair-DB/  Orient  hill  air.  at MGMH Petlaburj</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</si>
  <si>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MGMH Petlaburj</t>
  </si>
  <si>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MGMH Petlaburj</t>
  </si>
  <si>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MGMH Petlaburj</t>
  </si>
  <si>
    <t>Supply and fixing of 12V 65 AH SMF battery including wire leads. Makes: Quanta / Racket / Exide. at MGMH Petlaburj</t>
  </si>
  <si>
    <t>Supply and providing of UPS  cum battery rack for 20 batteries at MGMH Petlaburj</t>
  </si>
  <si>
    <t>Supply and installation of 50x6 GI flat for body earthing of electrical panel and AC Panel which is laid in 300mm cable tray  at MGMH Petlaburj</t>
  </si>
  <si>
    <t>Supply and installation of 25x3 GI flat for body earthing of DBs and Cable tray which is laid in 100mm cable tray at MGMH Petlaburj</t>
  </si>
  <si>
    <t>Supply and installation of 25x3 Copper flat for Neutral earthing of UPS and Equipment which is laid in 100mm cable tray at MGMH Petlaburj</t>
  </si>
  <si>
    <t>Supply  and  installation  of  4  sqmm  Copper  wire  for  Earthing  of  DBs Equipment  at MGMH Petlaburj</t>
  </si>
  <si>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</si>
  <si>
    <t>Supply,  Lying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</si>
  <si>
    <t>Supply, Lying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MGMH Petlaburj</t>
  </si>
  <si>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MGMH Petlaburj</t>
  </si>
  <si>
    <t>Supply and installation of AHUs stater on/off push button station for Remote control for inside IVF center with control wiring  from AC panel to on /off push button station with necessary items. at MGMH Petlaburj</t>
  </si>
  <si>
    <t>Supply,  installation,  testing  and  commissioning  of  20nos  LAN  points  with cat 6 cable and with suitable network rack and 5nos of telephone points with krone box to existing EPABEX.  at MGMH Petlaburj</t>
  </si>
  <si>
    <t>Supply,  installation,  testing  and  commissioning  of  1  no  of  Access  control system  with  egress  switch,  Power  Cable,  communication  cable  to  control panel with necessary required items Etc. at MGMH Petlaburj</t>
  </si>
  <si>
    <t>Supply,  installation,  testing  and  commissioning  of  5nos  IP  Based  CCTV cameras and Cat 6 Cable with NVR system. at MGMH Petlaburj</t>
  </si>
  <si>
    <t>Supply,  installation,  testing  and  commissioning  of  Audio  and  video recording of counseling rooms at MGMH Petlaburj</t>
  </si>
  <si>
    <t>Supply,  installation,  testing  and  commissioning  of  Automatic  Fire  Alarm System  which  is  including  30  nos  of  smoke  Detectors  1nos  manual  call point,  1  no  of  Hooter  with  fire  alarm  cable  connected  to  the  existing  fire control panel with necessary Required items etc.. at MGMH Petlaburj</t>
  </si>
  <si>
    <t>Supply  and  installation  of  Fire  Extinguishers  of  CO2  4.50  Kg  at  MGMH Petlaburj</t>
  </si>
  <si>
    <t>Supply and installation of ceiling mounted Fire Extinguishers of ABC MAP 90, 5.0 Kg stored pressure type at MGMH Petlaburj</t>
  </si>
  <si>
    <t>Supply and installation of 2.0 Kg clean agent HCFC 123 Fire Extinguishers at MGMH Petlaburj</t>
  </si>
  <si>
    <t>Supply and fixing of Fire escape signage Boards at MGMH Petlaburj</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</si>
  <si>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MGMH Petlaburj</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</si>
  <si>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</si>
  <si>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MGMH Petlaburj</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</si>
  <si>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MGMH Petlaburj</t>
  </si>
  <si>
    <r>
      <rPr>
        <sz val="12"/>
        <rFont val="Arial"/>
        <family val="2"/>
      </rP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Arial"/>
        <family val="2"/>
      </rPr>
      <t xml:space="preserve">. Liquid Line </t>
    </r>
    <r>
      <rPr>
        <sz val="12"/>
        <rFont val="Arial"/>
        <family val="2"/>
      </rPr>
      <t>at MGMH Petlaburjl</t>
    </r>
  </si>
  <si>
    <r>
      <rPr>
        <sz val="12"/>
        <rFont val="Arial"/>
        <family val="2"/>
      </rP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Arial"/>
        <family val="2"/>
      </rPr>
      <t xml:space="preserve">Suction Line </t>
    </r>
    <r>
      <rPr>
        <sz val="12"/>
        <rFont val="Arial"/>
        <family val="2"/>
      </rPr>
      <t>at MGMH Petlaburj</t>
    </r>
  </si>
  <si>
    <r>
      <rPr>
        <sz val="12"/>
        <rFont val="Arial"/>
        <family val="2"/>
      </rPr>
      <t xml:space="preserve">SITC  of  CPVC  drain  ping  with  supports,  clamps  and  9  mm  thk.  Nitrile rubber  tube  insulation  of  the  following  sizes.  Insulation  shall  have  factory laminated glass cloth. </t>
    </r>
    <r>
      <rPr>
        <b/>
        <sz val="12"/>
        <rFont val="Arial"/>
        <family val="2"/>
      </rPr>
      <t xml:space="preserve">32mm Dia </t>
    </r>
    <r>
      <rPr>
        <sz val="12"/>
        <rFont val="Arial"/>
        <family val="2"/>
      </rPr>
      <t>at MGMH Petlaburj</t>
    </r>
  </si>
  <si>
    <r>
      <rPr>
        <sz val="12"/>
        <rFont val="Arial"/>
        <family val="2"/>
      </rPr>
      <t xml:space="preserve">SITC  of  CPVC  drain  ping  with  supports,  clamps  and  9  mm  thk.  Nitrile rubber  tube  insulation  of  the  following  sizes.  Insulation  shall  have  factory laminated glass cloth. </t>
    </r>
    <r>
      <rPr>
        <b/>
        <sz val="12"/>
        <rFont val="Arial"/>
        <family val="2"/>
      </rPr>
      <t xml:space="preserve">25mm Dia </t>
    </r>
    <r>
      <rPr>
        <sz val="12"/>
        <rFont val="Arial"/>
        <family val="2"/>
      </rPr>
      <t>at MGMH Petlaburj</t>
    </r>
  </si>
  <si>
    <r>
      <rPr>
        <sz val="12"/>
        <rFont val="Arial"/>
        <family val="2"/>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Arial"/>
        <family val="2"/>
      </rPr>
      <t xml:space="preserve">20G - 1.0 mm Thick </t>
    </r>
    <r>
      <rPr>
        <sz val="12"/>
        <rFont val="Arial"/>
        <family val="2"/>
      </rPr>
      <t>at MGMH Petlaburj</t>
    </r>
  </si>
  <si>
    <r>
      <rPr>
        <sz val="12"/>
        <rFont val="Arial"/>
        <family val="2"/>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Arial"/>
        <family val="2"/>
      </rPr>
      <t xml:space="preserve">22G - 0.8 mm Thick </t>
    </r>
    <r>
      <rPr>
        <sz val="12"/>
        <rFont val="Arial"/>
        <family val="2"/>
      </rPr>
      <t>at MGMH Petlaburj</t>
    </r>
  </si>
  <si>
    <t>Aluminium low leakage aerofoil design volume control dampers Suitable for manual and motorised operation  at MGMH Petlaburj</t>
  </si>
  <si>
    <t>CBRI  approved  16G  GI  Spring  return  actuated  fire  dampers  rated  for  90 minutes with limit switch  at MGMH Petlaburj</t>
  </si>
  <si>
    <t>SITC of SS perforated return raiser grilles with 10 microns filters with collar dampers  at MGMH Petlaburj</t>
  </si>
  <si>
    <t>Extruded  Al.  powder  coated  EXHAUST  /  RETURN  discrete  grilles       at MGMH Petlaburj</t>
  </si>
  <si>
    <t>SITC of Collar Dampers made of Al. extrusions with black powder coating for Grilles / Diffusers at MGMH Petlaburj</t>
  </si>
  <si>
    <t>SITC  of  Magnehelic  gauges  to  measure  the  room  differential  pressures  in operation  theatres  with  SS  mounting  box,  SS  nozzles,  food  grade  PVC tubing, etc. at MGMH Petlaburj</t>
  </si>
  <si>
    <t>SITC of Aluminium powder coated Fresh air and Exhaust Louvers of non- vision type with nylon mosquito net etc.  at MGMH Petlaburj</t>
  </si>
  <si>
    <r>
      <rPr>
        <sz val="12"/>
        <rFont val="Arial"/>
        <family val="2"/>
      </rPr>
      <t xml:space="preserve">Supply, laying of Class O Nitrile rubber with factory laminated Glass cloth, all joints shall be covered with self-adhesive tapes </t>
    </r>
    <r>
      <rPr>
        <b/>
        <sz val="12"/>
        <rFont val="Arial"/>
        <family val="2"/>
      </rPr>
      <t xml:space="preserve">32mm Thick </t>
    </r>
    <r>
      <rPr>
        <sz val="12"/>
        <rFont val="Arial"/>
        <family val="2"/>
      </rPr>
      <t>for Exposed Supply Air duct and finished with UV Protective Paint.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</si>
  <si>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Exposed Return Air Duct and finished with UV Protective Paint.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</si>
  <si>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Supply air duct running inside the building.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</si>
  <si>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19mm Thick </t>
    </r>
    <r>
      <rPr>
        <sz val="12"/>
        <rFont val="Arial"/>
        <family val="2"/>
      </rPr>
      <t>for Return air running inside the building. at MGMH Petlaburj</t>
    </r>
  </si>
  <si>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</si>
  <si>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</si>
  <si>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1.5 TR at MGMH Petlaburj</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</si>
  <si>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3.0 TR – 4 way at MGMH Petlaburj</t>
  </si>
  <si>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MGMH Petlaburj</t>
  </si>
  <si>
    <t>Supply,  Installation  ,  Testing  and  Commissioning  of  Refnet  joints  to  be provided in refrigerant pipe line. Material of construction for fittings shall be similar to refrigerant piping at MGMH Petlaburj</t>
  </si>
  <si>
    <t>Supply and Installation of control cum transmission wiring of size 3C x 1.5 Sqmm  copper  wire  to  be  laid  in  heavy  grade  PVC  conduit  including  all fixing and accessories  at MGMH Petlaburj</t>
  </si>
  <si>
    <t>Supply and Installation of cabling of size 2C x 1 Sqmm copper wire to be laid in heavy grade PVC conduit including all fixing and accessories as per the approved routing  at MGMH Petlaburj.</t>
  </si>
  <si>
    <t>SITC  of  Oxygen  Manifold  Emergency  for  1  plus  1  Cylinders,  as         per technical specifications. at MGMH Petlaburj</t>
  </si>
  <si>
    <t>SITC  of  Oxygen  Outlets  with  matching  probes,  as  per  HTM-2022/02-01 of UK/NFPA99C of USA as per enclosed technical specifications - Imported at MGMH Petlaburj</t>
  </si>
  <si>
    <r>
      <rPr>
        <sz val="12"/>
        <rFont val="Arial"/>
        <family val="2"/>
      </rPr>
      <t xml:space="preserve">SITC  of  Nitrous  Oxide  Manifold  Emergency  for  1  Cylinder,  with  high pressure  Regulator,  NRV,  tailpipes  etc.  </t>
    </r>
    <r>
      <rPr>
        <sz val="12"/>
        <color rgb="FFBE0000"/>
        <rFont val="Arial"/>
        <family val="2"/>
      </rPr>
      <t xml:space="preserve">as  per  technical  specifications  </t>
    </r>
    <r>
      <rPr>
        <sz val="12"/>
        <rFont val="Arial"/>
        <family val="2"/>
      </rPr>
      <t>at MGMH Petlaburj</t>
    </r>
  </si>
  <si>
    <r>
      <t xml:space="preserve">SITC  of  N20  Outlets  with  matching  probes,  as  per  HTM-2022/02-01  of UK/NFPA99C of USA </t>
    </r>
    <r>
      <rPr>
        <sz val="12"/>
        <color rgb="FFFF0000"/>
        <rFont val="Arial"/>
        <family val="2"/>
      </rPr>
      <t xml:space="preserve">as per enclosed technical specifications - Imported </t>
    </r>
    <r>
      <rPr>
        <sz val="12"/>
        <rFont val="Arial"/>
        <family val="2"/>
      </rPr>
      <t>at MGMH Petlaburj</t>
    </r>
  </si>
  <si>
    <t>SITC of C02 Manifold for 2 Cylinders, with high pressure  Regulator, NRV, tailpipes etc. as per technical specifications  at MGMH Petlaburj</t>
  </si>
  <si>
    <t>SITC   of   C02   Outlets   with   matching   probes,   as   per   HTM-2022102- 01ofUK/NFPA99C   of   USA   as   per   enclosed   technical   specifications   - Imported  at MGMH Petlaburj</t>
  </si>
  <si>
    <t>SITC of MEDICAL Grade  BS EN:  13348 Kite Marked  12mm COPPER PIPE  at MGMH Petlaburj</t>
  </si>
  <si>
    <t>SITC of MEDICAL Grade  BS EN:  13348 Kite Marked  15mm COPPER PIPE  at MGMH Petlaburj</t>
  </si>
  <si>
    <t>SITC of MEDICAL Grade  BS EN:  13348 Kite Marked  22mm COPPER PIPE  at MGMH Petlaburj</t>
  </si>
  <si>
    <t>SITC of MEDICAL Grade  BS EN:  13348 Kite Marked  28mm COPPER PIPE  at MGMH Petlaburj</t>
  </si>
  <si>
    <t>SITC of  Touch type LCD Area Alarm and Zonal Valve box- as  per  HTM 2022/02-01/  NFPA99C  as  per  enclosed  technical  specifications  imported for 3 gases at MGMH Petlaburj</t>
  </si>
  <si>
    <r>
      <rPr>
        <sz val="12"/>
        <color rgb="FF333333"/>
        <rFont val="Arial"/>
        <family val="2"/>
      </rPr>
      <t>e</t>
    </r>
    <r>
      <rPr>
        <sz val="12"/>
        <rFont val="Arial"/>
        <family val="2"/>
      </rPr>
      <t>a</t>
    </r>
    <r>
      <rPr>
        <sz val="12"/>
        <color rgb="FF333333"/>
        <rFont val="Arial"/>
        <family val="2"/>
      </rPr>
      <t>c</t>
    </r>
    <r>
      <rPr>
        <sz val="12"/>
        <rFont val="Arial"/>
        <family val="2"/>
      </rPr>
      <t>h</t>
    </r>
  </si>
  <si>
    <t>SITC of  Touch type LCD Area Alarm and Zonal  Valve box- as  per  HTM 2022/02-01/  NFPA99C  as  per  enclosed  technical  specifications  imported for Master Main Alarm including all Gases at MGMH Petlaburj</t>
  </si>
  <si>
    <t>SITC  of    Medical  Line  Valve,    As  per  CE  Certified/UL  Listed,  As  per Technical Specifications- Indian 15mm 0D at MGMH Petlaburj</t>
  </si>
  <si>
    <t>SITC  of    Medical  Line  Valve,    As  per  CE  Certified/UL  Listed,  As  per Technical Specifications- Indian 22mm 0D at MGMH Petlaburj</t>
  </si>
  <si>
    <t>SITC  of    Medical  Line  Valve,    As  per  CE  Certified/UL  Listed,  As  per Technical Specifications- Indian 28mm 0D at MGMH Petlaburj</t>
  </si>
  <si>
    <t>SITC of  Bed Head Panel - as  per  HTM  2022/02-01/  NFPA99C  as  per enclosed technical specifications  at MGMH Petlaburj</t>
  </si>
  <si>
    <r>
      <rPr>
        <b/>
        <sz val="12"/>
        <rFont val="Arial"/>
        <family val="2"/>
      </rPr>
      <t>S.
No</t>
    </r>
  </si>
  <si>
    <t>RATE (Rs.)</t>
  </si>
  <si>
    <t>AMOUNT (Rs.)</t>
  </si>
  <si>
    <t>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work. at MGMH Petlaburj</t>
  </si>
  <si>
    <t>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2.4 mm., including cost and conveyance of all materials, accessories, labour charges for transportation, erection at site etc., complete for finished item of work hinges IS:205 150mm long, 1 No. aldrop IS:2681 300mm long, 1 No. tower bolt IS:204 of 200 mm x 10 mm dia at top, 2 Nos. 150 mm at MGMH Petlaburj</t>
  </si>
  <si>
    <t>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flooring  for  depth  of  not  less  than  10mm  750mm  x  2100mm.  at  MGMH Petlaburj</t>
  </si>
  <si>
    <t>Providing  and  fixing  in  true  horizontal  level  14  mm  -  Mineral  Fiber  sheet 595 x 595 Square / Tegular Fissura fine model edge tiles with a Humidity Resistance  of 90 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3rd  floor. at MGMH Petlaburj</t>
  </si>
  <si>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</si>
  <si>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Cable:Polycab/ KEI/Universal/Glostar/Finolex.  Make of gland and Lungs: HMI/Commet/Dowell’s at MGMH Petlaburj</t>
  </si>
  <si>
    <t>Providing skirting to internal walls to 10 cm height with Double charged / multi charged stain free fullbody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</si>
  <si>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Supply and Installation change room Cubicles at Petlaburj Hospital GENERAL SPECIFICATIONS: Thickness of compact Laminate:12mm Thick Colour OF HPL Boards,In Single Colour,Size of Cubicle As per DWG, Door Size For Normal Cubicles AS per DWG Overall Height of Cubicle,2105mm Including bottom gap of 100mm,Accessories , Manufacturers standard makes of aluminium , SS Accessories .a Aluminium H Top Rail b. SS Hinges c. SS privacy Thumb turn occupancy indicator d.SS coat hook e. SS Door knob f. Aluminium U Channel g.Aluminium Door Stopper Channel h. Runner lining i.SS Screw And PVC Wall Plugs</t>
  </si>
  <si>
    <t>Supply &amp; Installation of MS Angle for Duct Support, Cable Tray Support and Condensing Unit Stand of size 50 X 50 x 5 mm Thick.</t>
  </si>
  <si>
    <t>Supply &amp; Installation of MS Angle for Duct Support, Cable Tray Support and Condensing Unit Stand of size 32 X 32 x 5 mm Thick.</t>
  </si>
  <si>
    <t>Providing, Fabricating and fixing full height V-board partitions of overall thickness of 75mm Partition frame work to be formed out of 50 X 25mm aluminium frame work placed vertically and horizontally at required centre to centre and cross braced with floor and ceiling channels. The cross bracing channels shall be provided also at above and below the partition framework and to be secured to floor at bottom and to any nearest structural member using galvanized metal screws and wooden / PVC rawl plugs. Partition framework to be cladded with 12.5mm thick tapered edge board on both sides of the partition in line and level fixed with drywall screws @ 300mm c/c with staggered joints to avoid through joints and finished with proprietary supplied jointing tape and compound.</t>
  </si>
  <si>
    <t>Nos</t>
  </si>
  <si>
    <t>Providing of Factory made prelaminated FPVC (Foamed Polyvinyl Chloride) Door frame of the size 105x40mm with a wall thickness of 10mm made out of extruded rigid FPVC profile mitre joined with 6 Nos. of 50mm long screw. The door frame shall be fixed to the wall by using 80mm long screws through the frame with the help of PVC fasteners of 3 no's to be provided for each vertical member, GI stiffeners of ("U" channel of size 29x9x1mm, 150mm long) -3 no's at hinge point, Frame reinforcement of("U" GI channel of size 46x22x.06mm), Bottom tie rod of ("U" GI channel size of 15x15x1mm) etc. complete as per manufacturers specification for finished item of work. Maximum door frame size: 980 x 2070 including providing of 35mm thick Factory made Prelaminated ABS (Acrolynitrile Butadyne Styrene) Door shutter moulded in in different designs, consisting of all round Frame made out of water proof solid foam PVC bar of size 20x32mm, reinforced by 32x 32mm 2 nos. for vertical made out of LVL (Laminated Veneer Lumber), core material of 32 mm thick high density craft paper honey comb board, sandwiched on both sides with prelaminated ABS sheet thickness of 1.5mm. PVC edge banding of size 0.45mm on the vertical sides. Hardware made out of steel coated butterfly hinges - 3 Nos. for each shutter and ISI make S.S round lock completes for finished item of work. Maximum shutter size of : 910 x 2030 mm</t>
  </si>
  <si>
    <t>Supply and Transportation 56W Clean room Light fixture, 2' x2' (600mm x600mm) LED luminaire CRCA powder coated white after phosphocreatine treatment provided as standard. with high efficiency acrylic wide diffuser, with wide operating voltage range, Power factor &gt; 0.9, Surge protection &gt;2KV, System efficacy of &gt;100 lumens/watt, CCT: 3000K - 6500K as desired by the department, CRI &gt;80, and THD is less than 15% etc., complete. Make: Philips</t>
  </si>
  <si>
    <t>Supply and Transportation of 48" ( 1200 mm) High Speed Fan Sweep Celing Fan with all accessories etc., complete. Make Havells S S 390</t>
  </si>
  <si>
    <t xml:space="preserve">Labour charges for fixing of ceiling fan and regulator including transportation and giving connections with twin core wire etc., complete. 
</t>
  </si>
  <si>
    <t>Supply and fixing of Anchor fastner with fan hook / Providing MS Fan hook with grouting and cement plastering.</t>
  </si>
  <si>
    <t>Supply &amp; fixing of  2nos6A, 2 in one socket - 2 Nos with 6A switch control - 2 Nos modular type with and GI switch box with front cover plate including all labour charges etc., complete. Makes of switches: -Hooney well Benz Plus</t>
  </si>
  <si>
    <t>Supply and erecting 19/20mm steel tube down rod of one meter length with bolts &amp; nuts duly painted with matching colour of  fan complete</t>
  </si>
  <si>
    <t>Supply and fixing of 12 Way SPN DB Horizontal with IP 43 Protection as per IS:13032 Makes: Legrand and Supply and Fixing of 1 No., of 63A FP MCB as incomer and 8 Nos 6-32 A 10kA SP MCBs Makes: Legrand-DX3 as out goings including internal connections and labour charges for FLUSH Mounting etc., complete. (For UPS DBs)</t>
  </si>
  <si>
    <t>Supply and fixing of cable  adopteres box with cover for DBs including, massanory work etc., complete.,</t>
  </si>
  <si>
    <t xml:space="preserve">Supply and fixing of FP Metal Enclosure with IP 20 Protection DB Make with 1 No 63A, 10 KA DP MCB   including internal connection and labour charges for Flush Mounting etc.,complete. 
Makes of Enclousure : Legrand   
MCB Makes : Legrand-DX3 
</t>
  </si>
  <si>
    <t>Supply and fixing of suitable out door feeder piller box of size made with 14 SWG CRCA sheet with double door arrangement, making powder coating after processing of 7 Tank process, lock and key, hinges, rubber gasket, danger board,suitable angle iron stand for mounting the feeder pillar with cement concrete, including Supply and fixing of Legrand / Schnieder make as out goings, indication lamps, din channel, 6 Sqmm 3 core copper cable for invidual light control, connectors, bus bars, shroudings, gland plates and provision for 3 phase energy meter etc., complete for finished item of work and suitable wiring provision for connecting the nature switch with following.63A, 4 Pole MCB as incomer, 9 Nos 6-32A SP MCBs</t>
  </si>
  <si>
    <t>Electrical Supplimental Items</t>
  </si>
  <si>
    <t>Civil Supplimental Items</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</si>
  <si>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2.0 TR – 4 way at MGMH Petlaburj</t>
  </si>
  <si>
    <t>Modular Double skin floor mounted EUROVENT Certified Air Handling Unit 4400CFM / 11.0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11.0TR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</si>
  <si>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11.0 TR capacity at MGMH Petlaburj</t>
  </si>
  <si>
    <r>
      <t xml:space="preserve">Supplying and fixing GI pipe Medium Grade properties &amp; weight as per IS 1239 in ground or on wall with GI fittings such as elbows tees couplings, nipples, plugs including excavation for trenches and refilling the trenches ,chiselling masonry walls and making good the walls &amp; floors to the original surface and fixing MS clamps on TW blocks on walls including cost and conveyance of all materials and labour charges , overheads &amp; contractors profit complete for finished item of work except for GI bends union and GI connectors with checkout and socket </t>
    </r>
    <r>
      <rPr>
        <b/>
        <sz val="12"/>
        <rFont val="Arial"/>
        <family val="2"/>
      </rPr>
      <t xml:space="preserve">Tata or Zenith </t>
    </r>
    <r>
      <rPr>
        <sz val="12"/>
        <rFont val="Arial"/>
        <family val="2"/>
      </rPr>
      <t xml:space="preserve">make or equivalent. </t>
    </r>
  </si>
  <si>
    <t>Equipment Supplemental Works</t>
  </si>
  <si>
    <t>3-Bay Surgical Scrub Station/Sink to be provided for use in the OT complex providing for pre-procedural scrub up with minimum three bay sink combination as suitable. The Scrub Station shall be made of Stainless Steel of 304 grade sheet with minimum thickness of 1.5mm and designed as per the high aesthetics of the theatre complex. Shall have smoothened surfaces &amp; corners. The scrub sink shall be provided with a front access panel which shall be easily removed for access to the water-controlled valve, waste connections, stoppers &amp; strainers. The Scrub station should be equipped with two foot operated and one elbow operated mechanisms. Shall have provision for fresh water and waste water piping ready for connections.</t>
  </si>
  <si>
    <t>Supply and installation of Stainless Steel 304 grade CSSD Rectangular Working table of size 1200x480x1050 mm with inbuilt sink of size 450x380x300 mm equipped with jali at bottom to stop any large particles entering into the drain to avoid drain clog. The table to be designed with raised front section and provision of SS sheet at foot level of the table forming a flat surface for storing/placing of items. The table to be of ready to use with all necessary fittings.</t>
  </si>
  <si>
    <t>Writing board made of Pressed wood coated with melamine surface. It has 900mm writing surface height, 1200mm writing surface wide, and 11mm deep, suitable for working on dry wipe board markers. It has an aluminium frame with dark grey plastic corner caps and maker tray. It is enabled with an easy wall mounting with a concealed slot system. It can be mounted either horizontally or vertically. IT consists of a complete mounting set, marker tray, and a board marker</t>
  </si>
  <si>
    <t>SS-304 working table of size 685x685x762 mm with I type support inner frame SS-304 pipe of size 40x40x1.5 mm, and top with 1.5 mm thick SS-304 sheet. All four legs equipped with adjustable nylone bushes.</t>
  </si>
  <si>
    <t>SS-304 working table of size 457x457x762 mm with I type support inner frame SS-304 pipe of size 40x40x1.5 mm, and top with 1.5 mm thick SS-304 sheet. All four legs equipped with adjustable nylone bushes.</t>
  </si>
  <si>
    <t>SS-304 working table of size 610x610x762 mm with I type support inner frame SS-304 pipe of size 40x40x1.5 mm, and top with 1.5 mm thick SS-304 sheet. All four legs equipped with adjustable nylone bushes.</t>
  </si>
  <si>
    <t>SS-304 working table of size 660x610x762 mm with I type support inner frame SS-304 pipe of size 40x40x1.5 mm, and top with 1.5 mm thick SS-304 sheet. All four legs equipped with adjustable nylone bushes.</t>
  </si>
  <si>
    <t>Supply and fixing of Powder coated GI stand with 4 nos height adjustable racks of size 670x410x1570 mm connected to two big rods of rectangular hollow section type supported with 4 legs with wheels with brakes to restrict movement/easy movement. Equipped with frame for holding a cylinder. A lockable box type space to be provided at bottom rack.</t>
  </si>
  <si>
    <t>Supply, Installation and Commissioning of Addressable fire alarm Panel which consists of display board which will have 160 Character Display with Touch key pad, Mother board which will have ARM CORTEX M3 32 Bit Processor, Inbuilt RS-485 Networking Circuit for peer to peer networking, Inbuilt USB 2.0 Port for upload and download the Configuration tools, Two inbuilt programmable inputs, Two inbuilt NAC's, and Three Programmable Relays, and 4 Loop Card circuits. power Supply, Installation and Commissioning Board which will have SMPS fully protected board, which its operates on 120 to 220V AC ‡ 10% with 50/60 Hz, battery backup 24V DC with built-in charger. the panel have IP-50 rating Optional: for BMS integration thru MODBUS converter, Graphical Software, Software for TCP/IP Module, provision for GSM based Auto dialler, provision for printer thru compatible module, Approval: UL Listed, Make: Ravel</t>
  </si>
  <si>
    <t>MGPS Supplemental Works</t>
  </si>
  <si>
    <r>
      <rPr>
        <b/>
        <u/>
        <sz val="12"/>
        <rFont val="Arial"/>
        <family val="2"/>
      </rPr>
      <t>Fully Automatic Control Panel for Oxygen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Oxygen supply</t>
    </r>
  </si>
  <si>
    <r>
      <rPr>
        <b/>
        <u/>
        <sz val="12"/>
        <rFont val="Arial"/>
        <family val="2"/>
      </rPr>
      <t xml:space="preserve">Trigas Emergency Manifold:
</t>
    </r>
    <r>
      <rPr>
        <sz val="12"/>
        <rFont val="Arial"/>
        <family val="2"/>
      </rPr>
      <t xml:space="preserve">SITC of </t>
    </r>
    <r>
      <rPr>
        <b/>
        <sz val="12"/>
        <rFont val="Arial"/>
        <family val="2"/>
      </rPr>
      <t xml:space="preserve">Emergency Trigas Manifold maximum for 1+1 </t>
    </r>
    <r>
      <rPr>
        <sz val="12"/>
        <rFont val="Arial"/>
        <family val="2"/>
      </rPr>
      <t>D-type Gas Cylinders complete with separate NRVs, tail pipes and brass fittings for each cylinders.</t>
    </r>
  </si>
  <si>
    <r>
      <rPr>
        <b/>
        <u/>
        <sz val="12"/>
        <rFont val="Arial"/>
        <family val="2"/>
      </rPr>
      <t>Fully Automatic Control Panel for Trigas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</si>
  <si>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rPr>
        <b/>
        <u/>
        <sz val="12"/>
        <rFont val="Arial"/>
        <family val="2"/>
      </rPr>
      <t>Fully Automatic Control Panel for CO2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</si>
  <si>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t xml:space="preserve">SITC of </t>
    </r>
    <r>
      <rPr>
        <b/>
        <sz val="12"/>
        <rFont val="Arial"/>
        <family val="2"/>
      </rPr>
      <t xml:space="preserve">Medical Air-4 Outlet </t>
    </r>
    <r>
      <rPr>
        <sz val="12"/>
        <rFont val="Arial"/>
        <family val="2"/>
      </rPr>
      <t>with matching probe as per HTM-2022/02-01 of UK/ NFPA 99C of USA as per enclosed technical Specification.</t>
    </r>
  </si>
  <si>
    <r>
      <t xml:space="preserve">12 mm Valve for 12 mm OD Pipe
</t>
    </r>
    <r>
      <rPr>
        <b/>
        <sz val="12"/>
        <rFont val="Arial"/>
        <family val="2"/>
      </rPr>
      <t>Note: New item added</t>
    </r>
  </si>
  <si>
    <t>Nos.</t>
  </si>
  <si>
    <r>
      <t xml:space="preserve">Supply and installation of 46.7 liter size </t>
    </r>
    <r>
      <rPr>
        <b/>
        <sz val="12"/>
        <rFont val="Arial"/>
        <family val="2"/>
      </rPr>
      <t>CO2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</si>
  <si>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</si>
  <si>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Trigas</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</si>
  <si>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N2O</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</si>
  <si>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t>PART-B</t>
  </si>
  <si>
    <t>Providing and fixing factory made solid Wood Polymer Composite (WPC) single extruded Door Frame section of 100*65 MM with encapsulation of 6 MM rigid layer on all external surfaces. The door frame will have a rebate of 32MM/ 37 MM. The two Vertical members are to be joined together with the horizontal member using 8x75 MM long MS Star full thread screws to be used with reverse forward speed control hand drilling machine. The ready/assembled door frame is fixed to wall using Z Hand fast 300 MM long hold fast. Supplying and fixing of 28/30 mm thick Wood Plastic Composite (WPC) Door shutter, comprising of 70% virgin polymer, 15% wood powder (fiber), and the remaining 15% additives, comprising of virgin PVC polymer of K value 58-60 (Suspension grade), Calcium carbonate and natural fibers (wood powder) and non toxic additives (maximum toxicity index of 12 for 100 gms) having minimum door density of 650 kg/cum, screw withdrawal strength 1800N (Face) &amp; 900N (Edge), Modulus of Elasticity 900N/mm2 and resistance to spread of flame of Class A category with property of being termite/borer poof, water/moisture proof and fire retardant and fixed in position with stainless steel butt hinges of required size with necessary full body threaded star headed counter sunk SS screws all as per direction of Engineer -in- Charge (SS butt hinges and SS screws shall be paid separately)</t>
  </si>
  <si>
    <t>Plumbing Supplimental Works</t>
  </si>
  <si>
    <t>Air Conditioning Supplemental Works</t>
  </si>
  <si>
    <t>Fire Fighting Supplemental Works</t>
  </si>
  <si>
    <t>TOTAL EXCESS</t>
  </si>
  <si>
    <t>TOTAL (PART-B)</t>
  </si>
  <si>
    <t>GRAND TOTAL</t>
  </si>
  <si>
    <t xml:space="preserve">Supplying and fixing of  to windows / in open court yards using 25mm x 6mm MS flat alround and 10mm MS square bars horizontally at 125mm centre to centre and vertically at 300mm centre to centre including fixing with 4 Nos of MS  Z holdfasts (2 on each side) duly making cutting brick masonry, fixing and making to original surface neatly and painting grill with one coat of red oxide primer including cost all taxes and conveyance of all materials including cutting, bending, welding including all operational charges and all labour charges etc., complete for finished item of work. </t>
  </si>
  <si>
    <r>
      <t>50 LPH storage type RO of dimensions 525 x 425 x 1450 mm (WxDxH) of approx. weight 75Kg consists of 4 nos of 80 GPD 3-layer Thin Film Composite (TFC) membrane with 0.0001-micron pore size which can prevent TDS, heavy metals and equipped with 6 stage purification process which reduces pesticides in the water for reducing scale formation when water is heated. The RO should take min input pressure of 0.6 kg/cm2, 2000 ppm of TDS in Water, 500 ppm of Hardness, 6.5 to 8.5 PH of water which can give output of 20 to 25 % recovery in purified water and can run on 230V AC, 50 Hz supply with operating temp of 5</t>
    </r>
    <r>
      <rPr>
        <vertAlign val="superscript"/>
        <sz val="12"/>
        <rFont val="Arial"/>
        <family val="2"/>
      </rPr>
      <t>o</t>
    </r>
    <r>
      <rPr>
        <sz val="12"/>
        <rFont val="Arial"/>
        <family val="2"/>
      </rPr>
      <t>C to 45</t>
    </r>
    <r>
      <rPr>
        <vertAlign val="superscript"/>
        <sz val="12"/>
        <rFont val="Arial"/>
        <family val="2"/>
      </rPr>
      <t>o</t>
    </r>
    <r>
      <rPr>
        <sz val="12"/>
        <rFont val="Arial"/>
        <family val="2"/>
      </rPr>
      <t>C.</t>
    </r>
  </si>
  <si>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MGMH Petlaburj</t>
  </si>
  <si>
    <t>Sub total of S.No 22 to 25</t>
  </si>
  <si>
    <t>Provision towards Unforseen items and rounding off (LS)</t>
  </si>
  <si>
    <t>Provision towards Engineering Supervision Charges @  4% on RE Value</t>
  </si>
  <si>
    <t>Provision towards GST 18% on Seniorage Charges</t>
  </si>
  <si>
    <t>Sub total of S.No 14 to 18</t>
  </si>
  <si>
    <t>Provision towards Haritha Nidhi</t>
  </si>
  <si>
    <t>Provision towards SMFT Charges 2% on seniorage Charges</t>
  </si>
  <si>
    <t>Provision towards DMF Charges 30% on Seniorage Charges</t>
  </si>
  <si>
    <t>Provision towards Seniorage Charges on Civil Component</t>
  </si>
  <si>
    <t>NAC @ 0.1% on Basic Price of Revised estimate</t>
  </si>
  <si>
    <t>Labour Cess @ 1% on Basic Price of Revised Estimate</t>
  </si>
  <si>
    <t>GST @ 18%</t>
  </si>
  <si>
    <t>Total (Part-A+Part-B)</t>
  </si>
  <si>
    <r>
      <t xml:space="preserve">Sub Total (Supplimental </t>
    </r>
    <r>
      <rPr>
        <b/>
        <sz val="11"/>
        <color rgb="FF000000"/>
        <rFont val="Arial"/>
        <family val="2"/>
      </rPr>
      <t>Part-B</t>
    </r>
    <r>
      <rPr>
        <sz val="11"/>
        <color rgb="FF000000"/>
        <rFont val="Arial"/>
        <family val="2"/>
      </rPr>
      <t>)</t>
    </r>
  </si>
  <si>
    <t>MGPS supplimental works</t>
  </si>
  <si>
    <t>Air Conditioning supplimental works</t>
  </si>
  <si>
    <t>Fire Fighting supplimental works</t>
  </si>
  <si>
    <t>Electrical supplimental works</t>
  </si>
  <si>
    <t>Plumbing supplimental works</t>
  </si>
  <si>
    <t>Civil supplimental works</t>
  </si>
  <si>
    <t>Equipment supplimental</t>
  </si>
  <si>
    <r>
      <t xml:space="preserve">Sub Total (Agreement </t>
    </r>
    <r>
      <rPr>
        <b/>
        <sz val="11"/>
        <color rgb="FF000000"/>
        <rFont val="Arial"/>
        <family val="2"/>
      </rPr>
      <t>Part-A</t>
    </r>
    <r>
      <rPr>
        <sz val="11"/>
        <color rgb="FF000000"/>
        <rFont val="Arial"/>
        <family val="2"/>
      </rPr>
      <t>)</t>
    </r>
  </si>
  <si>
    <t>MGPS works</t>
  </si>
  <si>
    <t>Air Conditioning works</t>
  </si>
  <si>
    <t>Fire Fighting works</t>
  </si>
  <si>
    <t>ELV works</t>
  </si>
  <si>
    <t>Electrical works</t>
  </si>
  <si>
    <t>Plumbing works</t>
  </si>
  <si>
    <t>Equipment</t>
  </si>
  <si>
    <t>Remarks</t>
  </si>
  <si>
    <t>Less</t>
  </si>
  <si>
    <t>Excess</t>
  </si>
  <si>
    <t>As per workdone</t>
  </si>
  <si>
    <t>As per Agreement</t>
  </si>
  <si>
    <t>Description</t>
  </si>
  <si>
    <t>S.No</t>
  </si>
  <si>
    <t>COMPARITIVE STATEMENT FOR GENERAL ABSTRACT</t>
  </si>
  <si>
    <t>Name of the work: Design, fabrication, establishing &amp; commissioning of In-Vitro Fertility Centers (IVFCs) along with allied services on Turnkey basis at Gandhi Hospital, Secunderabad, MGM Hospital, Warangal &amp; MGMH Petlaburj, Hyd.</t>
  </si>
  <si>
    <r>
      <t>Dismantling</t>
    </r>
    <r>
      <rPr>
        <sz val="12"/>
        <rFont val="Arial"/>
        <family val="2"/>
      </rPr>
      <t>,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Finished item of work Old Cement Mortar</t>
    </r>
  </si>
  <si>
    <r>
      <t>Dismantling</t>
    </r>
    <r>
      <rPr>
        <sz val="12"/>
        <rFont val="Arial"/>
        <family val="2"/>
      </rPr>
      <t>,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Finished item of work Reinforced Cement Concrete</t>
    </r>
  </si>
  <si>
    <r>
      <t>Providing Thermo Mechanically Treated  ( TMT) ( Fe-500/500D/550D from primery producer TATA, SAIL, VSP, JSW Steel, Goel steel, Jindal panther, X- Vega &amp; balaji Shakthi as per IS 1786-2008) of Different Diameters RCC Works</t>
    </r>
    <r>
      <rPr>
        <sz val="12"/>
        <rFont val="Arial"/>
        <family val="2"/>
      </rPr>
      <t xml:space="preserve"> , including labour charges for straightening, cutting, bending to required sizes and shapes, placing in position with cover blocks of approved materials and sizes and typing and lap - spacing with binding wire of 18 SWG, Forming grills for reinforcement work as per approved design and drawings, including and conveyanace of steel bars, including all wastages such as overlaps, coupling, chairs, spacer bars including cost and conveyance of binding wire cover blocks and incidential, operational, labour charges such as cutting bending, placing in position, typing incliding sales and other taxes on all materials etc., and overheads &amp; contractors profit completefor finished item of work</t>
    </r>
  </si>
  <si>
    <r>
      <t>Supply and placing of the Design Mix Concrete M 25 grade</t>
    </r>
    <r>
      <rPr>
        <sz val="12"/>
        <rFont val="Arial"/>
        <family val="2"/>
      </rPr>
      <t xml:space="preserve"> corresponding to IS 456 </t>
    </r>
    <r>
      <rPr>
        <b/>
        <sz val="12"/>
        <rFont val="Arial"/>
        <family val="2"/>
      </rPr>
      <t xml:space="preserve">with minimum cement content of 380 kgs per 1 cum of concrete </t>
    </r>
    <r>
      <rPr>
        <sz val="12"/>
        <rFont val="Arial"/>
        <family val="2"/>
      </rPr>
      <t>using Weight Batcher / Concrete mixer with 20mm size graded machine crushed hard granite metal (coarse aggregate - as per IS 383 - 1970 and IS 2386 Part 1 to Part 8) from approved quarry including cost and conveyance of all materials like cement, fine aggregate (sand) coarse aggregate, water etc., to site and sales &amp; other taxes on all materials,</t>
    </r>
    <r>
      <rPr>
        <b/>
        <sz val="12"/>
        <rFont val="Arial"/>
        <family val="2"/>
      </rPr>
      <t xml:space="preserve"> centering using Casurina Ballies, Bamboos, Wooden Reapers, Runners, Wood Posts, Steel Plates etc.</t>
    </r>
    <r>
      <rPr>
        <sz val="12"/>
        <rFont val="Arial"/>
        <family val="2"/>
      </rPr>
      <t>,</t>
    </r>
    <r>
      <rPr>
        <b/>
        <sz val="12"/>
        <rFont val="Arial"/>
        <family val="2"/>
      </rPr>
      <t xml:space="preserve"> </t>
    </r>
    <r>
      <rPr>
        <sz val="12"/>
        <rFont val="Arial"/>
        <family val="2"/>
      </rPr>
      <t>including all operational, incidental and labour charges such as weigh batching, machine mixing, lifting of concrete manually, laying concrete, curing , overheads &amp; contractors profit etc.,  complete but excluding cost of steel and its fabrication charges for finished item of work (APSS No. 402)</t>
    </r>
    <r>
      <rPr>
        <b/>
        <sz val="12"/>
        <rFont val="Arial"/>
        <family val="2"/>
      </rPr>
      <t xml:space="preserve"> </t>
    </r>
  </si>
  <si>
    <t>E</t>
  </si>
  <si>
    <t>C</t>
  </si>
  <si>
    <t>P</t>
  </si>
  <si>
    <t>ELV</t>
  </si>
  <si>
    <t>FF</t>
  </si>
  <si>
    <t>AC</t>
  </si>
  <si>
    <t>G</t>
  </si>
  <si>
    <t>EQP</t>
  </si>
  <si>
    <t>EQPS</t>
  </si>
  <si>
    <t>CS</t>
  </si>
  <si>
    <t>PS</t>
  </si>
  <si>
    <t>ES</t>
  </si>
  <si>
    <t>FFS</t>
  </si>
  <si>
    <t>ACS</t>
  </si>
  <si>
    <t>GS</t>
  </si>
  <si>
    <t>AS PER AGREEMENT</t>
  </si>
  <si>
    <t>AS PER WORKDONE</t>
  </si>
  <si>
    <t>UOM</t>
  </si>
  <si>
    <t>Brick Masonary</t>
  </si>
  <si>
    <t>Partition walls</t>
  </si>
  <si>
    <t>Plastering 20 mm</t>
  </si>
  <si>
    <t>Plastering 12 mm</t>
  </si>
  <si>
    <t>Proportion</t>
  </si>
  <si>
    <t>Qty</t>
  </si>
  <si>
    <t>V of 1 brick</t>
  </si>
  <si>
    <t>Ratio</t>
  </si>
  <si>
    <t>dry v</t>
  </si>
  <si>
    <t>no of bricks</t>
  </si>
  <si>
    <t>v of 1 brick</t>
  </si>
  <si>
    <t>cement</t>
  </si>
  <si>
    <t>qty</t>
  </si>
  <si>
    <t>sand</t>
  </si>
  <si>
    <t>mortor qty</t>
  </si>
  <si>
    <t>Cement</t>
  </si>
  <si>
    <t xml:space="preserve">Sand </t>
  </si>
  <si>
    <t>T sand qty</t>
  </si>
  <si>
    <t>Brick Amount</t>
  </si>
  <si>
    <t>Metal Amount</t>
  </si>
  <si>
    <t>Sand Amount</t>
  </si>
  <si>
    <t>Brick Rate</t>
  </si>
  <si>
    <t>Metal Rate</t>
  </si>
  <si>
    <t>Sand Rate</t>
  </si>
  <si>
    <t>Bricks</t>
  </si>
  <si>
    <t>Metal</t>
  </si>
  <si>
    <t>Sand</t>
  </si>
  <si>
    <t>Brick (QTY)</t>
  </si>
  <si>
    <t>Metal (QTY)</t>
  </si>
  <si>
    <t>Sand (QTY)</t>
  </si>
  <si>
    <t>Total Amount</t>
  </si>
  <si>
    <t>Amount</t>
  </si>
  <si>
    <t>Rates</t>
  </si>
  <si>
    <t>Co-efficients</t>
  </si>
  <si>
    <t>Item Name</t>
  </si>
  <si>
    <t>Total</t>
  </si>
  <si>
    <t>The item executed as per agreement quantity</t>
  </si>
  <si>
    <t>Item Deleted</t>
  </si>
  <si>
    <t>As per the site condition &amp; floor plans approved, the Qty. exceeded and now proposed as AE</t>
  </si>
  <si>
    <t>The qty is utilised as per site condition and hence savings</t>
  </si>
  <si>
    <t>As per the instructions issued during site visit Dt. 01.08.2023. ABS doors were proposed hence qty not utilised</t>
  </si>
  <si>
    <t>As per the site condition and instructions of  Higher officials,  daddoing provided at corridor area. Hence  the qty is exceeded and hence proposed as AE</t>
  </si>
  <si>
    <t>In view of Sterility, wood work was not executed. Hence savings</t>
  </si>
  <si>
    <t>As per the instructions of  Higher officials Autoclave Room, UPS Room &amp; Electrical Room Mandates the scientific door, the Qty. exceeded and now proposed as AE</t>
  </si>
  <si>
    <t>As per the instructions of  Higher officials Access Control Door Mandates the scientific door, the Qty. exceeded and now proposed as AE</t>
  </si>
  <si>
    <t>Qty increased so as to provide AC in UPS room and Reception.</t>
  </si>
  <si>
    <t>In place of 1.0 ton, provided with 1.5 ton AC</t>
  </si>
  <si>
    <t>As per the site condition &amp; floor plans approved, the increased area requires higher capacity of AHU. Hence proposed as Supplimental item and quantity of this item not utilized.</t>
  </si>
  <si>
    <t>As per the site condition &amp; floor plans approved, the increased area requires higher capacity of condensing unit to maintain required temperature and increase in AHU capacity too. Hence proposed as Supplimental item and quantity of this item not utilized.</t>
  </si>
  <si>
    <t>Qty increased as per site condition</t>
  </si>
  <si>
    <t>Qty increased  so as to provide proper covering from Dampness and moisture to copper pipe of IVF units and AHU units</t>
  </si>
  <si>
    <t>As per the site condition &amp; floor plans approved, the increa of indoor units as the new rooms added requires higher capacity of VRV system. Hence proposed as Supplimental item and quantity of this item not utilized.</t>
  </si>
  <si>
    <t>Qty increased so as to provide AC in Senior faculty room &amp; UPS Room.</t>
  </si>
  <si>
    <t>As per the site condition &amp; floor plans approved, the pre &amp; post operative ward requires less capacity units. Hence proposed as Supplimental item and quantity of this item not utilized.</t>
  </si>
  <si>
    <t>Qty increased so as to provide AC in Anesthetist room, Embryologist room, Sample collection room.</t>
  </si>
  <si>
    <t>Qty increased as the no of indoor units increased</t>
  </si>
  <si>
    <t xml:space="preserve">Additional Manifold is provided to supply CO2 at 2-3 bar pressure to IVF OT. </t>
  </si>
  <si>
    <t>Qty. increased as per the site requirement hence proposed as AE</t>
  </si>
  <si>
    <t>This item is executed since it is required for ICMR Clearance.</t>
  </si>
  <si>
    <t>An autoclave needs a CSSD table. Hence executed</t>
  </si>
  <si>
    <t>This is mandatory as per ICMR guidelines, hence work is executed as per the instructions of Enduser.</t>
  </si>
  <si>
    <t>It is necessary to place the equipments hence, work is executed as per the instructions of Higher officials.</t>
  </si>
  <si>
    <t xml:space="preserve">It is necessary to place the equipments hence, work is executed as per the instructions of Higher officials. this stand is necessary to place the  Hysterscopy &amp; Laproscopy set </t>
  </si>
  <si>
    <t>The work was taken up as per approved floor plan drawings and in contingent with the main work and hence proposed as supplemental item.</t>
  </si>
  <si>
    <t>This work is exectued as per site conditions.</t>
  </si>
  <si>
    <t>This work was executed as per the requirement and instructions from higher officials</t>
  </si>
  <si>
    <t>It is mandatorly required for support duct hence this work is executed as per the instructions of TSMSIDC Higher officials.</t>
  </si>
  <si>
    <t>This work is mandatory in contigent to the main work. Hence, executed.</t>
  </si>
  <si>
    <t>To maitain low VOC in Fertility center, wooden doors are replaced with ABS doors as per MOM dated: 01-08-2023. (copy Attached)</t>
  </si>
  <si>
    <t>To maitain low VOC in Fertility center, wooden doors are replaced with WPC doors as per MOM dated: 01-08-2023. (copy Attached)</t>
  </si>
  <si>
    <t xml:space="preserve">the work was taken up at reception and entrance area as per the instructions issued by the End user and TSMSIDC higher officials. </t>
  </si>
  <si>
    <t>Autoclave needs clean water as per ICMR guidelines, hence this item is takenup.</t>
  </si>
  <si>
    <t>This work is mandatory for autoclave to let out the steam outside the premises. Hence executed.</t>
  </si>
  <si>
    <t>During site inspection, EE (Electrical) has  instructed to provide 56W lights to attain required illumination. Hence executed.</t>
  </si>
  <si>
    <t>The EE (Electrical) during site inspection instructed to provide regular high speed fans since maintaining BLDC fans in governement instutions is not viable. Hence executed</t>
  </si>
  <si>
    <t>As per Instructions of EE (Electrical) during site inspection, regular high speed fans were provided. Hence executed</t>
  </si>
  <si>
    <t>6Amp socket was required as per site conditions. Hence executed</t>
  </si>
  <si>
    <t>As difference in false ceilling one meter down rods are used as per site conditions</t>
  </si>
  <si>
    <t xml:space="preserve">It is mandatory to provide cable adapters to connect RAW power with UPS power. Hence executed </t>
  </si>
  <si>
    <t>It is necessary to monitor fire alaram detectors in case of emergency. This work is executed as per the instructions of TSMSIDC Higher officials</t>
  </si>
  <si>
    <t>As per the site condition &amp; floor plans approved, the increased area requires higher capacity of AHU. Hence proposed as Supplimental item.</t>
  </si>
  <si>
    <t xml:space="preserve">As per the site condition &amp; floor plans approved, the increa of indoor units as the new rooms added requires higher capacity of VRV system. Hence proposed as Supplimental item </t>
  </si>
  <si>
    <t xml:space="preserve">As per the site condition &amp; floor plans approved, the pre &amp; post operative ward requires less capacity units. Hence proposed as Supplimental item </t>
  </si>
  <si>
    <t xml:space="preserve">As per the site condition &amp; floor plans approved, the increased area requires higher capacity of condensing unit to maintain required temperature and increase in AHU capacity too. Hence proposed as Supplimental item </t>
  </si>
  <si>
    <t>This work is executed as per the necessity of medical gases in IVF Center under the instructions of End user</t>
  </si>
  <si>
    <t>Providing and fixing of Side wall decor Frame for photo hangings panneling with 18mm BWP 710 Gurjan Ply and 8mm thick beeding half rounded on the both sides with 1mm thick laminate finish with necessary hardware and Polishing.</t>
  </si>
  <si>
    <t>Providing and Fixing of  2 Feet Deep Of Ceiling Top Of 
The Name Plate With Glossy Laminate With"L" Shaped 
Wooden Supports.</t>
  </si>
  <si>
    <r>
      <rPr>
        <b/>
        <sz val="12"/>
        <rFont val="Arial"/>
        <family val="2"/>
      </rPr>
      <t>SIDE PANELING</t>
    </r>
    <r>
      <rPr>
        <sz val="12"/>
        <rFont val="Arial"/>
        <family val="2"/>
      </rPr>
      <t xml:space="preserve">
A) Door Frame Paneling with laminate Finish of 1 mm 
thick. Providing &amp; Fixing full height solid 12mm BWP 
710 GURJAN PLY Board panneling till Name Plate Height 
wooden framing in line and level including the 
neccesary hardware and cutouts</t>
    </r>
  </si>
  <si>
    <t>B) Providing and fixing the 60mm Thick Box framing as the back support for the name plate installed of 18mm BWP 710 Gurjan and 1mm thick high glossy laminate finish</t>
  </si>
  <si>
    <t xml:space="preserve">Providing and Fixing of 32mm Double Flush Door with frame 8mm beeding on its edges on four sides with polishing finish and 1 mm thick laminate on the both sides of which including ISI marked Stainless Steel centre lock and butt hinges with necessary screws and tower bolt complete. Hard Ware-Handles-4 No's, Door 
Stoper-2 No's,Door Closer-1 No and Nessary Glass 
Included for (1800 x 2100 mm door) </t>
  </si>
  <si>
    <r>
      <t xml:space="preserve">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t>
    </r>
    <r>
      <rPr>
        <sz val="12"/>
        <color rgb="FFFF0000"/>
        <rFont val="Arial"/>
        <family val="2"/>
      </rPr>
      <t>22 HP</t>
    </r>
  </si>
  <si>
    <t>Qty V.Pg No-01 of MB-10</t>
  </si>
  <si>
    <t>Qty V.Pg No-01 of MB-10, Qty V.Pg No-01 of MB-11</t>
  </si>
  <si>
    <t>Qty V.Pg No-01 of MB-10, Qty V.Pg No-02 of MB-11</t>
  </si>
  <si>
    <t>Qty V.Pg No-02 of MB-10, Qty V.Pg No-03 of MB-11</t>
  </si>
  <si>
    <t>Qty V.Pg No-02 of MB-10</t>
  </si>
  <si>
    <t>Qty V.Pg No-02 of MB-10, Qty V.Pg No-05 of MB-11</t>
  </si>
  <si>
    <t>Qty V.Pg No-02 of MB-10, Qty V.Pg No-01 of MB-11</t>
  </si>
  <si>
    <t>Qty V.Pg No-03 of MB-10</t>
  </si>
  <si>
    <t>Qty V.Pg No-04 of MB-10</t>
  </si>
  <si>
    <t>Qty V.Pg No-05 of MB-10</t>
  </si>
  <si>
    <t>Qty V.Pg No-06 of MB-10</t>
  </si>
  <si>
    <t>Qty V.Pg No-07 of MB-10</t>
  </si>
  <si>
    <t>Qty V.Pg No-08 of MB-10</t>
  </si>
  <si>
    <t>Qty V.Pg No-08 of MB-10, Qty V.Pg No-32 of MB-11</t>
  </si>
  <si>
    <t>Qty V.Pg No-09 of MB-10</t>
  </si>
  <si>
    <t>Qty V.Pg No-10 of MB-10</t>
  </si>
  <si>
    <t>Qty V.Pg No-11 of MB-10, Qty V.Pg No-38 of MB-11</t>
  </si>
  <si>
    <t>Qty V.Pg No-11 of MB-10</t>
  </si>
  <si>
    <t>Qty V.Pg No-12 of MB-10</t>
  </si>
  <si>
    <t>Qty V.Pg No-13 of MB-10</t>
  </si>
  <si>
    <t>Qty V.Pg No-14 of MB-10</t>
  </si>
  <si>
    <t>Qty V.Pg No-15 of MB-10</t>
  </si>
  <si>
    <t>Qty V.Pg No-04 of MB-11</t>
  </si>
  <si>
    <t>Qty V.Pg No-06 of MB-11</t>
  </si>
  <si>
    <t>Qty V.Pg No-13 of MB-11</t>
  </si>
  <si>
    <t>Qty V.Pg No-16 of MB-11</t>
  </si>
  <si>
    <t>Qty V.Pg No-23 of MB-11</t>
  </si>
  <si>
    <t>Qty V.Pg No-26 of MB-11</t>
  </si>
  <si>
    <t>Qty V.Pg No-27 of MB-11</t>
  </si>
  <si>
    <t>Qty V.Pg No-28 of MB-11</t>
  </si>
  <si>
    <t>Qty V.Pg No-29 of MB-11</t>
  </si>
  <si>
    <t>Qty V.Pg No-24 of MB-11</t>
  </si>
  <si>
    <t>Qty V.Pg No-46 of MB-11</t>
  </si>
  <si>
    <t>Qty V.Pg No-49 of MB-11</t>
  </si>
  <si>
    <t>Qty V.Pg No-51 of MB-11</t>
  </si>
  <si>
    <t>Qty V.Pg No-52 of MB-11</t>
  </si>
  <si>
    <t>Qty V.Pg No-53 of MB-11</t>
  </si>
  <si>
    <t>Qty V.Pg No-54 of MB-11</t>
  </si>
  <si>
    <t>Qty V.Pg No-55 of MB-11</t>
  </si>
  <si>
    <t>Qty V.Pg No-56 of MB-11</t>
  </si>
  <si>
    <t>Qty V.Pg No-57 of MB-11</t>
  </si>
  <si>
    <t>Qty V.Pg No-25 of MB-11</t>
  </si>
  <si>
    <t>Kg</t>
  </si>
  <si>
    <t>Qty V.Pg No-58 of MB-11</t>
  </si>
  <si>
    <t>Qty V.Pg No-33 of MB-11</t>
  </si>
  <si>
    <t>Qty V.Pg No-34 of MB-11</t>
  </si>
  <si>
    <t>Qty V.Pg No-35 of MB-11</t>
  </si>
  <si>
    <t>Qty V.Pg No-36 of MB-11</t>
  </si>
  <si>
    <t>Qty V.Pg No-37 of MB-11</t>
  </si>
  <si>
    <t>Qty V.Pg No-38 of MB-11</t>
  </si>
  <si>
    <t>Qty V.Pg No-39 of MB-11</t>
  </si>
  <si>
    <t>Qty V.Pg No-40 of MB-11</t>
  </si>
  <si>
    <t>Qty V.Pg No-41 of MB-11</t>
  </si>
  <si>
    <t>Qty V.Pg No-42 of MB-11</t>
  </si>
  <si>
    <t>Qty V.Pg No-43 of MB-11</t>
  </si>
  <si>
    <t>Qty V.Pg No-44 of MB-11</t>
  </si>
  <si>
    <t>Qty V.Pg No-59 of MB-11</t>
  </si>
  <si>
    <t>Qty V.Pg No-60 of MB-11</t>
  </si>
  <si>
    <t>Qty V.Pg No-61 of MB-11</t>
  </si>
  <si>
    <t>Not executed as not required at site. Hence savings.</t>
  </si>
  <si>
    <t>As Per Agreement</t>
  </si>
  <si>
    <t>As Per Workdone Estimate</t>
  </si>
  <si>
    <t>Qty increased to provide point wiring in all the rooms and corridors. And also to lay and run 2.5,4,6,10 sqmm wire various places necessary.</t>
  </si>
  <si>
    <t>Qty increased to provide adequate lighitng in rooms and corridors including Major OT, Embriology, Andriology, Manifold room, reception area etc.</t>
  </si>
  <si>
    <t>Qty is increased as no of points increased and to provide proper power socket in all the rooms.</t>
  </si>
  <si>
    <t>As per acutal</t>
  </si>
  <si>
    <t>Qty is increased due to extra points are used in Embrology ,Minor OT and other necessary area.</t>
  </si>
  <si>
    <t>Qty is increased to connect all the fans to earthing, for safety of the equipments.</t>
  </si>
  <si>
    <t xml:space="preserve">Qty is increased due to separate emergency line system is used for emergency light point for conveience of uninterupted  power supply. </t>
  </si>
  <si>
    <t>Qty is increased due to distribution system are provided at different positions as per site condition.</t>
  </si>
  <si>
    <t>Qty is increased due to number of curcuit lines are increased hence it was essential to provide separate distribtion system for UPS line, and Raw Power line</t>
  </si>
  <si>
    <t>As per Actual</t>
  </si>
  <si>
    <t>Qty is increased due to better illumination, as per site requirement.</t>
  </si>
  <si>
    <t>Qty is increased due to extra fans were provided in waiting ,UPS room, electrical room, Main fold , and Androgoly lab</t>
  </si>
  <si>
    <t>Qty is increaed due to Quantity is provided in auto clave room</t>
  </si>
  <si>
    <t>Qty is increaed due to cable lines are provdied in terrace for AHU units</t>
  </si>
  <si>
    <t>Qty is increased due to separate line system is used for UPS line in the site.</t>
  </si>
  <si>
    <t>Qty is increased due suitable Resistance value was not getting to UPS systems.</t>
  </si>
  <si>
    <t>Qty is increased due to separate earthing line is laid on terrace for AHU units</t>
  </si>
  <si>
    <t xml:space="preserve">Qty is increased due to distance of earthing to earthing were difference as per site condition </t>
  </si>
  <si>
    <t>Qty is increased due to Separate earthing for Distribution board body is used hence it is necessary to DB's</t>
  </si>
  <si>
    <t>Qty is increased due to incomming supply is drawn from Hospital  Main panel board rather than Sub distribution Panel.</t>
  </si>
  <si>
    <t xml:space="preserve">Qty is increased due to incomming supply is drawn from Hospital  Main panel board rather than Sub distribution Panel. </t>
  </si>
  <si>
    <t>Qty is increased due to AC unit Control system is fixed in Electrical room for controlling the unit from the site.</t>
  </si>
  <si>
    <t>Qty is increased due to AC unit Control system is fixed in Electrical room for controlling the unit form the site.</t>
  </si>
  <si>
    <t>As per Acutal</t>
  </si>
  <si>
    <t>Required as per site conditions hence executed</t>
  </si>
  <si>
    <t>It is mandatory to provide 12 Way SPN DB for UPS Distribution System Hence executed</t>
  </si>
  <si>
    <t>It is mandatory required to connect Power supply to autoclave and Air shower unit</t>
  </si>
  <si>
    <t xml:space="preserve">It is mandatory to provide fedder pillar box to control separate AC units on terrace for maintenace of units </t>
  </si>
  <si>
    <t>Not executed as per site conditions hence savings</t>
  </si>
  <si>
    <t>Item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</si>
</sst>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_(* #,##0.00_);_(* \(#,##0.00\);_(* &quot;-&quot;??_);_(@_)"/>
    <numFmt numFmtId="165" formatCode="0.0"/>
    <numFmt numFmtId="166" formatCode="_ * #,##0_ ;_ * \-#,##0_ ;_ * &quot;-&quot;??_ ;_ @_ "/>
    <numFmt numFmtId="167" formatCode="_(* #,##0_);_(* \(#,##0\);_(* &quot;-&quot;??_);_(@_)"/>
  </numFmts>
  <fonts count="36">
    <font>
      <sz val="10"/>
      <color rgb="FF000000"/>
      <name val="Times New Roman"/>
      <charset val="204"/>
    </font>
    <font>
      <sz val="11"/>
      <color theme="1"/>
      <name val="Calibri"/>
      <family val="2"/>
      <scheme val="minor"/>
    </font>
    <font>
      <sz val="11"/>
      <color theme="1"/>
      <name val="Calibri"/>
      <family val="2"/>
      <scheme val="minor"/>
    </font>
    <font>
      <sz val="10"/>
      <color rgb="FF000000"/>
      <name val="Times New Roman"/>
      <family val="1"/>
    </font>
    <font>
      <b/>
      <sz val="16"/>
      <color rgb="FF000000"/>
      <name val="Arial"/>
      <family val="2"/>
    </font>
    <font>
      <b/>
      <sz val="12"/>
      <name val="Arial"/>
      <family val="2"/>
    </font>
    <font>
      <b/>
      <i/>
      <u/>
      <sz val="12"/>
      <name val="Arial"/>
      <family val="2"/>
    </font>
    <font>
      <sz val="12"/>
      <color rgb="FF000000"/>
      <name val="Arial"/>
      <family val="2"/>
    </font>
    <font>
      <sz val="12"/>
      <name val="Arial"/>
      <family val="2"/>
    </font>
    <font>
      <b/>
      <i/>
      <u/>
      <sz val="12"/>
      <color rgb="FF000000"/>
      <name val="Arial"/>
      <family val="2"/>
    </font>
    <font>
      <sz val="12"/>
      <color rgb="FFBE0000"/>
      <name val="Arial"/>
      <family val="2"/>
    </font>
    <font>
      <sz val="12"/>
      <color rgb="FFFF0000"/>
      <name val="Arial"/>
      <family val="2"/>
    </font>
    <font>
      <sz val="12"/>
      <color rgb="FF333333"/>
      <name val="Arial"/>
      <family val="2"/>
    </font>
    <font>
      <b/>
      <sz val="12"/>
      <color rgb="FF000000"/>
      <name val="Arial"/>
      <family val="2"/>
    </font>
    <font>
      <b/>
      <u/>
      <sz val="14"/>
      <name val="Arial"/>
      <family val="2"/>
    </font>
    <font>
      <sz val="10"/>
      <name val="Arial"/>
      <family val="2"/>
    </font>
    <font>
      <b/>
      <i/>
      <u/>
      <sz val="14"/>
      <name val="Arial"/>
      <family val="2"/>
    </font>
    <font>
      <b/>
      <u/>
      <sz val="12"/>
      <name val="Arial"/>
      <family val="2"/>
    </font>
    <font>
      <vertAlign val="superscript"/>
      <sz val="12"/>
      <name val="Arial"/>
      <family val="2"/>
    </font>
    <font>
      <sz val="11"/>
      <color rgb="FF000000"/>
      <name val="Arial"/>
      <family val="2"/>
    </font>
    <font>
      <b/>
      <sz val="11"/>
      <color rgb="FF000000"/>
      <name val="Arial"/>
      <family val="2"/>
    </font>
    <font>
      <sz val="11"/>
      <color theme="1"/>
      <name val="Arial"/>
      <family val="2"/>
    </font>
    <font>
      <b/>
      <u/>
      <sz val="11"/>
      <color rgb="FF000000"/>
      <name val="Arial"/>
      <family val="2"/>
    </font>
    <font>
      <sz val="12"/>
      <color theme="1"/>
      <name val="Arial"/>
      <family val="2"/>
    </font>
    <font>
      <b/>
      <sz val="14"/>
      <color rgb="FF000000"/>
      <name val="Arial"/>
      <family val="2"/>
    </font>
    <font>
      <b/>
      <i/>
      <u/>
      <sz val="14"/>
      <color rgb="FF000000"/>
      <name val="Arial"/>
      <family val="2"/>
    </font>
    <font>
      <b/>
      <sz val="11"/>
      <color theme="1"/>
      <name val="Calibri"/>
      <family val="2"/>
      <scheme val="minor"/>
    </font>
    <font>
      <b/>
      <sz val="12"/>
      <color theme="1"/>
      <name val="Calibri"/>
      <family val="2"/>
      <scheme val="minor"/>
    </font>
    <font>
      <sz val="12"/>
      <color rgb="FF000000"/>
      <name val="Times New Roman"/>
      <family val="1"/>
    </font>
    <font>
      <b/>
      <sz val="12"/>
      <color rgb="FF000000"/>
      <name val="Times New Roman"/>
      <family val="1"/>
    </font>
    <font>
      <sz val="11"/>
      <name val="Times New Roman"/>
      <family val="1"/>
    </font>
    <font>
      <sz val="11"/>
      <color indexed="8"/>
      <name val="Calibri"/>
      <family val="2"/>
    </font>
    <font>
      <sz val="11"/>
      <name val="Times New Roman"/>
      <family val="1"/>
      <charset val="1"/>
    </font>
    <font>
      <sz val="11"/>
      <color rgb="FF000000"/>
      <name val="Calibri"/>
      <family val="2"/>
      <scheme val="minor"/>
    </font>
    <font>
      <sz val="10"/>
      <name val="Helv"/>
      <charset val="204"/>
    </font>
    <font>
      <b/>
      <sz val="12"/>
      <color theme="1"/>
      <name val="Arial"/>
      <family val="2"/>
    </font>
  </fonts>
  <fills count="1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79998168889431442"/>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1">
    <xf numFmtId="0" fontId="0" fillId="0" borderId="0"/>
    <xf numFmtId="43" fontId="3" fillId="0" borderId="0" applyFont="0" applyFill="0" applyBorder="0" applyAlignment="0" applyProtection="0"/>
    <xf numFmtId="0" fontId="15" fillId="0" borderId="0"/>
    <xf numFmtId="0" fontId="15" fillId="0" borderId="0"/>
    <xf numFmtId="0" fontId="15" fillId="0" borderId="0"/>
    <xf numFmtId="0" fontId="3" fillId="0" borderId="0"/>
    <xf numFmtId="0" fontId="2" fillId="0" borderId="0"/>
    <xf numFmtId="0" fontId="2" fillId="0" borderId="0"/>
    <xf numFmtId="43" fontId="2" fillId="0" borderId="0" applyFont="0" applyFill="0" applyBorder="0" applyAlignment="0" applyProtection="0"/>
    <xf numFmtId="43" fontId="3"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30"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5" fillId="0" borderId="0"/>
    <xf numFmtId="0" fontId="31" fillId="0" borderId="0"/>
    <xf numFmtId="0" fontId="15" fillId="0" borderId="0"/>
    <xf numFmtId="0" fontId="30" fillId="0" borderId="0"/>
    <xf numFmtId="0" fontId="15" fillId="0" borderId="0"/>
    <xf numFmtId="0" fontId="30" fillId="0" borderId="0"/>
    <xf numFmtId="0" fontId="15" fillId="0" borderId="0"/>
    <xf numFmtId="0" fontId="3" fillId="0" borderId="0"/>
    <xf numFmtId="0" fontId="1" fillId="0" borderId="0"/>
    <xf numFmtId="0" fontId="1" fillId="0" borderId="0"/>
    <xf numFmtId="0" fontId="30" fillId="0" borderId="0"/>
    <xf numFmtId="0" fontId="30" fillId="0" borderId="0"/>
    <xf numFmtId="0" fontId="15" fillId="0" borderId="0"/>
    <xf numFmtId="0" fontId="30" fillId="0" borderId="0"/>
    <xf numFmtId="0" fontId="32" fillId="0" borderId="0"/>
    <xf numFmtId="0" fontId="30" fillId="0" borderId="0"/>
    <xf numFmtId="0" fontId="30" fillId="0" borderId="0"/>
    <xf numFmtId="0" fontId="15" fillId="0" borderId="0"/>
    <xf numFmtId="0" fontId="15" fillId="0" borderId="0"/>
    <xf numFmtId="0" fontId="1" fillId="0" borderId="0"/>
    <xf numFmtId="0" fontId="1" fillId="0" borderId="0"/>
    <xf numFmtId="0" fontId="1" fillId="0" borderId="0"/>
    <xf numFmtId="0" fontId="1" fillId="0" borderId="0"/>
    <xf numFmtId="0" fontId="15" fillId="0" borderId="0"/>
    <xf numFmtId="0" fontId="31" fillId="0" borderId="0"/>
    <xf numFmtId="0" fontId="30" fillId="0" borderId="0"/>
    <xf numFmtId="0" fontId="15" fillId="0" borderId="0"/>
    <xf numFmtId="0" fontId="15" fillId="0" borderId="0"/>
    <xf numFmtId="0" fontId="15" fillId="0" borderId="0"/>
    <xf numFmtId="0" fontId="15" fillId="0" borderId="0"/>
    <xf numFmtId="0" fontId="30" fillId="0" borderId="0"/>
    <xf numFmtId="0" fontId="1" fillId="0" borderId="0"/>
    <xf numFmtId="0" fontId="1" fillId="0" borderId="0"/>
    <xf numFmtId="0" fontId="30" fillId="0" borderId="0">
      <alignment vertical="center"/>
    </xf>
    <xf numFmtId="0" fontId="30" fillId="0" borderId="0"/>
    <xf numFmtId="0" fontId="30" fillId="0" borderId="0"/>
    <xf numFmtId="0" fontId="15" fillId="0" borderId="0"/>
    <xf numFmtId="0" fontId="33" fillId="0" borderId="0"/>
    <xf numFmtId="9" fontId="15"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0" fontId="34" fillId="0" borderId="0"/>
    <xf numFmtId="9" fontId="32"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0" fontId="3" fillId="0" borderId="0"/>
    <xf numFmtId="0" fontId="3" fillId="0" borderId="0"/>
  </cellStyleXfs>
  <cellXfs count="193">
    <xf numFmtId="0" fontId="0" fillId="0" borderId="0" xfId="0" applyAlignment="1">
      <alignment horizontal="left" vertical="top"/>
    </xf>
    <xf numFmtId="0" fontId="5" fillId="0" borderId="1" xfId="0" applyFont="1" applyBorder="1" applyAlignment="1">
      <alignment horizontal="center" vertical="center" wrapText="1"/>
    </xf>
    <xf numFmtId="43" fontId="5" fillId="0" borderId="1" xfId="1" applyFont="1" applyBorder="1" applyAlignment="1">
      <alignment horizontal="center" vertical="center" wrapText="1"/>
    </xf>
    <xf numFmtId="0" fontId="5" fillId="0" borderId="1" xfId="0" applyFont="1" applyBorder="1" applyAlignment="1">
      <alignment horizontal="right" vertical="center" wrapText="1"/>
    </xf>
    <xf numFmtId="2"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1" fontId="7" fillId="0" borderId="1" xfId="0" applyNumberFormat="1" applyFont="1" applyBorder="1" applyAlignment="1">
      <alignment horizontal="center" vertical="center" shrinkToFit="1"/>
    </xf>
    <xf numFmtId="0" fontId="8" fillId="0" borderId="1" xfId="0" applyFont="1" applyBorder="1" applyAlignment="1">
      <alignment horizontal="left" vertical="top" wrapText="1"/>
    </xf>
    <xf numFmtId="0" fontId="8" fillId="0" borderId="1" xfId="0" applyFont="1" applyBorder="1" applyAlignment="1">
      <alignment horizontal="center" vertical="center" wrapText="1"/>
    </xf>
    <xf numFmtId="43" fontId="7" fillId="0" borderId="1" xfId="0" applyNumberFormat="1" applyFont="1" applyBorder="1" applyAlignment="1">
      <alignment horizontal="right" vertical="center"/>
    </xf>
    <xf numFmtId="0" fontId="7" fillId="0" borderId="1" xfId="0" applyFont="1" applyBorder="1" applyAlignment="1">
      <alignment horizontal="center" vertical="center"/>
    </xf>
    <xf numFmtId="0" fontId="7" fillId="0" borderId="1" xfId="0" applyFont="1" applyBorder="1" applyAlignment="1">
      <alignment horizontal="left" vertical="top"/>
    </xf>
    <xf numFmtId="0" fontId="9" fillId="0" borderId="1" xfId="0" applyFont="1" applyBorder="1" applyAlignment="1">
      <alignment horizontal="left" vertical="top"/>
    </xf>
    <xf numFmtId="165" fontId="7" fillId="0" borderId="1" xfId="0" applyNumberFormat="1" applyFont="1" applyBorder="1" applyAlignment="1">
      <alignment horizontal="center" vertical="center" shrinkToFit="1"/>
    </xf>
    <xf numFmtId="2" fontId="7" fillId="0" borderId="1" xfId="0" applyNumberFormat="1" applyFont="1" applyBorder="1" applyAlignment="1">
      <alignment horizontal="center" vertical="center"/>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43" fontId="7" fillId="0" borderId="1" xfId="1" applyFont="1" applyBorder="1" applyAlignment="1">
      <alignment horizontal="right" vertical="center"/>
    </xf>
    <xf numFmtId="0" fontId="7" fillId="0" borderId="1" xfId="0" applyFont="1" applyBorder="1" applyAlignment="1">
      <alignment horizontal="right" vertical="center"/>
    </xf>
    <xf numFmtId="43" fontId="7" fillId="0" borderId="1" xfId="1" applyFont="1" applyFill="1" applyBorder="1" applyAlignment="1">
      <alignment vertical="center" wrapText="1"/>
    </xf>
    <xf numFmtId="0" fontId="7" fillId="0" borderId="1" xfId="0" applyFont="1" applyBorder="1" applyAlignment="1">
      <alignment horizontal="left" wrapText="1"/>
    </xf>
    <xf numFmtId="0" fontId="13" fillId="0" borderId="1" xfId="0" applyFont="1" applyBorder="1" applyAlignment="1">
      <alignment horizontal="right" vertical="center"/>
    </xf>
    <xf numFmtId="0" fontId="13" fillId="2" borderId="1" xfId="0" applyFont="1" applyFill="1" applyBorder="1" applyAlignment="1">
      <alignment horizontal="right" vertical="center"/>
    </xf>
    <xf numFmtId="43" fontId="13" fillId="2" borderId="1" xfId="0" applyNumberFormat="1" applyFont="1" applyFill="1" applyBorder="1" applyAlignment="1">
      <alignment horizontal="right" vertical="center"/>
    </xf>
    <xf numFmtId="43" fontId="13" fillId="0" borderId="1" xfId="0" applyNumberFormat="1" applyFont="1" applyBorder="1" applyAlignment="1">
      <alignment horizontal="right" vertical="center"/>
    </xf>
    <xf numFmtId="0" fontId="13" fillId="0" borderId="1" xfId="0" applyFont="1" applyBorder="1" applyAlignment="1">
      <alignment horizontal="left" vertical="top"/>
    </xf>
    <xf numFmtId="43" fontId="13" fillId="0" borderId="1" xfId="1" applyFont="1" applyBorder="1" applyAlignment="1">
      <alignment horizontal="right" vertical="center"/>
    </xf>
    <xf numFmtId="0" fontId="13" fillId="0" borderId="1" xfId="0" applyFont="1" applyBorder="1" applyAlignment="1">
      <alignment horizontal="center" vertical="center"/>
    </xf>
    <xf numFmtId="43" fontId="13" fillId="3" borderId="1" xfId="0" applyNumberFormat="1" applyFont="1" applyFill="1" applyBorder="1" applyAlignment="1">
      <alignment horizontal="right" vertical="center"/>
    </xf>
    <xf numFmtId="0" fontId="13" fillId="3" borderId="1" xfId="0" applyFont="1" applyFill="1" applyBorder="1" applyAlignment="1">
      <alignment horizontal="center" vertical="center"/>
    </xf>
    <xf numFmtId="0" fontId="13" fillId="3" borderId="1" xfId="0" applyFont="1" applyFill="1" applyBorder="1" applyAlignment="1">
      <alignment horizontal="right" vertical="center"/>
    </xf>
    <xf numFmtId="2" fontId="7" fillId="4"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shrinkToFit="1"/>
    </xf>
    <xf numFmtId="2" fontId="7" fillId="0" borderId="1" xfId="0" applyNumberFormat="1" applyFont="1" applyBorder="1" applyAlignment="1">
      <alignment horizontal="right" vertical="center"/>
    </xf>
    <xf numFmtId="0" fontId="16" fillId="0" borderId="1" xfId="0" applyFont="1" applyBorder="1" applyAlignment="1">
      <alignment horizontal="left" vertical="center" wrapText="1"/>
    </xf>
    <xf numFmtId="1" fontId="7" fillId="0" borderId="1" xfId="0" applyNumberFormat="1" applyFont="1" applyBorder="1" applyAlignment="1">
      <alignment horizontal="center" vertical="center" wrapText="1" shrinkToFit="1"/>
    </xf>
    <xf numFmtId="4" fontId="7" fillId="0" borderId="1" xfId="1" applyNumberFormat="1" applyFont="1" applyFill="1" applyBorder="1" applyAlignment="1">
      <alignment horizontal="right" vertical="center" wrapText="1"/>
    </xf>
    <xf numFmtId="4" fontId="7" fillId="0" borderId="1" xfId="0" applyNumberFormat="1" applyFont="1" applyBorder="1" applyAlignment="1">
      <alignment horizontal="right" vertical="center" wrapText="1" shrinkToFit="1"/>
    </xf>
    <xf numFmtId="2" fontId="7" fillId="0" borderId="1" xfId="0" applyNumberFormat="1" applyFont="1" applyBorder="1" applyAlignment="1">
      <alignment horizontal="center" vertical="center" wrapText="1"/>
    </xf>
    <xf numFmtId="166" fontId="7" fillId="0" borderId="1" xfId="1" applyNumberFormat="1" applyFont="1" applyBorder="1" applyAlignment="1">
      <alignment horizontal="center" vertical="center" wrapText="1" shrinkToFit="1"/>
    </xf>
    <xf numFmtId="166" fontId="7" fillId="0" borderId="1" xfId="1" applyNumberFormat="1" applyFont="1" applyBorder="1" applyAlignment="1">
      <alignment horizontal="center" vertical="center" wrapText="1"/>
    </xf>
    <xf numFmtId="1" fontId="7" fillId="0" borderId="1" xfId="0" applyNumberFormat="1" applyFont="1" applyBorder="1" applyAlignment="1">
      <alignment horizontal="left" vertical="center" wrapText="1"/>
    </xf>
    <xf numFmtId="2" fontId="7" fillId="6" borderId="1" xfId="0" applyNumberFormat="1" applyFont="1" applyFill="1" applyBorder="1" applyAlignment="1">
      <alignment horizontal="center" vertical="center" wrapText="1"/>
    </xf>
    <xf numFmtId="166" fontId="7" fillId="6" borderId="1" xfId="1" applyNumberFormat="1" applyFont="1" applyFill="1" applyBorder="1" applyAlignment="1">
      <alignment horizontal="right" vertical="center" wrapText="1" shrinkToFit="1"/>
    </xf>
    <xf numFmtId="166" fontId="7" fillId="6" borderId="1" xfId="1" applyNumberFormat="1" applyFont="1" applyFill="1" applyBorder="1" applyAlignment="1">
      <alignment horizontal="right" vertical="center" wrapText="1"/>
    </xf>
    <xf numFmtId="1" fontId="7" fillId="6" borderId="1" xfId="0" applyNumberFormat="1"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6" borderId="1" xfId="0" applyFont="1" applyFill="1" applyBorder="1" applyAlignment="1">
      <alignment horizontal="right" vertical="center" wrapText="1"/>
    </xf>
    <xf numFmtId="1" fontId="7" fillId="6" borderId="1" xfId="0" applyNumberFormat="1" applyFont="1" applyFill="1" applyBorder="1" applyAlignment="1">
      <alignment horizontal="center" vertical="center" wrapText="1"/>
    </xf>
    <xf numFmtId="4" fontId="7" fillId="0" borderId="1" xfId="0" applyNumberFormat="1" applyFont="1" applyBorder="1" applyAlignment="1">
      <alignment horizontal="right" vertical="center" wrapText="1"/>
    </xf>
    <xf numFmtId="2" fontId="7" fillId="0" borderId="1" xfId="0" applyNumberFormat="1" applyFont="1" applyBorder="1" applyAlignment="1">
      <alignment horizontal="center" vertical="center" wrapText="1" shrinkToFit="1"/>
    </xf>
    <xf numFmtId="0" fontId="8" fillId="6" borderId="1" xfId="0" applyFont="1" applyFill="1" applyBorder="1" applyAlignment="1">
      <alignment horizontal="left" vertical="top" wrapText="1"/>
    </xf>
    <xf numFmtId="1" fontId="7" fillId="0" borderId="1" xfId="0" applyNumberFormat="1" applyFont="1" applyBorder="1" applyAlignment="1">
      <alignment horizontal="center" vertical="center"/>
    </xf>
    <xf numFmtId="166" fontId="7" fillId="0" borderId="1" xfId="1" applyNumberFormat="1" applyFont="1" applyBorder="1" applyAlignment="1">
      <alignment horizontal="center" vertical="center"/>
    </xf>
    <xf numFmtId="166" fontId="7" fillId="0" borderId="1" xfId="1" applyNumberFormat="1" applyFont="1" applyBorder="1" applyAlignment="1">
      <alignment horizontal="right" vertical="center"/>
    </xf>
    <xf numFmtId="166" fontId="7" fillId="0" borderId="1" xfId="1" applyNumberFormat="1" applyFont="1" applyBorder="1" applyAlignment="1">
      <alignment horizontal="right" vertical="center" wrapText="1" shrinkToFit="1"/>
    </xf>
    <xf numFmtId="2" fontId="7" fillId="0" borderId="1" xfId="0" applyNumberFormat="1" applyFont="1" applyBorder="1" applyAlignment="1">
      <alignment horizontal="left" vertical="top"/>
    </xf>
    <xf numFmtId="166" fontId="7" fillId="6" borderId="1" xfId="1" applyNumberFormat="1" applyFont="1" applyFill="1" applyBorder="1" applyAlignment="1">
      <alignment horizontal="center" vertical="center" wrapText="1"/>
    </xf>
    <xf numFmtId="2" fontId="11" fillId="4" borderId="1" xfId="0" applyNumberFormat="1" applyFont="1" applyFill="1" applyBorder="1" applyAlignment="1">
      <alignment horizontal="center" vertical="center" wrapText="1"/>
    </xf>
    <xf numFmtId="166" fontId="13" fillId="2" borderId="1" xfId="1" applyNumberFormat="1" applyFont="1" applyFill="1" applyBorder="1" applyAlignment="1">
      <alignment horizontal="center" vertical="center" wrapText="1" shrinkToFit="1"/>
    </xf>
    <xf numFmtId="0" fontId="7" fillId="0" borderId="1" xfId="0" applyFont="1" applyBorder="1" applyAlignment="1">
      <alignment horizontal="left" vertical="center" wrapText="1"/>
    </xf>
    <xf numFmtId="166" fontId="13" fillId="0" borderId="1" xfId="0" applyNumberFormat="1" applyFont="1" applyBorder="1" applyAlignment="1">
      <alignment horizontal="center" vertical="center"/>
    </xf>
    <xf numFmtId="164" fontId="13" fillId="0" borderId="1" xfId="0" applyNumberFormat="1" applyFont="1" applyBorder="1" applyAlignment="1">
      <alignment horizontal="right" vertical="center"/>
    </xf>
    <xf numFmtId="2" fontId="13" fillId="0" borderId="1" xfId="0" applyNumberFormat="1" applyFont="1" applyBorder="1" applyAlignment="1">
      <alignment horizontal="right" vertical="center"/>
    </xf>
    <xf numFmtId="1" fontId="7" fillId="7" borderId="1" xfId="0" applyNumberFormat="1" applyFont="1" applyFill="1" applyBorder="1" applyAlignment="1">
      <alignment horizontal="center" vertical="center"/>
    </xf>
    <xf numFmtId="166" fontId="13" fillId="7" borderId="1" xfId="1" applyNumberFormat="1" applyFont="1" applyFill="1" applyBorder="1" applyAlignment="1">
      <alignment horizontal="right" vertical="center"/>
    </xf>
    <xf numFmtId="167" fontId="13" fillId="0" borderId="1" xfId="0" applyNumberFormat="1" applyFont="1" applyBorder="1" applyAlignment="1">
      <alignment horizontal="right" vertical="center"/>
    </xf>
    <xf numFmtId="0" fontId="8" fillId="6" borderId="1" xfId="2" applyFont="1" applyFill="1" applyBorder="1" applyAlignment="1">
      <alignment horizontal="left" vertical="top" wrapText="1"/>
    </xf>
    <xf numFmtId="0" fontId="7" fillId="0" borderId="1" xfId="0" applyFont="1" applyBorder="1" applyAlignment="1">
      <alignment horizontal="left" vertical="center"/>
    </xf>
    <xf numFmtId="164" fontId="7" fillId="0" borderId="1" xfId="0" applyNumberFormat="1" applyFont="1" applyBorder="1" applyAlignment="1">
      <alignment horizontal="left" vertical="top"/>
    </xf>
    <xf numFmtId="0" fontId="8" fillId="0" borderId="1" xfId="0" applyFont="1" applyBorder="1" applyAlignment="1">
      <alignment horizontal="left" vertical="center" wrapText="1"/>
    </xf>
    <xf numFmtId="0" fontId="19" fillId="0" borderId="0" xfId="5" applyFont="1" applyAlignment="1">
      <alignment horizontal="left" vertical="top" wrapText="1"/>
    </xf>
    <xf numFmtId="0" fontId="19" fillId="0" borderId="0" xfId="5" applyFont="1" applyAlignment="1">
      <alignment horizontal="center" vertical="center" wrapText="1"/>
    </xf>
    <xf numFmtId="43" fontId="19" fillId="0" borderId="0" xfId="5" applyNumberFormat="1" applyFont="1" applyAlignment="1">
      <alignment horizontal="left" vertical="top" wrapText="1"/>
    </xf>
    <xf numFmtId="0" fontId="19" fillId="0" borderId="1" xfId="5" applyFont="1" applyBorder="1" applyAlignment="1">
      <alignment horizontal="left" vertical="top" wrapText="1"/>
    </xf>
    <xf numFmtId="166" fontId="20" fillId="0" borderId="1" xfId="5" applyNumberFormat="1" applyFont="1" applyBorder="1" applyAlignment="1">
      <alignment horizontal="left" vertical="top" wrapText="1"/>
    </xf>
    <xf numFmtId="0" fontId="19" fillId="0" borderId="1" xfId="5" applyFont="1" applyBorder="1" applyAlignment="1">
      <alignment horizontal="center" vertical="center" wrapText="1"/>
    </xf>
    <xf numFmtId="166" fontId="19" fillId="0" borderId="1" xfId="5" applyNumberFormat="1" applyFont="1" applyBorder="1" applyAlignment="1">
      <alignment horizontal="left" vertical="top" wrapText="1"/>
    </xf>
    <xf numFmtId="0" fontId="21" fillId="0" borderId="1" xfId="6" applyFont="1" applyBorder="1" applyAlignment="1">
      <alignment horizontal="right" vertical="center" wrapText="1"/>
    </xf>
    <xf numFmtId="0" fontId="19" fillId="0" borderId="0" xfId="5" applyFont="1" applyAlignment="1">
      <alignment horizontal="left" vertical="center" wrapText="1"/>
    </xf>
    <xf numFmtId="0" fontId="19" fillId="0" borderId="1" xfId="5" applyFont="1" applyBorder="1" applyAlignment="1">
      <alignment horizontal="left" vertical="center" wrapText="1"/>
    </xf>
    <xf numFmtId="166" fontId="19" fillId="0" borderId="1" xfId="5" applyNumberFormat="1" applyFont="1" applyBorder="1" applyAlignment="1">
      <alignment horizontal="left" vertical="center" wrapText="1"/>
    </xf>
    <xf numFmtId="0" fontId="21" fillId="0" borderId="1" xfId="6" applyFont="1" applyBorder="1" applyAlignment="1">
      <alignment horizontal="left" vertical="center" wrapText="1"/>
    </xf>
    <xf numFmtId="9" fontId="21" fillId="0" borderId="1" xfId="6" applyNumberFormat="1" applyFont="1" applyBorder="1" applyAlignment="1">
      <alignment horizontal="center" vertical="center" wrapText="1"/>
    </xf>
    <xf numFmtId="0" fontId="21" fillId="0" borderId="1" xfId="6" applyFont="1" applyBorder="1" applyAlignment="1">
      <alignment horizontal="center" vertical="center" wrapText="1"/>
    </xf>
    <xf numFmtId="10" fontId="21" fillId="0" borderId="1" xfId="6" applyNumberFormat="1" applyFont="1" applyBorder="1" applyAlignment="1">
      <alignment horizontal="center" vertical="center" wrapText="1"/>
    </xf>
    <xf numFmtId="166" fontId="20" fillId="0" borderId="1" xfId="5" applyNumberFormat="1" applyFont="1" applyBorder="1" applyAlignment="1">
      <alignment horizontal="left" vertical="center" wrapText="1"/>
    </xf>
    <xf numFmtId="0" fontId="20" fillId="0" borderId="1" xfId="5" applyFont="1" applyBorder="1" applyAlignment="1">
      <alignment horizontal="right" vertical="center" wrapText="1"/>
    </xf>
    <xf numFmtId="0" fontId="19" fillId="0" borderId="1" xfId="5" applyFont="1" applyBorder="1" applyAlignment="1">
      <alignment horizontal="right" vertical="center" wrapText="1"/>
    </xf>
    <xf numFmtId="0" fontId="20" fillId="0" borderId="1" xfId="5" applyFont="1" applyBorder="1" applyAlignment="1">
      <alignment horizontal="center" vertical="center" wrapText="1"/>
    </xf>
    <xf numFmtId="0" fontId="20" fillId="0" borderId="1" xfId="5" applyFont="1" applyBorder="1" applyAlignment="1">
      <alignment horizontal="center" vertical="center"/>
    </xf>
    <xf numFmtId="166" fontId="13" fillId="2" borderId="1" xfId="0" applyNumberFormat="1" applyFont="1" applyFill="1" applyBorder="1" applyAlignment="1">
      <alignment horizontal="right" vertical="center"/>
    </xf>
    <xf numFmtId="0" fontId="11" fillId="0" borderId="1" xfId="0" applyFont="1" applyBorder="1" applyAlignment="1">
      <alignment horizontal="right" vertical="center"/>
    </xf>
    <xf numFmtId="0" fontId="7" fillId="0" borderId="1" xfId="0" applyFont="1" applyBorder="1" applyAlignment="1">
      <alignment vertical="top" wrapText="1"/>
    </xf>
    <xf numFmtId="0" fontId="5" fillId="0" borderId="1" xfId="2" applyFont="1" applyBorder="1" applyAlignment="1">
      <alignment vertical="center" wrapText="1"/>
    </xf>
    <xf numFmtId="0" fontId="8" fillId="0" borderId="1" xfId="2" applyFont="1" applyBorder="1" applyAlignment="1">
      <alignment vertical="justify" wrapText="1"/>
    </xf>
    <xf numFmtId="0" fontId="7" fillId="0" borderId="1" xfId="0" applyFont="1" applyBorder="1" applyAlignment="1">
      <alignment vertical="center" wrapText="1"/>
    </xf>
    <xf numFmtId="43" fontId="13" fillId="2" borderId="1" xfId="1" applyFont="1" applyFill="1" applyBorder="1" applyAlignment="1">
      <alignment horizontal="center" vertical="center" wrapText="1" shrinkToFit="1"/>
    </xf>
    <xf numFmtId="167" fontId="7" fillId="0" borderId="1" xfId="0" applyNumberFormat="1" applyFont="1" applyBorder="1" applyAlignment="1">
      <alignment horizontal="right" vertical="center"/>
    </xf>
    <xf numFmtId="43" fontId="7" fillId="0" borderId="1" xfId="1" applyFont="1" applyBorder="1" applyAlignment="1">
      <alignment horizontal="left" vertical="center"/>
    </xf>
    <xf numFmtId="43" fontId="24" fillId="0" borderId="1" xfId="0" applyNumberFormat="1" applyFont="1" applyBorder="1" applyAlignment="1">
      <alignment horizontal="left" vertical="center"/>
    </xf>
    <xf numFmtId="2" fontId="5" fillId="0" borderId="1" xfId="2" applyNumberFormat="1" applyFont="1" applyBorder="1" applyAlignment="1">
      <alignment vertical="center" wrapText="1"/>
    </xf>
    <xf numFmtId="2" fontId="8" fillId="0" borderId="1" xfId="2" applyNumberFormat="1" applyFont="1" applyBorder="1" applyAlignment="1">
      <alignment vertical="center" wrapText="1"/>
    </xf>
    <xf numFmtId="0" fontId="8" fillId="0" borderId="1" xfId="2" applyFont="1" applyBorder="1" applyAlignment="1">
      <alignment vertical="center" wrapText="1"/>
    </xf>
    <xf numFmtId="2" fontId="7" fillId="0" borderId="1" xfId="0" applyNumberFormat="1" applyFont="1" applyBorder="1" applyAlignment="1">
      <alignment vertical="center" wrapText="1"/>
    </xf>
    <xf numFmtId="0" fontId="7" fillId="0" borderId="1" xfId="0" applyFont="1" applyBorder="1" applyAlignment="1">
      <alignment wrapText="1"/>
    </xf>
    <xf numFmtId="0" fontId="23" fillId="0" borderId="1" xfId="0" applyFont="1" applyBorder="1" applyAlignment="1">
      <alignment horizontal="center" vertical="center" wrapText="1"/>
    </xf>
    <xf numFmtId="0" fontId="23" fillId="0" borderId="1" xfId="0" applyFont="1" applyBorder="1" applyAlignment="1">
      <alignment vertical="top" wrapText="1"/>
    </xf>
    <xf numFmtId="0" fontId="8" fillId="0" borderId="1" xfId="0" applyFont="1" applyBorder="1" applyAlignment="1">
      <alignment vertical="top" wrapText="1"/>
    </xf>
    <xf numFmtId="0" fontId="8" fillId="5" borderId="1" xfId="3" applyFont="1" applyFill="1" applyBorder="1" applyAlignment="1">
      <alignment vertical="top" wrapText="1"/>
    </xf>
    <xf numFmtId="0" fontId="8" fillId="5" borderId="1" xfId="3" applyFont="1" applyFill="1" applyBorder="1" applyAlignment="1">
      <alignment horizontal="center" vertical="center" wrapText="1"/>
    </xf>
    <xf numFmtId="0" fontId="7" fillId="5" borderId="1" xfId="4" applyFont="1" applyFill="1" applyBorder="1" applyAlignment="1">
      <alignment vertical="top" wrapText="1"/>
    </xf>
    <xf numFmtId="0" fontId="7" fillId="5" borderId="1" xfId="4" applyFont="1" applyFill="1" applyBorder="1" applyAlignment="1">
      <alignment horizontal="center" vertical="center" wrapText="1"/>
    </xf>
    <xf numFmtId="0" fontId="25" fillId="0" borderId="1" xfId="0" applyFont="1" applyBorder="1" applyAlignment="1">
      <alignment horizontal="left" vertical="center"/>
    </xf>
    <xf numFmtId="0" fontId="2" fillId="8" borderId="0" xfId="7" applyFill="1"/>
    <xf numFmtId="0" fontId="2" fillId="10" borderId="0" xfId="7" applyFill="1"/>
    <xf numFmtId="0" fontId="2" fillId="11" borderId="0" xfId="7" applyFill="1"/>
    <xf numFmtId="0" fontId="2" fillId="0" borderId="0" xfId="7"/>
    <xf numFmtId="20" fontId="2" fillId="0" borderId="0" xfId="7" applyNumberFormat="1"/>
    <xf numFmtId="0" fontId="2" fillId="0" borderId="0" xfId="7" applyAlignment="1">
      <alignment horizontal="right"/>
    </xf>
    <xf numFmtId="0" fontId="2" fillId="12" borderId="0" xfId="7" applyFill="1"/>
    <xf numFmtId="0" fontId="2" fillId="13" borderId="0" xfId="7" applyFill="1"/>
    <xf numFmtId="0" fontId="0" fillId="0" borderId="1" xfId="0" applyBorder="1" applyAlignment="1">
      <alignment horizontal="left" vertical="top"/>
    </xf>
    <xf numFmtId="2" fontId="28" fillId="0" borderId="1" xfId="0" applyNumberFormat="1" applyFont="1" applyBorder="1" applyAlignment="1">
      <alignment horizontal="center" vertical="center" wrapText="1"/>
    </xf>
    <xf numFmtId="43" fontId="29" fillId="0" borderId="1" xfId="0" applyNumberFormat="1" applyFont="1" applyBorder="1" applyAlignment="1">
      <alignment horizontal="left" vertical="top"/>
    </xf>
    <xf numFmtId="2" fontId="2" fillId="0" borderId="1" xfId="7" applyNumberFormat="1" applyBorder="1" applyAlignment="1">
      <alignment horizontal="center" vertical="center"/>
    </xf>
    <xf numFmtId="0" fontId="2" fillId="0" borderId="1" xfId="7" applyBorder="1" applyAlignment="1">
      <alignment horizontal="center" vertical="center"/>
    </xf>
    <xf numFmtId="0" fontId="2" fillId="0" borderId="1" xfId="7" applyBorder="1" applyAlignment="1">
      <alignment horizontal="right" vertical="center"/>
    </xf>
    <xf numFmtId="43" fontId="0" fillId="0" borderId="1" xfId="8" applyFont="1" applyFill="1" applyBorder="1" applyAlignment="1">
      <alignment horizontal="right" vertical="center"/>
    </xf>
    <xf numFmtId="0" fontId="7" fillId="0" borderId="1" xfId="0" applyFont="1" applyBorder="1" applyAlignment="1">
      <alignment horizontal="center" vertical="top" wrapText="1"/>
    </xf>
    <xf numFmtId="166" fontId="7" fillId="0" borderId="1" xfId="9" applyNumberFormat="1" applyFont="1" applyFill="1" applyBorder="1" applyAlignment="1">
      <alignment horizontal="right" vertical="top" wrapText="1"/>
    </xf>
    <xf numFmtId="0" fontId="7" fillId="0" borderId="1" xfId="0" applyFont="1" applyBorder="1" applyAlignment="1">
      <alignment horizontal="right" vertical="top" wrapText="1"/>
    </xf>
    <xf numFmtId="166" fontId="7" fillId="0" borderId="1" xfId="9" applyNumberFormat="1" applyFont="1" applyFill="1" applyBorder="1" applyAlignment="1">
      <alignment horizontal="right" vertical="top" wrapText="1" shrinkToFit="1"/>
    </xf>
    <xf numFmtId="0" fontId="7" fillId="0" borderId="1" xfId="0" applyFont="1" applyBorder="1" applyAlignment="1">
      <alignment horizontal="center" vertical="top"/>
    </xf>
    <xf numFmtId="1" fontId="7" fillId="0" borderId="1" xfId="0" applyNumberFormat="1" applyFont="1" applyBorder="1" applyAlignment="1">
      <alignment horizontal="center" vertical="top" wrapText="1"/>
    </xf>
    <xf numFmtId="2" fontId="7" fillId="0" borderId="1" xfId="0" applyNumberFormat="1" applyFont="1" applyBorder="1" applyAlignment="1">
      <alignment horizontal="center" vertical="top" wrapText="1"/>
    </xf>
    <xf numFmtId="43" fontId="7" fillId="0" borderId="0" xfId="0" applyNumberFormat="1" applyFont="1" applyAlignment="1">
      <alignment horizontal="center" vertical="center"/>
    </xf>
    <xf numFmtId="0" fontId="8" fillId="0" borderId="1" xfId="0" applyFont="1" applyBorder="1" applyAlignment="1">
      <alignment horizontal="right" vertical="center"/>
    </xf>
    <xf numFmtId="0" fontId="11" fillId="0" borderId="1" xfId="0" applyFont="1" applyBorder="1" applyAlignment="1">
      <alignment horizontal="center" vertical="center"/>
    </xf>
    <xf numFmtId="43" fontId="11" fillId="0" borderId="1" xfId="0" applyNumberFormat="1" applyFont="1" applyBorder="1" applyAlignment="1">
      <alignment horizontal="right" vertical="center"/>
    </xf>
    <xf numFmtId="166" fontId="11" fillId="0" borderId="1" xfId="9" applyNumberFormat="1" applyFont="1" applyFill="1" applyBorder="1" applyAlignment="1">
      <alignment horizontal="right" vertical="top" wrapText="1"/>
    </xf>
    <xf numFmtId="0" fontId="7" fillId="0" borderId="0" xfId="0" applyFont="1" applyAlignment="1">
      <alignment horizontal="left" vertical="top"/>
    </xf>
    <xf numFmtId="0" fontId="8" fillId="0" borderId="1" xfId="69" applyFont="1" applyBorder="1" applyAlignment="1">
      <alignment horizontal="left" vertical="top" wrapText="1"/>
    </xf>
    <xf numFmtId="0" fontId="7" fillId="0" borderId="1" xfId="69" applyFont="1" applyBorder="1" applyAlignment="1">
      <alignment horizontal="left" vertical="top"/>
    </xf>
    <xf numFmtId="0" fontId="7" fillId="0" borderId="1" xfId="69" applyFont="1" applyBorder="1" applyAlignment="1">
      <alignment horizontal="center" vertical="center"/>
    </xf>
    <xf numFmtId="0" fontId="7" fillId="0" borderId="1" xfId="69" applyFont="1" applyBorder="1" applyAlignment="1">
      <alignment horizontal="center" vertical="top" wrapText="1"/>
    </xf>
    <xf numFmtId="0" fontId="7" fillId="0" borderId="1" xfId="69" applyFont="1" applyBorder="1" applyAlignment="1">
      <alignment horizontal="right" vertical="top" wrapText="1"/>
    </xf>
    <xf numFmtId="0" fontId="7" fillId="0" borderId="1" xfId="69" applyFont="1" applyBorder="1" applyAlignment="1">
      <alignment horizontal="center" vertical="top"/>
    </xf>
    <xf numFmtId="1" fontId="7" fillId="0" borderId="1" xfId="69" applyNumberFormat="1" applyFont="1" applyBorder="1" applyAlignment="1">
      <alignment horizontal="center" vertical="top" wrapText="1"/>
    </xf>
    <xf numFmtId="2" fontId="7" fillId="0" borderId="1" xfId="69" applyNumberFormat="1" applyFont="1" applyBorder="1" applyAlignment="1">
      <alignment horizontal="center" vertical="top" wrapText="1"/>
    </xf>
    <xf numFmtId="43" fontId="7" fillId="0" borderId="0" xfId="69" applyNumberFormat="1" applyFont="1" applyAlignment="1">
      <alignment horizontal="center" vertical="center"/>
    </xf>
    <xf numFmtId="1" fontId="7" fillId="14" borderId="1" xfId="0" applyNumberFormat="1" applyFont="1" applyFill="1" applyBorder="1" applyAlignment="1">
      <alignment horizontal="center" vertical="center" shrinkToFi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13" fillId="0" borderId="1" xfId="0" applyFont="1" applyBorder="1" applyAlignment="1">
      <alignment horizontal="left" vertical="center"/>
    </xf>
    <xf numFmtId="0" fontId="5" fillId="0" borderId="1" xfId="2" applyFont="1" applyBorder="1" applyAlignment="1">
      <alignment horizontal="left" vertical="center" wrapText="1"/>
    </xf>
    <xf numFmtId="0" fontId="8" fillId="0" borderId="1" xfId="2" applyFont="1" applyBorder="1" applyAlignment="1">
      <alignment horizontal="left" vertical="justify" wrapText="1"/>
    </xf>
    <xf numFmtId="0" fontId="23" fillId="0" borderId="1" xfId="0" applyFont="1" applyBorder="1" applyAlignment="1">
      <alignment horizontal="left" vertical="top" wrapText="1"/>
    </xf>
    <xf numFmtId="0" fontId="8" fillId="5" borderId="1" xfId="3" applyFont="1" applyFill="1" applyBorder="1" applyAlignment="1">
      <alignment horizontal="left" vertical="top" wrapText="1"/>
    </xf>
    <xf numFmtId="0" fontId="7" fillId="5" borderId="1" xfId="4" applyFont="1" applyFill="1" applyBorder="1" applyAlignment="1">
      <alignment horizontal="left" vertical="top" wrapText="1"/>
    </xf>
    <xf numFmtId="0" fontId="5" fillId="9" borderId="1" xfId="0" applyFont="1" applyFill="1" applyBorder="1" applyAlignment="1">
      <alignment horizontal="left" vertical="center" wrapText="1"/>
    </xf>
    <xf numFmtId="0" fontId="7" fillId="14" borderId="1" xfId="0" applyFont="1" applyFill="1" applyBorder="1" applyAlignment="1">
      <alignment horizontal="left" vertical="top"/>
    </xf>
    <xf numFmtId="0" fontId="5" fillId="0" borderId="1" xfId="2" applyFont="1" applyBorder="1" applyAlignment="1">
      <alignment horizontal="left" vertical="justify" wrapText="1"/>
    </xf>
    <xf numFmtId="0" fontId="13" fillId="0" borderId="1" xfId="0" applyFont="1" applyBorder="1" applyAlignment="1">
      <alignment horizontal="left" vertical="top" wrapText="1"/>
    </xf>
    <xf numFmtId="0" fontId="7" fillId="14" borderId="1" xfId="0" applyFont="1" applyFill="1" applyBorder="1" applyAlignment="1">
      <alignment vertical="top" wrapText="1"/>
    </xf>
    <xf numFmtId="0" fontId="35" fillId="0" borderId="1" xfId="0" applyFont="1" applyBorder="1" applyAlignment="1">
      <alignment horizontal="left" vertical="top" wrapText="1"/>
    </xf>
    <xf numFmtId="0" fontId="5" fillId="5" borderId="1" xfId="3" applyFont="1" applyFill="1" applyBorder="1" applyAlignment="1">
      <alignment horizontal="left" vertical="top" wrapText="1"/>
    </xf>
    <xf numFmtId="0" fontId="13" fillId="5" borderId="1" xfId="4" applyFont="1" applyFill="1" applyBorder="1" applyAlignment="1">
      <alignment horizontal="left" vertical="top" wrapText="1"/>
    </xf>
    <xf numFmtId="2" fontId="8" fillId="0" borderId="1" xfId="0" applyNumberFormat="1" applyFont="1" applyBorder="1" applyAlignment="1">
      <alignment horizontal="center" vertical="center"/>
    </xf>
    <xf numFmtId="164" fontId="7" fillId="0" borderId="1" xfId="0" applyNumberFormat="1" applyFont="1" applyBorder="1" applyAlignment="1">
      <alignment horizontal="left" vertical="center" wrapText="1"/>
    </xf>
    <xf numFmtId="164" fontId="13" fillId="0" borderId="1" xfId="0" applyNumberFormat="1" applyFont="1" applyBorder="1" applyAlignment="1">
      <alignment horizontal="left" vertical="center" wrapText="1"/>
    </xf>
    <xf numFmtId="43" fontId="7" fillId="0" borderId="1" xfId="0" applyNumberFormat="1" applyFont="1" applyBorder="1" applyAlignment="1">
      <alignment horizontal="left" vertical="center" wrapText="1"/>
    </xf>
    <xf numFmtId="1" fontId="7" fillId="0" borderId="1" xfId="69" applyNumberFormat="1" applyFont="1" applyBorder="1" applyAlignment="1">
      <alignment horizontal="left" vertical="center" wrapText="1"/>
    </xf>
    <xf numFmtId="0" fontId="13" fillId="0" borderId="1" xfId="0" applyFont="1" applyBorder="1" applyAlignment="1">
      <alignment horizontal="right" vertical="top"/>
    </xf>
    <xf numFmtId="0" fontId="5" fillId="0" borderId="1" xfId="0" applyFont="1" applyBorder="1" applyAlignment="1">
      <alignment horizontal="right" vertical="top" wrapText="1"/>
    </xf>
    <xf numFmtId="0" fontId="4" fillId="0" borderId="1" xfId="0" applyFont="1" applyBorder="1" applyAlignment="1">
      <alignment horizontal="center" vertical="top" wrapText="1"/>
    </xf>
    <xf numFmtId="0" fontId="7" fillId="0" borderId="1" xfId="0" applyFont="1" applyBorder="1" applyAlignment="1">
      <alignment horizontal="center" vertical="center" wrapText="1"/>
    </xf>
    <xf numFmtId="0" fontId="5" fillId="0" borderId="1" xfId="0" applyFont="1" applyBorder="1" applyAlignment="1">
      <alignment horizontal="left" vertical="center" wrapText="1"/>
    </xf>
    <xf numFmtId="0" fontId="14" fillId="0" borderId="1" xfId="0" applyFont="1" applyBorder="1" applyAlignment="1">
      <alignment horizontal="center" vertical="top" wrapText="1"/>
    </xf>
    <xf numFmtId="0" fontId="5"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7" fillId="0" borderId="1"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22" fillId="0" borderId="1" xfId="5" applyFont="1" applyBorder="1" applyAlignment="1">
      <alignment horizontal="center" wrapText="1"/>
    </xf>
    <xf numFmtId="0" fontId="13" fillId="0" borderId="2" xfId="5" applyFont="1" applyBorder="1" applyAlignment="1">
      <alignment horizontal="center" wrapText="1"/>
    </xf>
    <xf numFmtId="0" fontId="13" fillId="0" borderId="4" xfId="5" applyFont="1" applyBorder="1" applyAlignment="1">
      <alignment horizontal="center" wrapText="1"/>
    </xf>
    <xf numFmtId="0" fontId="13" fillId="0" borderId="3" xfId="5" applyFont="1" applyBorder="1" applyAlignment="1">
      <alignment horizontal="center" wrapText="1"/>
    </xf>
    <xf numFmtId="0" fontId="27" fillId="0" borderId="1" xfId="7" applyFont="1" applyBorder="1" applyAlignment="1">
      <alignment horizontal="center" vertical="center" wrapText="1"/>
    </xf>
    <xf numFmtId="0" fontId="27" fillId="0" borderId="1" xfId="7" applyFont="1" applyBorder="1" applyAlignment="1">
      <alignment horizontal="center" vertical="center"/>
    </xf>
    <xf numFmtId="0" fontId="26" fillId="0" borderId="1" xfId="7" applyFont="1" applyBorder="1" applyAlignment="1">
      <alignment horizontal="center" vertical="center" wrapText="1"/>
    </xf>
    <xf numFmtId="0" fontId="26" fillId="0" borderId="1" xfId="7" applyFont="1" applyBorder="1" applyAlignment="1">
      <alignment horizontal="center" vertical="center"/>
    </xf>
  </cellXfs>
  <cellStyles count="71">
    <cellStyle name="20% - Accent6 23 4" xfId="2" xr:uid="{00000000-0005-0000-0000-000000000000}"/>
    <cellStyle name="Comma" xfId="1" builtinId="3"/>
    <cellStyle name="Comma 2" xfId="12" xr:uid="{82834407-67DC-4EDA-BC71-CE3D74972AAF}"/>
    <cellStyle name="Comma 3" xfId="11" xr:uid="{02F97F35-B6B3-48B3-8C47-DDC10FFCCB7D}"/>
    <cellStyle name="Comma 4" xfId="16" xr:uid="{721AEDEE-A4DC-4E3E-B56A-95B86C0BFD18}"/>
    <cellStyle name="Comma 4 2" xfId="8" xr:uid="{00000000-0005-0000-0000-000002000000}"/>
    <cellStyle name="Comma 4 2 2" xfId="63" xr:uid="{610A7EAC-E84E-4FAC-BAB8-D2E81683D3AD}"/>
    <cellStyle name="Comma 5" xfId="65" xr:uid="{5ED89B95-87D4-483C-A7D7-AF2BBC1929BB}"/>
    <cellStyle name="Comma 6" xfId="68" xr:uid="{511461F2-1761-4A5C-AF38-F7467E19BA29}"/>
    <cellStyle name="Comma 7" xfId="9" xr:uid="{A35B9B44-1FD9-48C3-9FFD-99E0888429CB}"/>
    <cellStyle name="Excel Built-in Normal" xfId="19" xr:uid="{EFEF6633-3E2A-49BF-B75C-C6BA422EC00E}"/>
    <cellStyle name="Excel Built-in Normal 1" xfId="4" xr:uid="{00000000-0005-0000-0000-000003000000}"/>
    <cellStyle name="Excel Built-in Normal 2" xfId="20" xr:uid="{068537D6-9111-4D5C-88B4-CFAD4C65151C}"/>
    <cellStyle name="Normal" xfId="0" builtinId="0"/>
    <cellStyle name="Normal - Style1" xfId="21" xr:uid="{E9436090-93B8-4B9E-93D8-11A358EE322C}"/>
    <cellStyle name="Normal 10" xfId="22" xr:uid="{ADDCB15D-FA99-4A2D-85C4-17B83E3F8EF0}"/>
    <cellStyle name="Normal 10 2" xfId="23" xr:uid="{502F4AA1-38D0-4722-80E4-64DFEB323193}"/>
    <cellStyle name="Normal 155 2" xfId="24" xr:uid="{940B72D3-6E68-4892-8DA4-8AA572EACDB0}"/>
    <cellStyle name="Normal 159" xfId="25" xr:uid="{FB30C201-F6B8-423E-8BF8-CB46371A3CC2}"/>
    <cellStyle name="Normal 163" xfId="26" xr:uid="{5EC44314-04BD-493B-AA65-25738564B1E5}"/>
    <cellStyle name="Normal 187" xfId="13" xr:uid="{AADEC514-E749-42F4-8F5F-EA29A6B09EDC}"/>
    <cellStyle name="Normal 19 2 2 5" xfId="27" xr:uid="{CCF9CF09-51D1-4CB8-A88A-C30BD1AA2DE9}"/>
    <cellStyle name="Normal 191" xfId="28" xr:uid="{40F9784F-4268-47DB-A7E5-AA78AE6FD132}"/>
    <cellStyle name="Normal 2" xfId="5" xr:uid="{00000000-0005-0000-0000-000005000000}"/>
    <cellStyle name="Normal 2 10" xfId="29" xr:uid="{92680B18-7EC9-4824-875E-5D387CB425C0}"/>
    <cellStyle name="Normal 2 10 2 3" xfId="30" xr:uid="{8C289F5C-D201-4CFE-A833-635CE67ECFFF}"/>
    <cellStyle name="Normal 2 2" xfId="3" xr:uid="{00000000-0005-0000-0000-000006000000}"/>
    <cellStyle name="Normal 2 2 2" xfId="31" xr:uid="{4E470127-0D87-4449-897D-7AE942E066BE}"/>
    <cellStyle name="Normal 2 3" xfId="6" xr:uid="{00000000-0005-0000-0000-000007000000}"/>
    <cellStyle name="Normal 2 3 2 2" xfId="32" xr:uid="{84FDE7F6-C67D-4BC9-A36E-DE56F472CB81}"/>
    <cellStyle name="Normal 2 3 2 2 2 2" xfId="33" xr:uid="{2447A500-E380-4BFF-8E59-1021681DA7C2}"/>
    <cellStyle name="Normal 2 4" xfId="10" xr:uid="{824256E7-4881-4662-BB15-C191B293E201}"/>
    <cellStyle name="Normal 2 4 2" xfId="34" xr:uid="{C23D4B51-0F04-4FE1-859C-CC0492F00CEB}"/>
    <cellStyle name="Normal 21" xfId="35" xr:uid="{EA8A4FC2-8C1E-431E-A2DA-900E07C91107}"/>
    <cellStyle name="Normal 26" xfId="36" xr:uid="{306A3D91-CBED-4D9F-B6F1-19930182DFC6}"/>
    <cellStyle name="Normal 26 2" xfId="37" xr:uid="{985BD45E-2492-4C6F-A05D-14E664234C1F}"/>
    <cellStyle name="Normal 26 4" xfId="38" xr:uid="{F80C10CA-576A-4BA3-B956-555E28CCDFE1}"/>
    <cellStyle name="Normal 3" xfId="15" xr:uid="{2622B506-7B76-4DD2-B676-997885A2EA92}"/>
    <cellStyle name="Normal 3 10 5 2 2" xfId="39" xr:uid="{7CACC4FE-9940-4ACB-8108-035440E7E231}"/>
    <cellStyle name="Normal 3 10 5 2 3" xfId="40" xr:uid="{DF2DFC55-B28A-417A-AF8D-551604D41854}"/>
    <cellStyle name="Normal 3 10 5 3" xfId="41" xr:uid="{D7F14856-7433-45DB-B5F3-E9ECCEA7D4F4}"/>
    <cellStyle name="Normal 3 10 6" xfId="42" xr:uid="{3E447EEB-F971-4607-A1E1-20B94D436C4F}"/>
    <cellStyle name="Normal 3 10 6 2 2" xfId="43" xr:uid="{C2824E4A-F64D-4888-A852-A9838168BD91}"/>
    <cellStyle name="Normal 3 2" xfId="7" xr:uid="{00000000-0005-0000-0000-000008000000}"/>
    <cellStyle name="Normal 3 2 2" xfId="62" xr:uid="{206E9933-32DD-4438-9201-D589E50ACB7F}"/>
    <cellStyle name="Normal 35 2 2" xfId="44" xr:uid="{5B5CA7C0-117E-46C1-BCCF-A687D9973C27}"/>
    <cellStyle name="Normal 36" xfId="45" xr:uid="{FDADFE36-8DB9-461E-B8F4-CF0C787842CC}"/>
    <cellStyle name="Normal 37" xfId="46" xr:uid="{1EDC317E-2D78-4500-9E63-EB10DDB56CD4}"/>
    <cellStyle name="Normal 37 2" xfId="47" xr:uid="{927E271F-272C-405A-AA14-8A4D07D42616}"/>
    <cellStyle name="Normal 4" xfId="14" xr:uid="{9B78B2FA-F793-4F79-A192-6749375E98EC}"/>
    <cellStyle name="Normal 4 2" xfId="17" xr:uid="{645BD528-4A95-4DC4-9214-268FFAF24AD3}"/>
    <cellStyle name="Normal 48 2 2" xfId="48" xr:uid="{036A4188-AE4F-4103-91CB-4ADDD9C053B0}"/>
    <cellStyle name="Normal 48 2 2 2" xfId="49" xr:uid="{2CF03656-8DAB-40E7-A780-A33CAAC588C2}"/>
    <cellStyle name="Normal 5" xfId="18" xr:uid="{10476E3E-B939-4C10-AA47-0270C4ABCFF3}"/>
    <cellStyle name="Normal 5 2" xfId="67" xr:uid="{F994007A-4E41-4188-857C-FF3D090D96AA}"/>
    <cellStyle name="Normal 53" xfId="50" xr:uid="{09FF800C-6B4B-4F93-ACF0-1CB173A4854F}"/>
    <cellStyle name="Normal 53 7" xfId="51" xr:uid="{B0AAADA0-C0EC-4E5F-9BE4-73E1300150E2}"/>
    <cellStyle name="Normal 55 4" xfId="52" xr:uid="{A4C9593E-8F42-4D1F-88A0-8339C3F8EBE2}"/>
    <cellStyle name="Normal 56" xfId="53" xr:uid="{E1E1BA85-CD3D-48AD-B52B-2471F27061CE}"/>
    <cellStyle name="Normal 56 2" xfId="54" xr:uid="{2907A42A-F986-4530-9626-5D0787312448}"/>
    <cellStyle name="Normal 58" xfId="55" xr:uid="{BAADDA82-EAC3-4E67-BCDB-BF2684846ACD}"/>
    <cellStyle name="Normal 6" xfId="56" xr:uid="{23CC1B7F-0AF7-47B5-89E5-513DDE9C0189}"/>
    <cellStyle name="Normal 7" xfId="64" xr:uid="{B17E4F37-4F7C-47D6-8967-3EAE953CC97E}"/>
    <cellStyle name="Normal 8" xfId="69" xr:uid="{A99ADE8C-8580-4CB8-87A3-3BE59D06F1C2}"/>
    <cellStyle name="Normal 9" xfId="70" xr:uid="{6BF0805E-93C4-430F-81CD-4C2CC1F5FAEA}"/>
    <cellStyle name="Percent 2" xfId="57" xr:uid="{29986D35-3D3C-4F9F-A7F3-05E344409389}"/>
    <cellStyle name="Percent 2 2" xfId="58" xr:uid="{6E87B965-842A-43FA-BB2D-AC6AF1C180DB}"/>
    <cellStyle name="Percent 3" xfId="61" xr:uid="{1E39D1EC-1C66-4F85-8774-0C29DCF01CFD}"/>
    <cellStyle name="Percent 3 11" xfId="59" xr:uid="{0B4DCE0A-3F1B-41B2-9D92-B0881C1268C7}"/>
    <cellStyle name="Percent 4" xfId="66" xr:uid="{93F16DDA-0660-4D0E-AEB3-4CDA9541C196}"/>
    <cellStyle name="Style 1" xfId="60" xr:uid="{876569AB-BA0F-4350-A9CB-A82B05D78A3C}"/>
  </cellStyles>
  <dxfs count="1">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D741"/>
  <sheetViews>
    <sheetView tabSelected="1" zoomScale="80" zoomScaleNormal="80" zoomScaleSheetLayoutView="80" workbookViewId="0">
      <pane ySplit="3" topLeftCell="A655" activePane="bottomLeft" state="frozen"/>
      <selection pane="bottomLeft" activeCell="J658" sqref="J658"/>
    </sheetView>
  </sheetViews>
  <sheetFormatPr defaultColWidth="8.77734375" defaultRowHeight="15" outlineLevelRow="1"/>
  <cols>
    <col min="1" max="1" width="5.77734375" style="11" customWidth="1"/>
    <col min="2" max="2" width="8.33203125" style="11" bestFit="1" customWidth="1"/>
    <col min="3" max="3" width="64.33203125" style="11" customWidth="1"/>
    <col min="4" max="4" width="6.5546875" style="11" bestFit="1" customWidth="1"/>
    <col min="5" max="5" width="6.6640625" style="11" bestFit="1" customWidth="1"/>
    <col min="6" max="6" width="16.6640625" style="17" bestFit="1" customWidth="1"/>
    <col min="7" max="7" width="18.44140625" style="18" customWidth="1"/>
    <col min="8" max="8" width="10" style="10" bestFit="1" customWidth="1"/>
    <col min="9" max="9" width="6.6640625" style="10" bestFit="1" customWidth="1"/>
    <col min="10" max="10" width="16.6640625" style="18" bestFit="1" customWidth="1"/>
    <col min="11" max="11" width="18.88671875" style="18" bestFit="1" customWidth="1"/>
    <col min="12" max="12" width="17.21875" style="18" customWidth="1"/>
    <col min="13" max="13" width="16.6640625" style="18" bestFit="1" customWidth="1"/>
    <col min="14" max="14" width="20.44140625" style="60" customWidth="1"/>
    <col min="15" max="15" width="8.77734375" style="11"/>
    <col min="16" max="16" width="9.109375" style="11" bestFit="1" customWidth="1"/>
    <col min="17" max="17" width="23.5546875" style="11" customWidth="1"/>
    <col min="18" max="18" width="23" style="11" customWidth="1"/>
    <col min="19" max="19" width="26.88671875" style="11" customWidth="1"/>
    <col min="20" max="24" width="16.77734375" style="11" customWidth="1"/>
    <col min="25" max="16384" width="8.77734375" style="11"/>
  </cols>
  <sheetData>
    <row r="1" spans="1:18" ht="21">
      <c r="A1" s="175" t="s">
        <v>1</v>
      </c>
      <c r="B1" s="175"/>
      <c r="C1" s="175"/>
      <c r="D1" s="175"/>
      <c r="E1" s="175"/>
      <c r="F1" s="175"/>
      <c r="G1" s="175"/>
      <c r="H1" s="175"/>
      <c r="I1" s="175"/>
      <c r="J1" s="175"/>
      <c r="K1" s="175"/>
      <c r="L1" s="175"/>
      <c r="M1" s="175"/>
      <c r="N1" s="175"/>
    </row>
    <row r="2" spans="1:18" ht="18.600000000000001" customHeight="1">
      <c r="A2" s="176" t="s">
        <v>222</v>
      </c>
      <c r="B2" s="180" t="s">
        <v>529</v>
      </c>
      <c r="C2" s="177" t="s">
        <v>2</v>
      </c>
      <c r="D2" s="178" t="s">
        <v>498</v>
      </c>
      <c r="E2" s="178"/>
      <c r="F2" s="178"/>
      <c r="G2" s="178"/>
      <c r="H2" s="178" t="s">
        <v>499</v>
      </c>
      <c r="I2" s="178"/>
      <c r="J2" s="178"/>
      <c r="K2" s="178"/>
      <c r="L2" s="179" t="s">
        <v>3</v>
      </c>
      <c r="M2" s="179" t="s">
        <v>4</v>
      </c>
      <c r="N2" s="179" t="s">
        <v>5</v>
      </c>
    </row>
    <row r="3" spans="1:18" ht="21" customHeight="1">
      <c r="A3" s="176"/>
      <c r="B3" s="181"/>
      <c r="C3" s="177"/>
      <c r="D3" s="1" t="s">
        <v>0</v>
      </c>
      <c r="E3" s="1" t="s">
        <v>6</v>
      </c>
      <c r="F3" s="2" t="s">
        <v>223</v>
      </c>
      <c r="G3" s="3" t="s">
        <v>224</v>
      </c>
      <c r="H3" s="4" t="s">
        <v>0</v>
      </c>
      <c r="I3" s="1" t="s">
        <v>6</v>
      </c>
      <c r="J3" s="2" t="s">
        <v>223</v>
      </c>
      <c r="K3" s="3" t="s">
        <v>224</v>
      </c>
      <c r="L3" s="179"/>
      <c r="M3" s="179"/>
      <c r="N3" s="179"/>
    </row>
    <row r="4" spans="1:18" ht="19.95" customHeight="1">
      <c r="A4" s="16"/>
      <c r="B4" s="16"/>
      <c r="C4" s="153" t="s">
        <v>52</v>
      </c>
      <c r="D4" s="16"/>
      <c r="E4" s="16"/>
      <c r="J4" s="9"/>
      <c r="K4" s="9"/>
    </row>
    <row r="5" spans="1:18" ht="19.95" customHeight="1">
      <c r="A5" s="16"/>
      <c r="B5" s="16"/>
      <c r="C5" s="5" t="s">
        <v>51</v>
      </c>
      <c r="D5" s="16"/>
      <c r="E5" s="16"/>
      <c r="J5" s="9"/>
      <c r="K5" s="9"/>
      <c r="Q5" s="11" t="s">
        <v>344</v>
      </c>
      <c r="R5" s="11" t="s">
        <v>345</v>
      </c>
    </row>
    <row r="6" spans="1:18" ht="45" hidden="1" outlineLevel="1">
      <c r="A6" s="151">
        <v>199</v>
      </c>
      <c r="B6" s="6" t="str">
        <f>IF(ISBLANK(A6), "","IVF"&amp;A6)</f>
        <v>IVF199</v>
      </c>
      <c r="C6" s="70" t="s">
        <v>53</v>
      </c>
      <c r="D6" s="6">
        <v>2</v>
      </c>
      <c r="E6" s="8" t="s">
        <v>9</v>
      </c>
      <c r="F6" s="19">
        <v>240000</v>
      </c>
      <c r="G6" s="9">
        <f>ROUND(D6*F6,0)</f>
        <v>480000</v>
      </c>
      <c r="H6" s="14">
        <v>2</v>
      </c>
      <c r="I6" s="10" t="s">
        <v>9</v>
      </c>
      <c r="J6" s="9">
        <f t="shared" ref="J6" si="0">F6</f>
        <v>240000</v>
      </c>
      <c r="K6" s="9">
        <f>ROUND(H6*J6,0)</f>
        <v>480000</v>
      </c>
      <c r="L6" s="9">
        <f>ROUND(IF(K6&gt;G6,K6-G6,0),0)</f>
        <v>0</v>
      </c>
      <c r="M6" s="9">
        <f>ROUND(IF(K6&lt;G6,G6-K6,0),0)</f>
        <v>0</v>
      </c>
      <c r="N6" s="60" t="s">
        <v>383</v>
      </c>
      <c r="O6" s="11" t="s">
        <v>336</v>
      </c>
      <c r="P6" s="11" t="str" cm="1">
        <f t="array" ref="P6:P21">_xlfn.UNIQUE(O6:O734)</f>
        <v>EQP</v>
      </c>
      <c r="Q6" s="99">
        <f>SUMIF($O$6:$O$734,P6,$G$6:$G$734)</f>
        <v>26020475</v>
      </c>
      <c r="R6" s="99">
        <f>SUMIF($O$6:$O$734,P6,$K$6:$K$734)</f>
        <v>26020475</v>
      </c>
    </row>
    <row r="7" spans="1:18" ht="15.6" hidden="1" outlineLevel="1">
      <c r="A7" s="6"/>
      <c r="B7" s="6" t="str">
        <f t="shared" ref="B7:B70" si="1">IF(ISBLANK(A7), "","IVF"&amp;A7)</f>
        <v/>
      </c>
      <c r="C7" s="153" t="s">
        <v>447</v>
      </c>
      <c r="D7" s="6"/>
      <c r="E7" s="8"/>
      <c r="F7" s="19"/>
      <c r="G7" s="9"/>
      <c r="H7" s="14"/>
      <c r="J7" s="9"/>
      <c r="K7" s="9"/>
      <c r="L7" s="9"/>
      <c r="M7" s="9"/>
      <c r="P7" s="11">
        <v>0</v>
      </c>
      <c r="Q7" s="99"/>
      <c r="R7" s="99"/>
    </row>
    <row r="8" spans="1:18" hidden="1" outlineLevel="1">
      <c r="A8" s="20"/>
      <c r="B8" s="6" t="str">
        <f t="shared" si="1"/>
        <v/>
      </c>
      <c r="C8" s="60"/>
      <c r="D8" s="20"/>
      <c r="E8" s="20"/>
      <c r="G8" s="9"/>
      <c r="H8" s="14"/>
      <c r="K8" s="9"/>
      <c r="L8" s="9"/>
      <c r="M8" s="9"/>
      <c r="O8" s="11" t="s">
        <v>336</v>
      </c>
      <c r="P8" s="11" t="str">
        <v>C</v>
      </c>
      <c r="Q8" s="99">
        <f>SUMIF($O$6:$O$734,P8,$G$6:$G$734)</f>
        <v>5915529</v>
      </c>
      <c r="R8" s="99">
        <f>SUMIF($O$6:$O$734,P8,$K$6:$K$734)</f>
        <v>7056766</v>
      </c>
    </row>
    <row r="9" spans="1:18" ht="45" hidden="1" outlineLevel="1">
      <c r="A9" s="151">
        <v>200</v>
      </c>
      <c r="B9" s="6" t="str">
        <f t="shared" si="1"/>
        <v>IVF200</v>
      </c>
      <c r="C9" s="70" t="s">
        <v>54</v>
      </c>
      <c r="D9" s="6">
        <v>2</v>
      </c>
      <c r="E9" s="8" t="s">
        <v>9</v>
      </c>
      <c r="F9" s="19">
        <v>49500</v>
      </c>
      <c r="G9" s="9">
        <f t="shared" ref="G9:G102" si="2">ROUND(D9*F9,0)</f>
        <v>99000</v>
      </c>
      <c r="H9" s="14">
        <v>2</v>
      </c>
      <c r="I9" s="10" t="s">
        <v>9</v>
      </c>
      <c r="J9" s="9">
        <f>F9</f>
        <v>49500</v>
      </c>
      <c r="K9" s="9">
        <f t="shared" ref="K9:K102" si="3">ROUND(H9*J9,0)</f>
        <v>99000</v>
      </c>
      <c r="L9" s="9">
        <f>ROUND(IF(K9&gt;G9,K9-G9,0),0)</f>
        <v>0</v>
      </c>
      <c r="M9" s="9">
        <f>ROUND(IF(K9&lt;G9,G9-K9,0),0)</f>
        <v>0</v>
      </c>
      <c r="N9" s="60" t="s">
        <v>383</v>
      </c>
      <c r="O9" s="11" t="s">
        <v>336</v>
      </c>
      <c r="P9" s="11" t="str">
        <v>P</v>
      </c>
      <c r="Q9" s="99">
        <f>SUMIF($O$6:$O$734,P9,$G$6:$G$734)</f>
        <v>215122</v>
      </c>
      <c r="R9" s="99">
        <f>SUMIF($O$6:$O$734,P9,$K$6:$K$734)</f>
        <v>136973</v>
      </c>
    </row>
    <row r="10" spans="1:18" ht="15.6" hidden="1" outlineLevel="1">
      <c r="A10" s="6"/>
      <c r="B10" s="6" t="str">
        <f t="shared" si="1"/>
        <v/>
      </c>
      <c r="C10" s="153" t="s">
        <v>445</v>
      </c>
      <c r="D10" s="6"/>
      <c r="E10" s="8"/>
      <c r="F10" s="19"/>
      <c r="G10" s="9"/>
      <c r="H10" s="14"/>
      <c r="J10" s="9"/>
      <c r="K10" s="9"/>
      <c r="L10" s="9"/>
      <c r="M10" s="9"/>
      <c r="P10" s="11" t="str">
        <v>E</v>
      </c>
      <c r="Q10" s="99"/>
      <c r="R10" s="99"/>
    </row>
    <row r="11" spans="1:18" hidden="1" outlineLevel="1">
      <c r="B11" s="6" t="str">
        <f t="shared" si="1"/>
        <v/>
      </c>
      <c r="G11" s="9"/>
      <c r="H11" s="14"/>
      <c r="K11" s="9"/>
      <c r="L11" s="9"/>
      <c r="M11" s="9"/>
      <c r="O11" s="11" t="s">
        <v>336</v>
      </c>
      <c r="P11" s="11" t="str">
        <v>ELV</v>
      </c>
      <c r="Q11" s="99">
        <f>SUMIF($O$6:$O$734,P11,$G$6:$G$734)</f>
        <v>689000</v>
      </c>
      <c r="R11" s="99">
        <f>SUMIF($O$6:$O$734,P11,$K$6:$K$734)</f>
        <v>689000</v>
      </c>
    </row>
    <row r="12" spans="1:18" ht="45" hidden="1" outlineLevel="1">
      <c r="A12" s="151">
        <v>201</v>
      </c>
      <c r="B12" s="6" t="str">
        <f t="shared" si="1"/>
        <v>IVF201</v>
      </c>
      <c r="C12" s="70" t="s">
        <v>55</v>
      </c>
      <c r="D12" s="6">
        <v>2</v>
      </c>
      <c r="E12" s="8" t="s">
        <v>9</v>
      </c>
      <c r="F12" s="19">
        <v>1365000</v>
      </c>
      <c r="G12" s="9">
        <f t="shared" si="2"/>
        <v>2730000</v>
      </c>
      <c r="H12" s="14">
        <v>2</v>
      </c>
      <c r="I12" s="10" t="s">
        <v>9</v>
      </c>
      <c r="J12" s="9">
        <f>F12</f>
        <v>1365000</v>
      </c>
      <c r="K12" s="9">
        <f t="shared" si="3"/>
        <v>2730000</v>
      </c>
      <c r="L12" s="9">
        <f>ROUND(IF(K12&gt;G12,K12-G12,0),0)</f>
        <v>0</v>
      </c>
      <c r="M12" s="9">
        <f>ROUND(IF(K12&lt;G12,G12-K12,0),0)</f>
        <v>0</v>
      </c>
      <c r="N12" s="60" t="s">
        <v>383</v>
      </c>
      <c r="O12" s="11" t="s">
        <v>336</v>
      </c>
      <c r="P12" s="11" t="str">
        <v>FF</v>
      </c>
      <c r="Q12" s="99">
        <f>SUMIF($O$6:$O$734,P12,$G$6:$G$734)</f>
        <v>873880</v>
      </c>
      <c r="R12" s="99">
        <f>SUMIF($O$6:$O$734,P12,$K$6:$K$734)</f>
        <v>873880</v>
      </c>
    </row>
    <row r="13" spans="1:18" ht="15.6" hidden="1" outlineLevel="1">
      <c r="A13" s="6"/>
      <c r="B13" s="6" t="str">
        <f t="shared" si="1"/>
        <v/>
      </c>
      <c r="C13" s="153" t="s">
        <v>445</v>
      </c>
      <c r="D13" s="6"/>
      <c r="E13" s="8"/>
      <c r="F13" s="19"/>
      <c r="G13" s="9"/>
      <c r="H13" s="14"/>
      <c r="J13" s="9"/>
      <c r="K13" s="9"/>
      <c r="L13" s="9"/>
      <c r="M13" s="9"/>
      <c r="P13" s="11" t="str">
        <v>AC</v>
      </c>
      <c r="Q13" s="99"/>
      <c r="R13" s="99"/>
    </row>
    <row r="14" spans="1:18" hidden="1" outlineLevel="1">
      <c r="B14" s="6" t="str">
        <f t="shared" si="1"/>
        <v/>
      </c>
      <c r="G14" s="9"/>
      <c r="H14" s="14"/>
      <c r="K14" s="9"/>
      <c r="L14" s="9"/>
      <c r="M14" s="9"/>
      <c r="O14" s="11" t="s">
        <v>336</v>
      </c>
      <c r="P14" s="11" t="str">
        <v>G</v>
      </c>
      <c r="Q14" s="99">
        <f>SUMIF($O$6:$O$734,P14,$G$6:$G$734)</f>
        <v>1025822</v>
      </c>
      <c r="R14" s="99">
        <f>SUMIF($O$6:$O$734,P14,$K$6:$K$734)</f>
        <v>1141255</v>
      </c>
    </row>
    <row r="15" spans="1:18" ht="60" hidden="1" outlineLevel="1">
      <c r="A15" s="151">
        <v>202</v>
      </c>
      <c r="B15" s="6" t="str">
        <f t="shared" si="1"/>
        <v>IVF202</v>
      </c>
      <c r="C15" s="7" t="s">
        <v>56</v>
      </c>
      <c r="D15" s="6">
        <v>1</v>
      </c>
      <c r="E15" s="8" t="s">
        <v>9</v>
      </c>
      <c r="F15" s="19">
        <v>563750</v>
      </c>
      <c r="G15" s="9">
        <f t="shared" si="2"/>
        <v>563750</v>
      </c>
      <c r="H15" s="14">
        <v>1</v>
      </c>
      <c r="I15" s="10" t="s">
        <v>9</v>
      </c>
      <c r="J15" s="9">
        <f>F15</f>
        <v>563750</v>
      </c>
      <c r="K15" s="9">
        <f t="shared" si="3"/>
        <v>563750</v>
      </c>
      <c r="L15" s="9">
        <f>ROUND(IF(K15&gt;G15,K15-G15,0),0)</f>
        <v>0</v>
      </c>
      <c r="M15" s="9">
        <f>ROUND(IF(K15&lt;G15,G15-K15,0),0)</f>
        <v>0</v>
      </c>
      <c r="N15" s="60" t="s">
        <v>383</v>
      </c>
      <c r="O15" s="11" t="s">
        <v>336</v>
      </c>
      <c r="P15" s="11" t="str">
        <v>EQPS</v>
      </c>
      <c r="Q15" s="99">
        <f>SUMIF($O$6:$O$734,P15,$G$6:$G$734)</f>
        <v>0</v>
      </c>
      <c r="R15" s="99">
        <f>SUMIF($O$6:$O$734,P15,$K$6:$K$734)</f>
        <v>303100</v>
      </c>
    </row>
    <row r="16" spans="1:18" ht="15.6" hidden="1" outlineLevel="1">
      <c r="A16" s="6"/>
      <c r="B16" s="6" t="str">
        <f t="shared" si="1"/>
        <v/>
      </c>
      <c r="C16" s="152" t="s">
        <v>445</v>
      </c>
      <c r="D16" s="6"/>
      <c r="E16" s="8"/>
      <c r="F16" s="19"/>
      <c r="G16" s="9"/>
      <c r="H16" s="14"/>
      <c r="J16" s="9"/>
      <c r="K16" s="9"/>
      <c r="L16" s="9"/>
      <c r="M16" s="9"/>
      <c r="P16" s="11" t="str">
        <v>CS</v>
      </c>
      <c r="Q16" s="99"/>
      <c r="R16" s="99"/>
    </row>
    <row r="17" spans="1:18" ht="15.6" hidden="1" outlineLevel="1">
      <c r="B17" s="6" t="str">
        <f t="shared" si="1"/>
        <v/>
      </c>
      <c r="C17" s="154"/>
      <c r="G17" s="9"/>
      <c r="H17" s="14"/>
      <c r="J17" s="9"/>
      <c r="K17" s="9"/>
      <c r="L17" s="9"/>
      <c r="M17" s="9"/>
      <c r="O17" s="11" t="s">
        <v>336</v>
      </c>
      <c r="P17" s="11" t="str">
        <v>PS</v>
      </c>
      <c r="Q17" s="99">
        <f>SUMIF($O$6:$O$734,P17,$G$6:$G$734)</f>
        <v>0</v>
      </c>
      <c r="R17" s="99">
        <f>SUMIF($O$6:$O$734,P17,$K$6:$K$734)</f>
        <v>21025</v>
      </c>
    </row>
    <row r="18" spans="1:18" ht="45" hidden="1" outlineLevel="1">
      <c r="A18" s="151">
        <v>203</v>
      </c>
      <c r="B18" s="6" t="str">
        <f t="shared" si="1"/>
        <v>IVF203</v>
      </c>
      <c r="C18" s="70" t="s">
        <v>57</v>
      </c>
      <c r="D18" s="6">
        <v>1</v>
      </c>
      <c r="E18" s="8" t="s">
        <v>9</v>
      </c>
      <c r="F18" s="19">
        <v>312500</v>
      </c>
      <c r="G18" s="9">
        <f t="shared" si="2"/>
        <v>312500</v>
      </c>
      <c r="H18" s="14">
        <v>1</v>
      </c>
      <c r="I18" s="10" t="s">
        <v>9</v>
      </c>
      <c r="J18" s="9">
        <f>F18</f>
        <v>312500</v>
      </c>
      <c r="K18" s="9">
        <f t="shared" si="3"/>
        <v>312500</v>
      </c>
      <c r="L18" s="9">
        <f>ROUND(IF(K18&gt;G18,K18-G18,0),0)</f>
        <v>0</v>
      </c>
      <c r="M18" s="9">
        <f>ROUND(IF(K18&lt;G18,G18-K18,0),0)</f>
        <v>0</v>
      </c>
      <c r="N18" s="60" t="s">
        <v>383</v>
      </c>
      <c r="O18" s="11" t="s">
        <v>336</v>
      </c>
      <c r="P18" s="11" t="str">
        <v>ES</v>
      </c>
      <c r="Q18" s="99">
        <f>SUMIF($O$6:$O$734,P18,$G$6:$G$734)</f>
        <v>0</v>
      </c>
      <c r="R18" s="99">
        <f>SUMIF($O$6:$O$734,P18,$K$6:$K$734)</f>
        <v>463202</v>
      </c>
    </row>
    <row r="19" spans="1:18" ht="15.6" hidden="1" outlineLevel="1">
      <c r="A19" s="6"/>
      <c r="B19" s="6" t="str">
        <f t="shared" si="1"/>
        <v/>
      </c>
      <c r="C19" s="153" t="s">
        <v>445</v>
      </c>
      <c r="D19" s="6"/>
      <c r="E19" s="8"/>
      <c r="F19" s="19"/>
      <c r="G19" s="9"/>
      <c r="H19" s="14"/>
      <c r="J19" s="9"/>
      <c r="K19" s="9"/>
      <c r="L19" s="9"/>
      <c r="M19" s="9"/>
      <c r="P19" s="11" t="str">
        <v>FFS</v>
      </c>
      <c r="Q19" s="99"/>
      <c r="R19" s="99"/>
    </row>
    <row r="20" spans="1:18" hidden="1" outlineLevel="1">
      <c r="B20" s="6" t="str">
        <f t="shared" si="1"/>
        <v/>
      </c>
      <c r="C20" s="68"/>
      <c r="G20" s="9"/>
      <c r="H20" s="14"/>
      <c r="K20" s="9"/>
      <c r="L20" s="9"/>
      <c r="M20" s="9"/>
      <c r="O20" s="11" t="s">
        <v>336</v>
      </c>
      <c r="P20" s="11" t="str">
        <v>ACS</v>
      </c>
      <c r="Q20" s="99">
        <f>SUMIF($O$6:$O$734,P20,$G$6:$G$734)</f>
        <v>0</v>
      </c>
      <c r="R20" s="99">
        <f>SUMIF($O$6:$O$734,P20,$K$6:$K$734)</f>
        <v>1872250</v>
      </c>
    </row>
    <row r="21" spans="1:18" ht="45" hidden="1" outlineLevel="1">
      <c r="A21" s="151">
        <v>204</v>
      </c>
      <c r="B21" s="6" t="str">
        <f t="shared" si="1"/>
        <v>IVF204</v>
      </c>
      <c r="C21" s="70" t="s">
        <v>58</v>
      </c>
      <c r="D21" s="6">
        <v>1</v>
      </c>
      <c r="E21" s="8" t="s">
        <v>9</v>
      </c>
      <c r="F21" s="19">
        <v>187500</v>
      </c>
      <c r="G21" s="9">
        <f t="shared" si="2"/>
        <v>187500</v>
      </c>
      <c r="H21" s="14">
        <v>1</v>
      </c>
      <c r="I21" s="10" t="s">
        <v>9</v>
      </c>
      <c r="J21" s="9">
        <f>F21</f>
        <v>187500</v>
      </c>
      <c r="K21" s="9">
        <f t="shared" si="3"/>
        <v>187500</v>
      </c>
      <c r="L21" s="9">
        <f>ROUND(IF(K21&gt;G21,K21-G21,0),0)</f>
        <v>0</v>
      </c>
      <c r="M21" s="9">
        <f>ROUND(IF(K21&lt;G21,G21-K21,0),0)</f>
        <v>0</v>
      </c>
      <c r="N21" s="60" t="s">
        <v>383</v>
      </c>
      <c r="O21" s="11" t="s">
        <v>336</v>
      </c>
      <c r="P21" s="11" t="str">
        <v>GS</v>
      </c>
      <c r="Q21" s="99">
        <f>SUMIF($O$6:$O$734,P21,$G$6:$G$734)</f>
        <v>0</v>
      </c>
      <c r="R21" s="99">
        <f>SUMIF($O$6:$O$734,P21,$K$6:$K$734)</f>
        <v>814670</v>
      </c>
    </row>
    <row r="22" spans="1:18" ht="15.6" hidden="1" outlineLevel="1">
      <c r="A22" s="6"/>
      <c r="B22" s="6" t="str">
        <f t="shared" si="1"/>
        <v/>
      </c>
      <c r="C22" s="153" t="s">
        <v>445</v>
      </c>
      <c r="D22" s="6"/>
      <c r="E22" s="8"/>
      <c r="F22" s="19"/>
      <c r="G22" s="9"/>
      <c r="H22" s="14"/>
      <c r="J22" s="9"/>
      <c r="K22" s="9"/>
      <c r="L22" s="9"/>
      <c r="M22" s="9"/>
      <c r="Q22" s="99"/>
      <c r="R22" s="99"/>
    </row>
    <row r="23" spans="1:18" hidden="1" outlineLevel="1">
      <c r="B23" s="6" t="str">
        <f t="shared" si="1"/>
        <v/>
      </c>
      <c r="G23" s="9"/>
      <c r="H23" s="14"/>
      <c r="K23" s="9"/>
      <c r="L23" s="9"/>
      <c r="M23" s="9"/>
      <c r="O23" s="11" t="s">
        <v>336</v>
      </c>
      <c r="Q23" s="99">
        <f>SUMIF($O$6:$O$734,P23,$G$6:$G$734)</f>
        <v>0</v>
      </c>
      <c r="R23" s="99">
        <f>SUMIF($O$6:$O$734,P23,$K$6:$K$734)</f>
        <v>0</v>
      </c>
    </row>
    <row r="24" spans="1:18" ht="45" hidden="1" outlineLevel="1">
      <c r="A24" s="151">
        <v>205</v>
      </c>
      <c r="B24" s="6" t="str">
        <f t="shared" si="1"/>
        <v>IVF205</v>
      </c>
      <c r="C24" s="70" t="s">
        <v>59</v>
      </c>
      <c r="D24" s="6">
        <v>1</v>
      </c>
      <c r="E24" s="8" t="s">
        <v>9</v>
      </c>
      <c r="F24" s="19">
        <v>687500</v>
      </c>
      <c r="G24" s="9">
        <f t="shared" si="2"/>
        <v>687500</v>
      </c>
      <c r="H24" s="14">
        <v>1</v>
      </c>
      <c r="I24" s="10" t="s">
        <v>9</v>
      </c>
      <c r="J24" s="9">
        <f>F24</f>
        <v>687500</v>
      </c>
      <c r="K24" s="9">
        <f t="shared" si="3"/>
        <v>687500</v>
      </c>
      <c r="L24" s="9">
        <f>ROUND(IF(K24&gt;G24,K24-G24,0),0)</f>
        <v>0</v>
      </c>
      <c r="M24" s="9">
        <f>ROUND(IF(K24&lt;G24,G24-K24,0),0)</f>
        <v>0</v>
      </c>
      <c r="N24" s="60" t="s">
        <v>383</v>
      </c>
      <c r="O24" s="11" t="s">
        <v>336</v>
      </c>
      <c r="Q24" s="99">
        <f>SUMIF($O$6:$O$734,P24,$G$6:$G$734)</f>
        <v>0</v>
      </c>
      <c r="R24" s="99">
        <f>SUMIF($O$6:$O$734,P24,$K$6:$K$734)</f>
        <v>0</v>
      </c>
    </row>
    <row r="25" spans="1:18" ht="15.6" hidden="1" outlineLevel="1">
      <c r="A25" s="6"/>
      <c r="B25" s="6" t="str">
        <f t="shared" si="1"/>
        <v/>
      </c>
      <c r="C25" s="153" t="s">
        <v>447</v>
      </c>
      <c r="D25" s="6"/>
      <c r="E25" s="8"/>
      <c r="F25" s="19"/>
      <c r="G25" s="9"/>
      <c r="H25" s="14"/>
      <c r="J25" s="9"/>
      <c r="K25" s="9"/>
      <c r="L25" s="9"/>
      <c r="M25" s="9"/>
      <c r="Q25" s="99"/>
      <c r="R25" s="99"/>
    </row>
    <row r="26" spans="1:18" hidden="1" outlineLevel="1">
      <c r="B26" s="6" t="str">
        <f t="shared" si="1"/>
        <v/>
      </c>
      <c r="C26" s="68"/>
      <c r="G26" s="9"/>
      <c r="H26" s="14"/>
      <c r="K26" s="9"/>
      <c r="L26" s="9"/>
      <c r="M26" s="9"/>
      <c r="O26" s="11" t="s">
        <v>336</v>
      </c>
      <c r="Q26" s="99">
        <f>SUMIF($O$6:$O$734,P26,$G$6:$G$734)</f>
        <v>0</v>
      </c>
      <c r="R26" s="99">
        <f>SUMIF($O$6:$O$734,P26,$K$6:$K$734)</f>
        <v>0</v>
      </c>
    </row>
    <row r="27" spans="1:18" ht="45" hidden="1" outlineLevel="1">
      <c r="A27" s="151">
        <v>206</v>
      </c>
      <c r="B27" s="6" t="str">
        <f t="shared" si="1"/>
        <v>IVF206</v>
      </c>
      <c r="C27" s="70" t="s">
        <v>60</v>
      </c>
      <c r="D27" s="6">
        <v>1</v>
      </c>
      <c r="E27" s="8" t="s">
        <v>9</v>
      </c>
      <c r="F27" s="19">
        <v>96250</v>
      </c>
      <c r="G27" s="9">
        <f t="shared" si="2"/>
        <v>96250</v>
      </c>
      <c r="H27" s="14">
        <v>1</v>
      </c>
      <c r="I27" s="10" t="s">
        <v>9</v>
      </c>
      <c r="J27" s="9">
        <f>F27</f>
        <v>96250</v>
      </c>
      <c r="K27" s="9">
        <f t="shared" si="3"/>
        <v>96250</v>
      </c>
      <c r="L27" s="9">
        <f>ROUND(IF(K27&gt;G27,K27-G27,0),0)</f>
        <v>0</v>
      </c>
      <c r="M27" s="9">
        <f>ROUND(IF(K27&lt;G27,G27-K27,0),0)</f>
        <v>0</v>
      </c>
      <c r="N27" s="60" t="s">
        <v>383</v>
      </c>
      <c r="O27" s="11" t="s">
        <v>336</v>
      </c>
      <c r="Q27" s="99">
        <f>SUMIF($O$6:$O$734,P27,$G$6:$G$734)</f>
        <v>0</v>
      </c>
      <c r="R27" s="99">
        <f>SUMIF($O$6:$O$734,P27,$K$6:$K$734)</f>
        <v>0</v>
      </c>
    </row>
    <row r="28" spans="1:18" ht="15.6" hidden="1" outlineLevel="1">
      <c r="A28" s="6"/>
      <c r="B28" s="6" t="str">
        <f t="shared" si="1"/>
        <v/>
      </c>
      <c r="C28" s="153" t="s">
        <v>448</v>
      </c>
      <c r="D28" s="6"/>
      <c r="E28" s="8"/>
      <c r="F28" s="19"/>
      <c r="G28" s="9"/>
      <c r="H28" s="14"/>
      <c r="J28" s="9"/>
      <c r="K28" s="9"/>
      <c r="L28" s="9"/>
      <c r="M28" s="9"/>
      <c r="Q28" s="99"/>
      <c r="R28" s="99"/>
    </row>
    <row r="29" spans="1:18" hidden="1" outlineLevel="1">
      <c r="B29" s="6" t="str">
        <f t="shared" si="1"/>
        <v/>
      </c>
      <c r="C29" s="68"/>
      <c r="G29" s="9"/>
      <c r="H29" s="14"/>
      <c r="K29" s="9"/>
      <c r="L29" s="9"/>
      <c r="M29" s="9"/>
      <c r="O29" s="11" t="s">
        <v>336</v>
      </c>
      <c r="Q29" s="99">
        <f>SUMIF($O$6:$O$734,P29,$G$6:$G$734)</f>
        <v>0</v>
      </c>
      <c r="R29" s="99">
        <f>SUMIF($O$6:$O$734,P29,$K$6:$K$734)</f>
        <v>0</v>
      </c>
    </row>
    <row r="30" spans="1:18" ht="45" hidden="1" outlineLevel="1">
      <c r="A30" s="151">
        <v>207</v>
      </c>
      <c r="B30" s="6" t="str">
        <f t="shared" si="1"/>
        <v>IVF207</v>
      </c>
      <c r="C30" s="70" t="s">
        <v>61</v>
      </c>
      <c r="D30" s="6">
        <v>2</v>
      </c>
      <c r="E30" s="8" t="s">
        <v>9</v>
      </c>
      <c r="F30" s="19">
        <v>825000</v>
      </c>
      <c r="G30" s="9">
        <f t="shared" si="2"/>
        <v>1650000</v>
      </c>
      <c r="H30" s="14">
        <v>2</v>
      </c>
      <c r="I30" s="10" t="s">
        <v>9</v>
      </c>
      <c r="J30" s="9">
        <f>F30</f>
        <v>825000</v>
      </c>
      <c r="K30" s="9">
        <f t="shared" si="3"/>
        <v>1650000</v>
      </c>
      <c r="L30" s="9">
        <f>ROUND(IF(K30&gt;G30,K30-G30,0),0)</f>
        <v>0</v>
      </c>
      <c r="M30" s="9">
        <f>ROUND(IF(K30&lt;G30,G30-K30,0),0)</f>
        <v>0</v>
      </c>
      <c r="N30" s="60" t="s">
        <v>383</v>
      </c>
      <c r="O30" s="11" t="s">
        <v>336</v>
      </c>
      <c r="Q30" s="100">
        <f>SUM(Q6:Q29)</f>
        <v>34739828</v>
      </c>
      <c r="R30" s="100">
        <f>SUM(R6:R29)</f>
        <v>39392596</v>
      </c>
    </row>
    <row r="31" spans="1:18" ht="17.399999999999999" hidden="1" outlineLevel="1">
      <c r="A31" s="6"/>
      <c r="B31" s="6" t="str">
        <f t="shared" si="1"/>
        <v/>
      </c>
      <c r="C31" s="153" t="s">
        <v>445</v>
      </c>
      <c r="D31" s="6"/>
      <c r="E31" s="8"/>
      <c r="F31" s="19"/>
      <c r="G31" s="9"/>
      <c r="H31" s="14"/>
      <c r="J31" s="9"/>
      <c r="K31" s="9"/>
      <c r="L31" s="9"/>
      <c r="M31" s="9"/>
      <c r="Q31" s="100"/>
      <c r="R31" s="100"/>
    </row>
    <row r="32" spans="1:18" hidden="1" outlineLevel="1">
      <c r="B32" s="6" t="str">
        <f t="shared" si="1"/>
        <v/>
      </c>
      <c r="C32" s="68"/>
      <c r="G32" s="9"/>
      <c r="H32" s="14"/>
      <c r="K32" s="9"/>
      <c r="L32" s="9"/>
      <c r="M32" s="9"/>
      <c r="O32" s="11" t="s">
        <v>336</v>
      </c>
    </row>
    <row r="33" spans="1:15" ht="45" hidden="1" outlineLevel="1">
      <c r="A33" s="151">
        <v>208</v>
      </c>
      <c r="B33" s="6" t="str">
        <f t="shared" si="1"/>
        <v>IVF208</v>
      </c>
      <c r="C33" s="70" t="s">
        <v>62</v>
      </c>
      <c r="D33" s="6">
        <v>1</v>
      </c>
      <c r="E33" s="8" t="s">
        <v>9</v>
      </c>
      <c r="F33" s="19">
        <v>825000</v>
      </c>
      <c r="G33" s="9">
        <f t="shared" si="2"/>
        <v>825000</v>
      </c>
      <c r="H33" s="14">
        <v>1</v>
      </c>
      <c r="I33" s="10" t="s">
        <v>9</v>
      </c>
      <c r="J33" s="9">
        <f>F33</f>
        <v>825000</v>
      </c>
      <c r="K33" s="9">
        <f t="shared" si="3"/>
        <v>825000</v>
      </c>
      <c r="L33" s="9">
        <f>ROUND(IF(K33&gt;G33,K33-G33,0),0)</f>
        <v>0</v>
      </c>
      <c r="M33" s="9">
        <f>ROUND(IF(K33&lt;G33,G33-K33,0),0)</f>
        <v>0</v>
      </c>
      <c r="N33" s="60" t="s">
        <v>383</v>
      </c>
      <c r="O33" s="11" t="s">
        <v>336</v>
      </c>
    </row>
    <row r="34" spans="1:15" ht="15.6" hidden="1" outlineLevel="1">
      <c r="A34" s="6"/>
      <c r="B34" s="6" t="str">
        <f t="shared" si="1"/>
        <v/>
      </c>
      <c r="C34" s="153" t="s">
        <v>448</v>
      </c>
      <c r="D34" s="6"/>
      <c r="E34" s="8"/>
      <c r="F34" s="19"/>
      <c r="G34" s="9"/>
      <c r="H34" s="14"/>
      <c r="J34" s="9"/>
      <c r="K34" s="9"/>
      <c r="L34" s="9"/>
      <c r="M34" s="9"/>
    </row>
    <row r="35" spans="1:15" hidden="1" outlineLevel="1">
      <c r="B35" s="6" t="str">
        <f t="shared" si="1"/>
        <v/>
      </c>
      <c r="C35" s="68"/>
      <c r="G35" s="9"/>
      <c r="H35" s="14"/>
      <c r="K35" s="9"/>
      <c r="L35" s="9"/>
      <c r="M35" s="9"/>
      <c r="O35" s="11" t="s">
        <v>336</v>
      </c>
    </row>
    <row r="36" spans="1:15" ht="45" hidden="1" outlineLevel="1">
      <c r="A36" s="151">
        <v>209</v>
      </c>
      <c r="B36" s="6" t="str">
        <f t="shared" si="1"/>
        <v>IVF209</v>
      </c>
      <c r="C36" s="70" t="s">
        <v>63</v>
      </c>
      <c r="D36" s="6">
        <v>1</v>
      </c>
      <c r="E36" s="8" t="s">
        <v>9</v>
      </c>
      <c r="F36" s="19">
        <v>309000</v>
      </c>
      <c r="G36" s="9">
        <f t="shared" si="2"/>
        <v>309000</v>
      </c>
      <c r="H36" s="14">
        <v>1</v>
      </c>
      <c r="I36" s="10" t="s">
        <v>9</v>
      </c>
      <c r="J36" s="9">
        <f>F36</f>
        <v>309000</v>
      </c>
      <c r="K36" s="9">
        <f t="shared" si="3"/>
        <v>309000</v>
      </c>
      <c r="L36" s="9">
        <f>ROUND(IF(K36&gt;G36,K36-G36,0),0)</f>
        <v>0</v>
      </c>
      <c r="M36" s="9">
        <f>ROUND(IF(K36&lt;G36,G36-K36,0),0)</f>
        <v>0</v>
      </c>
      <c r="N36" s="60" t="s">
        <v>383</v>
      </c>
      <c r="O36" s="11" t="s">
        <v>336</v>
      </c>
    </row>
    <row r="37" spans="1:15" ht="15.6" hidden="1" outlineLevel="1">
      <c r="A37" s="6"/>
      <c r="B37" s="6" t="str">
        <f t="shared" si="1"/>
        <v/>
      </c>
      <c r="C37" s="153" t="s">
        <v>448</v>
      </c>
      <c r="D37" s="6"/>
      <c r="E37" s="8"/>
      <c r="F37" s="19"/>
      <c r="G37" s="9"/>
      <c r="H37" s="14"/>
      <c r="J37" s="9"/>
      <c r="K37" s="9"/>
      <c r="L37" s="9"/>
      <c r="M37" s="9"/>
    </row>
    <row r="38" spans="1:15" hidden="1" outlineLevel="1">
      <c r="B38" s="6" t="str">
        <f t="shared" si="1"/>
        <v/>
      </c>
      <c r="C38" s="68"/>
      <c r="G38" s="9"/>
      <c r="H38" s="14"/>
      <c r="K38" s="9"/>
      <c r="L38" s="9">
        <f t="shared" ref="L38:L129" si="4">ROUND(IF(K38&gt;G38,K38-G38,0),0)</f>
        <v>0</v>
      </c>
      <c r="M38" s="9">
        <f t="shared" ref="M38:M129" si="5">ROUND(IF(K38&lt;G38,G38-K38,0),0)</f>
        <v>0</v>
      </c>
      <c r="O38" s="11" t="s">
        <v>336</v>
      </c>
    </row>
    <row r="39" spans="1:15" ht="45" hidden="1" outlineLevel="1">
      <c r="A39" s="151">
        <v>210</v>
      </c>
      <c r="B39" s="6" t="str">
        <f t="shared" si="1"/>
        <v>IVF210</v>
      </c>
      <c r="C39" s="70" t="s">
        <v>64</v>
      </c>
      <c r="D39" s="6">
        <v>1</v>
      </c>
      <c r="E39" s="8" t="s">
        <v>9</v>
      </c>
      <c r="F39" s="19">
        <v>2625000</v>
      </c>
      <c r="G39" s="9">
        <f t="shared" si="2"/>
        <v>2625000</v>
      </c>
      <c r="H39" s="14">
        <v>1</v>
      </c>
      <c r="I39" s="10" t="s">
        <v>9</v>
      </c>
      <c r="J39" s="9">
        <f>F39</f>
        <v>2625000</v>
      </c>
      <c r="K39" s="9">
        <f t="shared" si="3"/>
        <v>2625000</v>
      </c>
      <c r="L39" s="9">
        <f t="shared" si="4"/>
        <v>0</v>
      </c>
      <c r="M39" s="9">
        <f t="shared" si="5"/>
        <v>0</v>
      </c>
      <c r="N39" s="60" t="s">
        <v>383</v>
      </c>
      <c r="O39" s="11" t="s">
        <v>336</v>
      </c>
    </row>
    <row r="40" spans="1:15" ht="15.6" hidden="1" outlineLevel="1">
      <c r="A40" s="6"/>
      <c r="B40" s="6" t="str">
        <f t="shared" si="1"/>
        <v/>
      </c>
      <c r="C40" s="153" t="s">
        <v>448</v>
      </c>
      <c r="D40" s="6"/>
      <c r="E40" s="8"/>
      <c r="F40" s="19"/>
      <c r="G40" s="9"/>
      <c r="H40" s="14"/>
      <c r="J40" s="9"/>
      <c r="K40" s="9"/>
      <c r="L40" s="9"/>
      <c r="M40" s="9"/>
    </row>
    <row r="41" spans="1:15" hidden="1" outlineLevel="1">
      <c r="B41" s="6" t="str">
        <f t="shared" si="1"/>
        <v/>
      </c>
      <c r="C41" s="68"/>
      <c r="G41" s="9"/>
      <c r="H41" s="14"/>
      <c r="K41" s="9"/>
      <c r="L41" s="9">
        <f t="shared" si="4"/>
        <v>0</v>
      </c>
      <c r="M41" s="9">
        <f t="shared" si="5"/>
        <v>0</v>
      </c>
      <c r="O41" s="11" t="s">
        <v>336</v>
      </c>
    </row>
    <row r="42" spans="1:15" ht="45" hidden="1" outlineLevel="1">
      <c r="A42" s="151">
        <v>211</v>
      </c>
      <c r="B42" s="6" t="str">
        <f t="shared" si="1"/>
        <v>IVF211</v>
      </c>
      <c r="C42" s="70" t="s">
        <v>65</v>
      </c>
      <c r="D42" s="6">
        <v>1</v>
      </c>
      <c r="E42" s="8" t="s">
        <v>9</v>
      </c>
      <c r="F42" s="19">
        <v>2560000</v>
      </c>
      <c r="G42" s="9">
        <f t="shared" si="2"/>
        <v>2560000</v>
      </c>
      <c r="H42" s="14">
        <v>1</v>
      </c>
      <c r="I42" s="10" t="s">
        <v>9</v>
      </c>
      <c r="J42" s="9">
        <f>F42</f>
        <v>2560000</v>
      </c>
      <c r="K42" s="9">
        <f t="shared" si="3"/>
        <v>2560000</v>
      </c>
      <c r="L42" s="9">
        <f t="shared" si="4"/>
        <v>0</v>
      </c>
      <c r="M42" s="9">
        <f t="shared" si="5"/>
        <v>0</v>
      </c>
      <c r="N42" s="60" t="s">
        <v>383</v>
      </c>
      <c r="O42" s="11" t="s">
        <v>336</v>
      </c>
    </row>
    <row r="43" spans="1:15" ht="15.6" hidden="1" outlineLevel="1">
      <c r="A43" s="6"/>
      <c r="B43" s="6" t="str">
        <f t="shared" si="1"/>
        <v/>
      </c>
      <c r="C43" s="153" t="s">
        <v>448</v>
      </c>
      <c r="D43" s="6"/>
      <c r="E43" s="8"/>
      <c r="F43" s="19"/>
      <c r="G43" s="9"/>
      <c r="H43" s="14"/>
      <c r="J43" s="9"/>
      <c r="K43" s="9"/>
      <c r="L43" s="9"/>
      <c r="M43" s="9"/>
    </row>
    <row r="44" spans="1:15" hidden="1" outlineLevel="1">
      <c r="B44" s="6" t="str">
        <f t="shared" si="1"/>
        <v/>
      </c>
      <c r="C44" s="68"/>
      <c r="G44" s="9"/>
      <c r="H44" s="14"/>
      <c r="K44" s="9"/>
      <c r="L44" s="9">
        <f t="shared" si="4"/>
        <v>0</v>
      </c>
      <c r="M44" s="9">
        <f t="shared" si="5"/>
        <v>0</v>
      </c>
      <c r="O44" s="11" t="s">
        <v>336</v>
      </c>
    </row>
    <row r="45" spans="1:15" ht="45" hidden="1" outlineLevel="1">
      <c r="A45" s="151">
        <v>212</v>
      </c>
      <c r="B45" s="6" t="str">
        <f t="shared" si="1"/>
        <v>IVF212</v>
      </c>
      <c r="C45" s="70" t="s">
        <v>66</v>
      </c>
      <c r="D45" s="6">
        <v>1</v>
      </c>
      <c r="E45" s="8" t="s">
        <v>9</v>
      </c>
      <c r="F45" s="19">
        <v>61875</v>
      </c>
      <c r="G45" s="9">
        <f t="shared" si="2"/>
        <v>61875</v>
      </c>
      <c r="H45" s="14">
        <v>1</v>
      </c>
      <c r="I45" s="10" t="s">
        <v>9</v>
      </c>
      <c r="J45" s="9">
        <f>F45</f>
        <v>61875</v>
      </c>
      <c r="K45" s="9">
        <f t="shared" si="3"/>
        <v>61875</v>
      </c>
      <c r="L45" s="9">
        <f t="shared" si="4"/>
        <v>0</v>
      </c>
      <c r="M45" s="9">
        <f t="shared" si="5"/>
        <v>0</v>
      </c>
      <c r="N45" s="60" t="s">
        <v>383</v>
      </c>
      <c r="O45" s="11" t="s">
        <v>336</v>
      </c>
    </row>
    <row r="46" spans="1:15" ht="15.6" hidden="1" outlineLevel="1">
      <c r="A46" s="6"/>
      <c r="B46" s="6" t="str">
        <f t="shared" si="1"/>
        <v/>
      </c>
      <c r="C46" s="153" t="s">
        <v>445</v>
      </c>
      <c r="D46" s="6"/>
      <c r="E46" s="8"/>
      <c r="F46" s="19"/>
      <c r="G46" s="9"/>
      <c r="H46" s="14"/>
      <c r="J46" s="9"/>
      <c r="K46" s="9"/>
      <c r="L46" s="9"/>
      <c r="M46" s="9"/>
    </row>
    <row r="47" spans="1:15" hidden="1" outlineLevel="1">
      <c r="B47" s="6" t="str">
        <f t="shared" si="1"/>
        <v/>
      </c>
      <c r="C47" s="68"/>
      <c r="G47" s="9"/>
      <c r="H47" s="14"/>
      <c r="K47" s="9"/>
      <c r="L47" s="9">
        <f t="shared" si="4"/>
        <v>0</v>
      </c>
      <c r="M47" s="9">
        <f t="shared" si="5"/>
        <v>0</v>
      </c>
      <c r="O47" s="11" t="s">
        <v>336</v>
      </c>
    </row>
    <row r="48" spans="1:15" ht="45" hidden="1" outlineLevel="1">
      <c r="A48" s="151">
        <v>213</v>
      </c>
      <c r="B48" s="6" t="str">
        <f t="shared" si="1"/>
        <v>IVF213</v>
      </c>
      <c r="C48" s="70" t="s">
        <v>67</v>
      </c>
      <c r="D48" s="6">
        <v>2</v>
      </c>
      <c r="E48" s="8" t="s">
        <v>9</v>
      </c>
      <c r="F48" s="19">
        <v>50000</v>
      </c>
      <c r="G48" s="9">
        <f t="shared" si="2"/>
        <v>100000</v>
      </c>
      <c r="H48" s="14">
        <v>2</v>
      </c>
      <c r="I48" s="10" t="s">
        <v>9</v>
      </c>
      <c r="J48" s="9">
        <f>F48</f>
        <v>50000</v>
      </c>
      <c r="K48" s="9">
        <f t="shared" si="3"/>
        <v>100000</v>
      </c>
      <c r="L48" s="9">
        <f t="shared" si="4"/>
        <v>0</v>
      </c>
      <c r="M48" s="9">
        <f t="shared" si="5"/>
        <v>0</v>
      </c>
      <c r="N48" s="60" t="s">
        <v>383</v>
      </c>
      <c r="O48" s="11" t="s">
        <v>336</v>
      </c>
    </row>
    <row r="49" spans="1:15" ht="15.6" hidden="1" outlineLevel="1">
      <c r="A49" s="6"/>
      <c r="B49" s="6" t="str">
        <f t="shared" si="1"/>
        <v/>
      </c>
      <c r="C49" s="153" t="s">
        <v>446</v>
      </c>
      <c r="D49" s="6"/>
      <c r="E49" s="8"/>
      <c r="F49" s="19"/>
      <c r="G49" s="9"/>
      <c r="H49" s="14"/>
      <c r="J49" s="9"/>
      <c r="K49" s="9"/>
      <c r="L49" s="9"/>
      <c r="M49" s="9"/>
    </row>
    <row r="50" spans="1:15" hidden="1" outlineLevel="1">
      <c r="B50" s="6" t="str">
        <f t="shared" si="1"/>
        <v/>
      </c>
      <c r="C50" s="68"/>
      <c r="G50" s="9"/>
      <c r="H50" s="14"/>
      <c r="K50" s="9"/>
      <c r="L50" s="9">
        <f t="shared" si="4"/>
        <v>0</v>
      </c>
      <c r="M50" s="9">
        <f t="shared" si="5"/>
        <v>0</v>
      </c>
      <c r="O50" s="11" t="s">
        <v>336</v>
      </c>
    </row>
    <row r="51" spans="1:15" ht="45" hidden="1" outlineLevel="1">
      <c r="A51" s="151">
        <v>214</v>
      </c>
      <c r="B51" s="6" t="str">
        <f t="shared" si="1"/>
        <v>IVF214</v>
      </c>
      <c r="C51" s="70" t="s">
        <v>68</v>
      </c>
      <c r="D51" s="6">
        <v>1</v>
      </c>
      <c r="E51" s="8" t="s">
        <v>9</v>
      </c>
      <c r="F51" s="19">
        <v>378000</v>
      </c>
      <c r="G51" s="9">
        <f t="shared" si="2"/>
        <v>378000</v>
      </c>
      <c r="H51" s="14">
        <v>1</v>
      </c>
      <c r="I51" s="10" t="s">
        <v>9</v>
      </c>
      <c r="J51" s="9">
        <f>F51</f>
        <v>378000</v>
      </c>
      <c r="K51" s="9">
        <f t="shared" si="3"/>
        <v>378000</v>
      </c>
      <c r="L51" s="9">
        <f t="shared" si="4"/>
        <v>0</v>
      </c>
      <c r="M51" s="9">
        <f t="shared" si="5"/>
        <v>0</v>
      </c>
      <c r="N51" s="60" t="s">
        <v>383</v>
      </c>
      <c r="O51" s="11" t="s">
        <v>336</v>
      </c>
    </row>
    <row r="52" spans="1:15" ht="15.6" hidden="1" outlineLevel="1">
      <c r="A52" s="6"/>
      <c r="B52" s="6" t="str">
        <f t="shared" si="1"/>
        <v/>
      </c>
      <c r="C52" s="153" t="s">
        <v>446</v>
      </c>
      <c r="D52" s="6"/>
      <c r="E52" s="8"/>
      <c r="F52" s="19"/>
      <c r="G52" s="9"/>
      <c r="H52" s="14"/>
      <c r="J52" s="9"/>
      <c r="K52" s="9"/>
      <c r="L52" s="9"/>
      <c r="M52" s="9"/>
    </row>
    <row r="53" spans="1:15" hidden="1" outlineLevel="1">
      <c r="B53" s="6" t="str">
        <f t="shared" si="1"/>
        <v/>
      </c>
      <c r="C53" s="68"/>
      <c r="G53" s="9"/>
      <c r="H53" s="14"/>
      <c r="K53" s="9"/>
      <c r="L53" s="9">
        <f t="shared" si="4"/>
        <v>0</v>
      </c>
      <c r="M53" s="9">
        <f t="shared" si="5"/>
        <v>0</v>
      </c>
      <c r="O53" s="11" t="s">
        <v>336</v>
      </c>
    </row>
    <row r="54" spans="1:15" ht="45" hidden="1" outlineLevel="1">
      <c r="A54" s="151">
        <v>215</v>
      </c>
      <c r="B54" s="6" t="str">
        <f t="shared" si="1"/>
        <v>IVF215</v>
      </c>
      <c r="C54" s="70" t="s">
        <v>69</v>
      </c>
      <c r="D54" s="6">
        <v>1</v>
      </c>
      <c r="E54" s="8" t="s">
        <v>9</v>
      </c>
      <c r="F54" s="19">
        <v>93750</v>
      </c>
      <c r="G54" s="9">
        <f t="shared" si="2"/>
        <v>93750</v>
      </c>
      <c r="H54" s="14">
        <v>1</v>
      </c>
      <c r="I54" s="10" t="s">
        <v>9</v>
      </c>
      <c r="J54" s="9">
        <f>F54</f>
        <v>93750</v>
      </c>
      <c r="K54" s="9">
        <f t="shared" si="3"/>
        <v>93750</v>
      </c>
      <c r="L54" s="9">
        <f t="shared" si="4"/>
        <v>0</v>
      </c>
      <c r="M54" s="9">
        <f t="shared" si="5"/>
        <v>0</v>
      </c>
      <c r="N54" s="60" t="s">
        <v>383</v>
      </c>
      <c r="O54" s="11" t="s">
        <v>336</v>
      </c>
    </row>
    <row r="55" spans="1:15" ht="15.6" hidden="1" outlineLevel="1">
      <c r="A55" s="6"/>
      <c r="B55" s="6" t="str">
        <f t="shared" si="1"/>
        <v/>
      </c>
      <c r="C55" s="153" t="s">
        <v>446</v>
      </c>
      <c r="D55" s="6"/>
      <c r="E55" s="8"/>
      <c r="F55" s="19"/>
      <c r="G55" s="9"/>
      <c r="H55" s="14"/>
      <c r="J55" s="9"/>
      <c r="K55" s="9"/>
      <c r="L55" s="9"/>
      <c r="M55" s="9"/>
    </row>
    <row r="56" spans="1:15" hidden="1" outlineLevel="1">
      <c r="B56" s="6" t="str">
        <f t="shared" si="1"/>
        <v/>
      </c>
      <c r="C56" s="68"/>
      <c r="G56" s="9"/>
      <c r="H56" s="14"/>
      <c r="K56" s="9"/>
      <c r="L56" s="9">
        <f t="shared" si="4"/>
        <v>0</v>
      </c>
      <c r="M56" s="9">
        <f t="shared" si="5"/>
        <v>0</v>
      </c>
      <c r="O56" s="11" t="s">
        <v>336</v>
      </c>
    </row>
    <row r="57" spans="1:15" ht="45" hidden="1" outlineLevel="1">
      <c r="A57" s="151">
        <v>216</v>
      </c>
      <c r="B57" s="6" t="str">
        <f t="shared" si="1"/>
        <v>IVF216</v>
      </c>
      <c r="C57" s="70" t="s">
        <v>70</v>
      </c>
      <c r="D57" s="6">
        <v>1</v>
      </c>
      <c r="E57" s="8" t="s">
        <v>9</v>
      </c>
      <c r="F57" s="19">
        <v>731250</v>
      </c>
      <c r="G57" s="9">
        <f t="shared" si="2"/>
        <v>731250</v>
      </c>
      <c r="H57" s="14">
        <v>1</v>
      </c>
      <c r="I57" s="10" t="s">
        <v>9</v>
      </c>
      <c r="J57" s="9">
        <f>F57</f>
        <v>731250</v>
      </c>
      <c r="K57" s="9">
        <f t="shared" si="3"/>
        <v>731250</v>
      </c>
      <c r="L57" s="9">
        <f t="shared" si="4"/>
        <v>0</v>
      </c>
      <c r="M57" s="9">
        <f t="shared" si="5"/>
        <v>0</v>
      </c>
      <c r="N57" s="60" t="s">
        <v>383</v>
      </c>
      <c r="O57" s="11" t="s">
        <v>336</v>
      </c>
    </row>
    <row r="58" spans="1:15" ht="15.6" hidden="1" outlineLevel="1">
      <c r="A58" s="6"/>
      <c r="B58" s="6" t="str">
        <f t="shared" si="1"/>
        <v/>
      </c>
      <c r="C58" s="153" t="s">
        <v>448</v>
      </c>
      <c r="D58" s="6"/>
      <c r="E58" s="8"/>
      <c r="F58" s="19"/>
      <c r="G58" s="9"/>
      <c r="H58" s="14"/>
      <c r="J58" s="9"/>
      <c r="K58" s="9"/>
      <c r="L58" s="9"/>
      <c r="M58" s="9"/>
    </row>
    <row r="59" spans="1:15" hidden="1" outlineLevel="1">
      <c r="B59" s="6" t="str">
        <f t="shared" si="1"/>
        <v/>
      </c>
      <c r="C59" s="68"/>
      <c r="G59" s="9"/>
      <c r="H59" s="14"/>
      <c r="K59" s="9"/>
      <c r="L59" s="9">
        <f t="shared" si="4"/>
        <v>0</v>
      </c>
      <c r="M59" s="9">
        <f t="shared" si="5"/>
        <v>0</v>
      </c>
      <c r="O59" s="11" t="s">
        <v>336</v>
      </c>
    </row>
    <row r="60" spans="1:15" ht="45" hidden="1" outlineLevel="1">
      <c r="A60" s="151">
        <v>217</v>
      </c>
      <c r="B60" s="6" t="str">
        <f t="shared" si="1"/>
        <v>IVF217</v>
      </c>
      <c r="C60" s="70" t="s">
        <v>71</v>
      </c>
      <c r="D60" s="6">
        <v>1</v>
      </c>
      <c r="E60" s="8" t="s">
        <v>9</v>
      </c>
      <c r="F60" s="19">
        <v>75625</v>
      </c>
      <c r="G60" s="9">
        <f t="shared" si="2"/>
        <v>75625</v>
      </c>
      <c r="H60" s="14">
        <v>1</v>
      </c>
      <c r="I60" s="10" t="s">
        <v>9</v>
      </c>
      <c r="J60" s="9">
        <f>F60</f>
        <v>75625</v>
      </c>
      <c r="K60" s="9">
        <f t="shared" si="3"/>
        <v>75625</v>
      </c>
      <c r="L60" s="9">
        <f t="shared" si="4"/>
        <v>0</v>
      </c>
      <c r="M60" s="9">
        <f t="shared" si="5"/>
        <v>0</v>
      </c>
      <c r="N60" s="60" t="s">
        <v>383</v>
      </c>
      <c r="O60" s="11" t="s">
        <v>336</v>
      </c>
    </row>
    <row r="61" spans="1:15" ht="15.6" hidden="1" outlineLevel="1">
      <c r="A61" s="6"/>
      <c r="B61" s="6" t="str">
        <f t="shared" si="1"/>
        <v/>
      </c>
      <c r="C61" s="153" t="s">
        <v>446</v>
      </c>
      <c r="D61" s="6"/>
      <c r="E61" s="8"/>
      <c r="F61" s="19"/>
      <c r="G61" s="9"/>
      <c r="H61" s="14"/>
      <c r="J61" s="9"/>
      <c r="K61" s="9"/>
      <c r="L61" s="9"/>
      <c r="M61" s="9"/>
    </row>
    <row r="62" spans="1:15" hidden="1" outlineLevel="1">
      <c r="B62" s="6" t="str">
        <f t="shared" si="1"/>
        <v/>
      </c>
      <c r="C62" s="68"/>
      <c r="G62" s="9"/>
      <c r="H62" s="14"/>
      <c r="K62" s="9"/>
      <c r="L62" s="9">
        <f t="shared" si="4"/>
        <v>0</v>
      </c>
      <c r="M62" s="9">
        <f t="shared" si="5"/>
        <v>0</v>
      </c>
      <c r="O62" s="11" t="s">
        <v>336</v>
      </c>
    </row>
    <row r="63" spans="1:15" ht="45" hidden="1" outlineLevel="1">
      <c r="A63" s="151">
        <v>218</v>
      </c>
      <c r="B63" s="6" t="str">
        <f t="shared" si="1"/>
        <v>IVF218</v>
      </c>
      <c r="C63" s="70" t="s">
        <v>72</v>
      </c>
      <c r="D63" s="6">
        <v>1</v>
      </c>
      <c r="E63" s="8" t="s">
        <v>9</v>
      </c>
      <c r="F63" s="19">
        <v>41250</v>
      </c>
      <c r="G63" s="9">
        <f t="shared" si="2"/>
        <v>41250</v>
      </c>
      <c r="H63" s="14">
        <v>1</v>
      </c>
      <c r="I63" s="10" t="s">
        <v>9</v>
      </c>
      <c r="J63" s="9">
        <f>F63</f>
        <v>41250</v>
      </c>
      <c r="K63" s="9">
        <f t="shared" si="3"/>
        <v>41250</v>
      </c>
      <c r="L63" s="9">
        <f t="shared" si="4"/>
        <v>0</v>
      </c>
      <c r="M63" s="9">
        <f t="shared" si="5"/>
        <v>0</v>
      </c>
      <c r="N63" s="60" t="s">
        <v>383</v>
      </c>
      <c r="O63" s="11" t="s">
        <v>336</v>
      </c>
    </row>
    <row r="64" spans="1:15" ht="15.6" hidden="1" outlineLevel="1">
      <c r="A64" s="6"/>
      <c r="B64" s="6" t="str">
        <f t="shared" si="1"/>
        <v/>
      </c>
      <c r="C64" s="153" t="s">
        <v>448</v>
      </c>
      <c r="D64" s="6"/>
      <c r="E64" s="8"/>
      <c r="F64" s="19"/>
      <c r="G64" s="9"/>
      <c r="H64" s="14"/>
      <c r="J64" s="9"/>
      <c r="K64" s="9"/>
      <c r="L64" s="9"/>
      <c r="M64" s="9"/>
    </row>
    <row r="65" spans="1:15" hidden="1" outlineLevel="1">
      <c r="B65" s="6" t="str">
        <f t="shared" si="1"/>
        <v/>
      </c>
      <c r="C65" s="68"/>
      <c r="G65" s="9"/>
      <c r="H65" s="14"/>
      <c r="K65" s="9"/>
      <c r="L65" s="9">
        <f t="shared" si="4"/>
        <v>0</v>
      </c>
      <c r="M65" s="9">
        <f t="shared" si="5"/>
        <v>0</v>
      </c>
      <c r="O65" s="11" t="s">
        <v>336</v>
      </c>
    </row>
    <row r="66" spans="1:15" ht="45" hidden="1" outlineLevel="1">
      <c r="A66" s="151">
        <v>219</v>
      </c>
      <c r="B66" s="6" t="str">
        <f t="shared" si="1"/>
        <v>IVF219</v>
      </c>
      <c r="C66" s="70" t="s">
        <v>73</v>
      </c>
      <c r="D66" s="6">
        <v>1</v>
      </c>
      <c r="E66" s="8" t="s">
        <v>9</v>
      </c>
      <c r="F66" s="19">
        <v>250000</v>
      </c>
      <c r="G66" s="9">
        <f t="shared" si="2"/>
        <v>250000</v>
      </c>
      <c r="H66" s="14">
        <v>1</v>
      </c>
      <c r="I66" s="10" t="s">
        <v>9</v>
      </c>
      <c r="J66" s="9">
        <f>F66</f>
        <v>250000</v>
      </c>
      <c r="K66" s="9">
        <f t="shared" si="3"/>
        <v>250000</v>
      </c>
      <c r="L66" s="9">
        <f t="shared" si="4"/>
        <v>0</v>
      </c>
      <c r="M66" s="9">
        <f t="shared" si="5"/>
        <v>0</v>
      </c>
      <c r="N66" s="60" t="s">
        <v>383</v>
      </c>
      <c r="O66" s="11" t="s">
        <v>336</v>
      </c>
    </row>
    <row r="67" spans="1:15" ht="15.6" hidden="1" outlineLevel="1">
      <c r="A67" s="6"/>
      <c r="B67" s="6" t="str">
        <f t="shared" si="1"/>
        <v/>
      </c>
      <c r="C67" s="153" t="s">
        <v>448</v>
      </c>
      <c r="D67" s="6"/>
      <c r="E67" s="8"/>
      <c r="F67" s="19"/>
      <c r="G67" s="9"/>
      <c r="H67" s="14"/>
      <c r="J67" s="9"/>
      <c r="K67" s="9"/>
      <c r="L67" s="9"/>
      <c r="M67" s="9"/>
    </row>
    <row r="68" spans="1:15" hidden="1" outlineLevel="1">
      <c r="B68" s="6" t="str">
        <f t="shared" si="1"/>
        <v/>
      </c>
      <c r="C68" s="68"/>
      <c r="G68" s="9"/>
      <c r="H68" s="14"/>
      <c r="K68" s="9"/>
      <c r="L68" s="9">
        <f t="shared" si="4"/>
        <v>0</v>
      </c>
      <c r="M68" s="9">
        <f t="shared" si="5"/>
        <v>0</v>
      </c>
      <c r="O68" s="11" t="s">
        <v>336</v>
      </c>
    </row>
    <row r="69" spans="1:15" ht="45" hidden="1" outlineLevel="1">
      <c r="A69" s="151">
        <v>220</v>
      </c>
      <c r="B69" s="6" t="str">
        <f t="shared" si="1"/>
        <v>IVF220</v>
      </c>
      <c r="C69" s="70" t="s">
        <v>74</v>
      </c>
      <c r="D69" s="6">
        <v>1</v>
      </c>
      <c r="E69" s="8" t="s">
        <v>9</v>
      </c>
      <c r="F69" s="19">
        <v>34500</v>
      </c>
      <c r="G69" s="9">
        <f t="shared" si="2"/>
        <v>34500</v>
      </c>
      <c r="H69" s="14">
        <v>1</v>
      </c>
      <c r="I69" s="10" t="s">
        <v>9</v>
      </c>
      <c r="J69" s="9">
        <f>F69</f>
        <v>34500</v>
      </c>
      <c r="K69" s="9">
        <f t="shared" si="3"/>
        <v>34500</v>
      </c>
      <c r="L69" s="9">
        <f t="shared" si="4"/>
        <v>0</v>
      </c>
      <c r="M69" s="9">
        <f t="shared" si="5"/>
        <v>0</v>
      </c>
      <c r="N69" s="60" t="s">
        <v>383</v>
      </c>
      <c r="O69" s="11" t="s">
        <v>336</v>
      </c>
    </row>
    <row r="70" spans="1:15" ht="15.6" hidden="1" outlineLevel="1">
      <c r="A70" s="6"/>
      <c r="B70" s="6" t="str">
        <f t="shared" si="1"/>
        <v/>
      </c>
      <c r="C70" s="153" t="s">
        <v>446</v>
      </c>
      <c r="D70" s="6"/>
      <c r="E70" s="8"/>
      <c r="F70" s="19"/>
      <c r="G70" s="9"/>
      <c r="H70" s="14"/>
      <c r="J70" s="9"/>
      <c r="K70" s="9"/>
      <c r="L70" s="9"/>
      <c r="M70" s="9"/>
    </row>
    <row r="71" spans="1:15" hidden="1" outlineLevel="1">
      <c r="B71" s="6" t="str">
        <f t="shared" ref="B71:B134" si="6">IF(ISBLANK(A71), "","IVF"&amp;A71)</f>
        <v/>
      </c>
      <c r="C71" s="68"/>
      <c r="G71" s="9"/>
      <c r="H71" s="14"/>
      <c r="K71" s="9"/>
      <c r="L71" s="9">
        <f t="shared" si="4"/>
        <v>0</v>
      </c>
      <c r="M71" s="9">
        <f t="shared" si="5"/>
        <v>0</v>
      </c>
      <c r="O71" s="11" t="s">
        <v>336</v>
      </c>
    </row>
    <row r="72" spans="1:15" ht="45" hidden="1" outlineLevel="1">
      <c r="A72" s="151">
        <v>221</v>
      </c>
      <c r="B72" s="6" t="str">
        <f t="shared" si="6"/>
        <v>IVF221</v>
      </c>
      <c r="C72" s="70" t="s">
        <v>75</v>
      </c>
      <c r="D72" s="6">
        <v>1</v>
      </c>
      <c r="E72" s="8" t="s">
        <v>9</v>
      </c>
      <c r="F72" s="19">
        <v>563750</v>
      </c>
      <c r="G72" s="9">
        <f t="shared" si="2"/>
        <v>563750</v>
      </c>
      <c r="H72" s="14">
        <v>1</v>
      </c>
      <c r="I72" s="10" t="s">
        <v>9</v>
      </c>
      <c r="J72" s="9">
        <f>F72</f>
        <v>563750</v>
      </c>
      <c r="K72" s="9">
        <f t="shared" si="3"/>
        <v>563750</v>
      </c>
      <c r="L72" s="9">
        <f t="shared" si="4"/>
        <v>0</v>
      </c>
      <c r="M72" s="9">
        <f t="shared" si="5"/>
        <v>0</v>
      </c>
      <c r="N72" s="60" t="s">
        <v>383</v>
      </c>
      <c r="O72" s="11" t="s">
        <v>336</v>
      </c>
    </row>
    <row r="73" spans="1:15" ht="15.6" hidden="1" outlineLevel="1">
      <c r="A73" s="6"/>
      <c r="B73" s="6" t="str">
        <f t="shared" si="6"/>
        <v/>
      </c>
      <c r="C73" s="153" t="s">
        <v>446</v>
      </c>
      <c r="D73" s="6"/>
      <c r="E73" s="8"/>
      <c r="F73" s="19"/>
      <c r="G73" s="9"/>
      <c r="H73" s="14"/>
      <c r="J73" s="9"/>
      <c r="K73" s="9"/>
      <c r="L73" s="9"/>
      <c r="M73" s="9"/>
    </row>
    <row r="74" spans="1:15" hidden="1" outlineLevel="1">
      <c r="B74" s="6" t="str">
        <f t="shared" si="6"/>
        <v/>
      </c>
      <c r="C74" s="68"/>
      <c r="G74" s="9"/>
      <c r="H74" s="14"/>
      <c r="K74" s="9"/>
      <c r="L74" s="9">
        <f t="shared" si="4"/>
        <v>0</v>
      </c>
      <c r="M74" s="9">
        <f t="shared" si="5"/>
        <v>0</v>
      </c>
      <c r="O74" s="11" t="s">
        <v>336</v>
      </c>
    </row>
    <row r="75" spans="1:15" ht="45" hidden="1" outlineLevel="1">
      <c r="A75" s="151">
        <v>222</v>
      </c>
      <c r="B75" s="6" t="str">
        <f t="shared" si="6"/>
        <v>IVF222</v>
      </c>
      <c r="C75" s="70" t="s">
        <v>76</v>
      </c>
      <c r="D75" s="6">
        <v>1</v>
      </c>
      <c r="E75" s="8" t="s">
        <v>9</v>
      </c>
      <c r="F75" s="19">
        <v>103125</v>
      </c>
      <c r="G75" s="9">
        <f t="shared" si="2"/>
        <v>103125</v>
      </c>
      <c r="H75" s="14">
        <v>1</v>
      </c>
      <c r="I75" s="10" t="s">
        <v>9</v>
      </c>
      <c r="J75" s="9">
        <f>F75</f>
        <v>103125</v>
      </c>
      <c r="K75" s="9">
        <f t="shared" si="3"/>
        <v>103125</v>
      </c>
      <c r="L75" s="9">
        <f t="shared" si="4"/>
        <v>0</v>
      </c>
      <c r="M75" s="9">
        <f t="shared" si="5"/>
        <v>0</v>
      </c>
      <c r="N75" s="60" t="s">
        <v>383</v>
      </c>
      <c r="O75" s="11" t="s">
        <v>336</v>
      </c>
    </row>
    <row r="76" spans="1:15" ht="15.6" hidden="1" outlineLevel="1">
      <c r="A76" s="6"/>
      <c r="B76" s="6" t="str">
        <f t="shared" si="6"/>
        <v/>
      </c>
      <c r="C76" s="153" t="s">
        <v>448</v>
      </c>
      <c r="D76" s="6"/>
      <c r="E76" s="8"/>
      <c r="F76" s="19"/>
      <c r="G76" s="9"/>
      <c r="H76" s="14"/>
      <c r="J76" s="9"/>
      <c r="K76" s="9"/>
      <c r="L76" s="9"/>
      <c r="M76" s="9"/>
    </row>
    <row r="77" spans="1:15" hidden="1" outlineLevel="1">
      <c r="B77" s="6" t="str">
        <f t="shared" si="6"/>
        <v/>
      </c>
      <c r="C77" s="68"/>
      <c r="G77" s="9"/>
      <c r="H77" s="14"/>
      <c r="K77" s="9"/>
      <c r="L77" s="9">
        <f t="shared" si="4"/>
        <v>0</v>
      </c>
      <c r="M77" s="9">
        <f t="shared" si="5"/>
        <v>0</v>
      </c>
      <c r="O77" s="11" t="s">
        <v>336</v>
      </c>
    </row>
    <row r="78" spans="1:15" ht="45" hidden="1" outlineLevel="1">
      <c r="A78" s="151">
        <v>223</v>
      </c>
      <c r="B78" s="6" t="str">
        <f t="shared" si="6"/>
        <v>IVF223</v>
      </c>
      <c r="C78" s="70" t="s">
        <v>77</v>
      </c>
      <c r="D78" s="6">
        <v>1</v>
      </c>
      <c r="E78" s="8" t="s">
        <v>9</v>
      </c>
      <c r="F78" s="19">
        <v>225000</v>
      </c>
      <c r="G78" s="9">
        <f t="shared" si="2"/>
        <v>225000</v>
      </c>
      <c r="H78" s="14">
        <v>1</v>
      </c>
      <c r="I78" s="10" t="s">
        <v>9</v>
      </c>
      <c r="J78" s="9">
        <f>F78</f>
        <v>225000</v>
      </c>
      <c r="K78" s="9">
        <f t="shared" si="3"/>
        <v>225000</v>
      </c>
      <c r="L78" s="9">
        <f t="shared" si="4"/>
        <v>0</v>
      </c>
      <c r="M78" s="9">
        <f t="shared" si="5"/>
        <v>0</v>
      </c>
      <c r="N78" s="60" t="s">
        <v>383</v>
      </c>
      <c r="O78" s="11" t="s">
        <v>336</v>
      </c>
    </row>
    <row r="79" spans="1:15" ht="15.6" hidden="1" outlineLevel="1">
      <c r="A79" s="6"/>
      <c r="B79" s="6" t="str">
        <f t="shared" si="6"/>
        <v/>
      </c>
      <c r="C79" s="153" t="s">
        <v>446</v>
      </c>
      <c r="D79" s="6"/>
      <c r="E79" s="8"/>
      <c r="F79" s="19"/>
      <c r="G79" s="9"/>
      <c r="H79" s="14"/>
      <c r="J79" s="9"/>
      <c r="K79" s="9"/>
      <c r="L79" s="9"/>
      <c r="M79" s="9"/>
    </row>
    <row r="80" spans="1:15" hidden="1" outlineLevel="1">
      <c r="B80" s="6" t="str">
        <f t="shared" si="6"/>
        <v/>
      </c>
      <c r="C80" s="68"/>
      <c r="G80" s="9"/>
      <c r="H80" s="14"/>
      <c r="K80" s="9"/>
      <c r="L80" s="9">
        <f t="shared" si="4"/>
        <v>0</v>
      </c>
      <c r="M80" s="9">
        <f t="shared" si="5"/>
        <v>0</v>
      </c>
      <c r="O80" s="11" t="s">
        <v>336</v>
      </c>
    </row>
    <row r="81" spans="1:15" ht="45" hidden="1" outlineLevel="1">
      <c r="A81" s="151">
        <v>224</v>
      </c>
      <c r="B81" s="6" t="str">
        <f t="shared" si="6"/>
        <v>IVF224</v>
      </c>
      <c r="C81" s="70" t="s">
        <v>78</v>
      </c>
      <c r="D81" s="6">
        <v>2</v>
      </c>
      <c r="E81" s="8" t="s">
        <v>9</v>
      </c>
      <c r="F81" s="19">
        <v>61875</v>
      </c>
      <c r="G81" s="9">
        <f t="shared" si="2"/>
        <v>123750</v>
      </c>
      <c r="H81" s="14">
        <v>2</v>
      </c>
      <c r="I81" s="10" t="s">
        <v>9</v>
      </c>
      <c r="J81" s="9">
        <f>F81</f>
        <v>61875</v>
      </c>
      <c r="K81" s="9">
        <f t="shared" si="3"/>
        <v>123750</v>
      </c>
      <c r="L81" s="9">
        <f t="shared" si="4"/>
        <v>0</v>
      </c>
      <c r="M81" s="9">
        <f t="shared" si="5"/>
        <v>0</v>
      </c>
      <c r="N81" s="60" t="s">
        <v>383</v>
      </c>
      <c r="O81" s="11" t="s">
        <v>336</v>
      </c>
    </row>
    <row r="82" spans="1:15" ht="15.6" hidden="1" outlineLevel="1">
      <c r="A82" s="6"/>
      <c r="B82" s="6" t="str">
        <f t="shared" si="6"/>
        <v/>
      </c>
      <c r="C82" s="153" t="s">
        <v>446</v>
      </c>
      <c r="D82" s="6"/>
      <c r="E82" s="8"/>
      <c r="F82" s="19"/>
      <c r="G82" s="9"/>
      <c r="H82" s="14"/>
      <c r="J82" s="9"/>
      <c r="K82" s="9"/>
      <c r="L82" s="9"/>
      <c r="M82" s="9"/>
    </row>
    <row r="83" spans="1:15" hidden="1" outlineLevel="1">
      <c r="B83" s="6" t="str">
        <f t="shared" si="6"/>
        <v/>
      </c>
      <c r="C83" s="68"/>
      <c r="G83" s="9"/>
      <c r="H83" s="14"/>
      <c r="K83" s="9"/>
      <c r="L83" s="9">
        <f t="shared" si="4"/>
        <v>0</v>
      </c>
      <c r="M83" s="9">
        <f t="shared" si="5"/>
        <v>0</v>
      </c>
      <c r="O83" s="11" t="s">
        <v>336</v>
      </c>
    </row>
    <row r="84" spans="1:15" ht="45" hidden="1" outlineLevel="1">
      <c r="A84" s="151">
        <v>225</v>
      </c>
      <c r="B84" s="6" t="str">
        <f t="shared" si="6"/>
        <v>IVF225</v>
      </c>
      <c r="C84" s="70" t="s">
        <v>79</v>
      </c>
      <c r="D84" s="6">
        <v>1</v>
      </c>
      <c r="E84" s="8" t="s">
        <v>9</v>
      </c>
      <c r="F84" s="19">
        <v>312500</v>
      </c>
      <c r="G84" s="9">
        <f t="shared" si="2"/>
        <v>312500</v>
      </c>
      <c r="H84" s="14">
        <v>1</v>
      </c>
      <c r="I84" s="10" t="s">
        <v>9</v>
      </c>
      <c r="J84" s="9">
        <f>F84</f>
        <v>312500</v>
      </c>
      <c r="K84" s="9">
        <f t="shared" si="3"/>
        <v>312500</v>
      </c>
      <c r="L84" s="9">
        <f t="shared" si="4"/>
        <v>0</v>
      </c>
      <c r="M84" s="9">
        <f t="shared" si="5"/>
        <v>0</v>
      </c>
      <c r="N84" s="60" t="s">
        <v>383</v>
      </c>
      <c r="O84" s="11" t="s">
        <v>336</v>
      </c>
    </row>
    <row r="85" spans="1:15" ht="15.6" hidden="1" outlineLevel="1">
      <c r="A85" s="6"/>
      <c r="B85" s="6" t="str">
        <f t="shared" si="6"/>
        <v/>
      </c>
      <c r="C85" s="153" t="s">
        <v>446</v>
      </c>
      <c r="D85" s="6"/>
      <c r="E85" s="8"/>
      <c r="F85" s="19"/>
      <c r="G85" s="9"/>
      <c r="H85" s="14"/>
      <c r="J85" s="9"/>
      <c r="K85" s="9"/>
      <c r="L85" s="9"/>
      <c r="M85" s="9"/>
    </row>
    <row r="86" spans="1:15" hidden="1" outlineLevel="1">
      <c r="B86" s="6" t="str">
        <f t="shared" si="6"/>
        <v/>
      </c>
      <c r="C86" s="68"/>
      <c r="G86" s="9"/>
      <c r="H86" s="14"/>
      <c r="K86" s="9"/>
      <c r="L86" s="9">
        <f t="shared" si="4"/>
        <v>0</v>
      </c>
      <c r="M86" s="9">
        <f t="shared" si="5"/>
        <v>0</v>
      </c>
      <c r="O86" s="11" t="s">
        <v>336</v>
      </c>
    </row>
    <row r="87" spans="1:15" ht="45" hidden="1" outlineLevel="1">
      <c r="A87" s="151">
        <v>226</v>
      </c>
      <c r="B87" s="6" t="str">
        <f t="shared" si="6"/>
        <v>IVF226</v>
      </c>
      <c r="C87" s="70" t="s">
        <v>80</v>
      </c>
      <c r="D87" s="6">
        <v>2</v>
      </c>
      <c r="E87" s="8" t="s">
        <v>9</v>
      </c>
      <c r="F87" s="19">
        <v>280000</v>
      </c>
      <c r="G87" s="9">
        <f t="shared" si="2"/>
        <v>560000</v>
      </c>
      <c r="H87" s="14">
        <v>2</v>
      </c>
      <c r="I87" s="10" t="s">
        <v>9</v>
      </c>
      <c r="J87" s="9">
        <f>F87</f>
        <v>280000</v>
      </c>
      <c r="K87" s="9">
        <f t="shared" si="3"/>
        <v>560000</v>
      </c>
      <c r="L87" s="9">
        <f t="shared" si="4"/>
        <v>0</v>
      </c>
      <c r="M87" s="9">
        <f t="shared" si="5"/>
        <v>0</v>
      </c>
      <c r="N87" s="60" t="s">
        <v>383</v>
      </c>
      <c r="O87" s="11" t="s">
        <v>336</v>
      </c>
    </row>
    <row r="88" spans="1:15" ht="15.6" hidden="1" outlineLevel="1">
      <c r="A88" s="6"/>
      <c r="B88" s="6" t="str">
        <f t="shared" si="6"/>
        <v/>
      </c>
      <c r="C88" s="153" t="s">
        <v>446</v>
      </c>
      <c r="D88" s="6"/>
      <c r="E88" s="8"/>
      <c r="F88" s="19"/>
      <c r="G88" s="9"/>
      <c r="H88" s="14"/>
      <c r="J88" s="9"/>
      <c r="K88" s="9"/>
      <c r="L88" s="9"/>
      <c r="M88" s="9"/>
    </row>
    <row r="89" spans="1:15" hidden="1" outlineLevel="1">
      <c r="B89" s="6" t="str">
        <f t="shared" si="6"/>
        <v/>
      </c>
      <c r="C89" s="68"/>
      <c r="G89" s="9"/>
      <c r="H89" s="14"/>
      <c r="K89" s="9"/>
      <c r="L89" s="9">
        <f t="shared" si="4"/>
        <v>0</v>
      </c>
      <c r="M89" s="9">
        <f t="shared" si="5"/>
        <v>0</v>
      </c>
      <c r="O89" s="11" t="s">
        <v>336</v>
      </c>
    </row>
    <row r="90" spans="1:15" ht="45" hidden="1" outlineLevel="1">
      <c r="A90" s="151">
        <v>227</v>
      </c>
      <c r="B90" s="6" t="str">
        <f t="shared" si="6"/>
        <v>IVF227</v>
      </c>
      <c r="C90" s="70" t="s">
        <v>81</v>
      </c>
      <c r="D90" s="6">
        <v>1</v>
      </c>
      <c r="E90" s="8" t="s">
        <v>9</v>
      </c>
      <c r="F90" s="19">
        <v>49500</v>
      </c>
      <c r="G90" s="9">
        <f t="shared" si="2"/>
        <v>49500</v>
      </c>
      <c r="H90" s="14">
        <v>1</v>
      </c>
      <c r="I90" s="10" t="s">
        <v>9</v>
      </c>
      <c r="J90" s="9">
        <f>F90</f>
        <v>49500</v>
      </c>
      <c r="K90" s="9">
        <f t="shared" si="3"/>
        <v>49500</v>
      </c>
      <c r="L90" s="9">
        <f t="shared" si="4"/>
        <v>0</v>
      </c>
      <c r="M90" s="9">
        <f t="shared" si="5"/>
        <v>0</v>
      </c>
      <c r="N90" s="60" t="s">
        <v>383</v>
      </c>
      <c r="O90" s="11" t="s">
        <v>336</v>
      </c>
    </row>
    <row r="91" spans="1:15" ht="15.6" hidden="1" outlineLevel="1">
      <c r="A91" s="6"/>
      <c r="B91" s="6" t="str">
        <f t="shared" si="6"/>
        <v/>
      </c>
      <c r="C91" s="153" t="s">
        <v>458</v>
      </c>
      <c r="D91" s="6"/>
      <c r="E91" s="8"/>
      <c r="F91" s="19"/>
      <c r="G91" s="9"/>
      <c r="H91" s="14"/>
      <c r="J91" s="9"/>
      <c r="K91" s="9"/>
      <c r="L91" s="9"/>
      <c r="M91" s="9"/>
    </row>
    <row r="92" spans="1:15" hidden="1" outlineLevel="1">
      <c r="B92" s="6" t="str">
        <f t="shared" si="6"/>
        <v/>
      </c>
      <c r="C92" s="68"/>
      <c r="G92" s="9"/>
      <c r="H92" s="14"/>
      <c r="K92" s="9"/>
      <c r="L92" s="9">
        <f t="shared" si="4"/>
        <v>0</v>
      </c>
      <c r="M92" s="9">
        <f t="shared" si="5"/>
        <v>0</v>
      </c>
      <c r="O92" s="11" t="s">
        <v>336</v>
      </c>
    </row>
    <row r="93" spans="1:15" ht="45" hidden="1" outlineLevel="1">
      <c r="A93" s="151">
        <v>228</v>
      </c>
      <c r="B93" s="6" t="str">
        <f t="shared" si="6"/>
        <v>IVF228</v>
      </c>
      <c r="C93" s="70" t="s">
        <v>82</v>
      </c>
      <c r="D93" s="6">
        <v>1</v>
      </c>
      <c r="E93" s="8" t="s">
        <v>9</v>
      </c>
      <c r="F93" s="19">
        <v>937500</v>
      </c>
      <c r="G93" s="9">
        <f t="shared" si="2"/>
        <v>937500</v>
      </c>
      <c r="H93" s="14">
        <v>1</v>
      </c>
      <c r="I93" s="10" t="s">
        <v>9</v>
      </c>
      <c r="J93" s="9">
        <f>F93</f>
        <v>937500</v>
      </c>
      <c r="K93" s="9">
        <f t="shared" si="3"/>
        <v>937500</v>
      </c>
      <c r="L93" s="9">
        <f t="shared" si="4"/>
        <v>0</v>
      </c>
      <c r="M93" s="9">
        <f t="shared" si="5"/>
        <v>0</v>
      </c>
      <c r="N93" s="60" t="s">
        <v>383</v>
      </c>
      <c r="O93" s="11" t="s">
        <v>336</v>
      </c>
    </row>
    <row r="94" spans="1:15" ht="15.6" hidden="1" outlineLevel="1">
      <c r="A94" s="6"/>
      <c r="B94" s="6" t="str">
        <f t="shared" si="6"/>
        <v/>
      </c>
      <c r="C94" s="153" t="s">
        <v>447</v>
      </c>
      <c r="D94" s="6"/>
      <c r="E94" s="8"/>
      <c r="F94" s="19"/>
      <c r="G94" s="9"/>
      <c r="H94" s="14"/>
      <c r="J94" s="9"/>
      <c r="K94" s="9"/>
      <c r="L94" s="9"/>
      <c r="M94" s="9"/>
    </row>
    <row r="95" spans="1:15" hidden="1" outlineLevel="1">
      <c r="B95" s="6" t="str">
        <f t="shared" si="6"/>
        <v/>
      </c>
      <c r="C95" s="68"/>
      <c r="G95" s="9"/>
      <c r="H95" s="14"/>
      <c r="K95" s="9"/>
      <c r="L95" s="9">
        <f t="shared" si="4"/>
        <v>0</v>
      </c>
      <c r="M95" s="9">
        <f t="shared" si="5"/>
        <v>0</v>
      </c>
      <c r="O95" s="11" t="s">
        <v>336</v>
      </c>
    </row>
    <row r="96" spans="1:15" ht="45" hidden="1" outlineLevel="1">
      <c r="A96" s="151">
        <v>229</v>
      </c>
      <c r="B96" s="6" t="str">
        <f t="shared" si="6"/>
        <v>IVF229</v>
      </c>
      <c r="C96" s="70" t="s">
        <v>83</v>
      </c>
      <c r="D96" s="6">
        <v>1</v>
      </c>
      <c r="E96" s="8" t="s">
        <v>9</v>
      </c>
      <c r="F96" s="19">
        <v>562500</v>
      </c>
      <c r="G96" s="9">
        <f t="shared" si="2"/>
        <v>562500</v>
      </c>
      <c r="H96" s="14">
        <v>1</v>
      </c>
      <c r="I96" s="10" t="s">
        <v>9</v>
      </c>
      <c r="J96" s="9">
        <f>F96</f>
        <v>562500</v>
      </c>
      <c r="K96" s="9">
        <f t="shared" si="3"/>
        <v>562500</v>
      </c>
      <c r="L96" s="9">
        <f t="shared" si="4"/>
        <v>0</v>
      </c>
      <c r="M96" s="9">
        <f t="shared" si="5"/>
        <v>0</v>
      </c>
      <c r="N96" s="60" t="s">
        <v>383</v>
      </c>
      <c r="O96" s="11" t="s">
        <v>336</v>
      </c>
    </row>
    <row r="97" spans="1:15" ht="15.6" hidden="1" outlineLevel="1">
      <c r="A97" s="6"/>
      <c r="B97" s="6" t="str">
        <f t="shared" si="6"/>
        <v/>
      </c>
      <c r="C97" s="153" t="s">
        <v>448</v>
      </c>
      <c r="D97" s="6"/>
      <c r="E97" s="8"/>
      <c r="F97" s="19"/>
      <c r="G97" s="9"/>
      <c r="H97" s="14"/>
      <c r="J97" s="9"/>
      <c r="K97" s="9"/>
      <c r="L97" s="9"/>
      <c r="M97" s="9"/>
    </row>
    <row r="98" spans="1:15" hidden="1" outlineLevel="1">
      <c r="B98" s="6" t="str">
        <f t="shared" si="6"/>
        <v/>
      </c>
      <c r="C98" s="68"/>
      <c r="G98" s="9"/>
      <c r="H98" s="14"/>
      <c r="K98" s="9"/>
      <c r="L98" s="9">
        <f t="shared" si="4"/>
        <v>0</v>
      </c>
      <c r="M98" s="9">
        <f t="shared" si="5"/>
        <v>0</v>
      </c>
      <c r="O98" s="11" t="s">
        <v>336</v>
      </c>
    </row>
    <row r="99" spans="1:15" ht="45" hidden="1" outlineLevel="1">
      <c r="A99" s="151">
        <v>230</v>
      </c>
      <c r="B99" s="6" t="str">
        <f t="shared" si="6"/>
        <v>IVF230</v>
      </c>
      <c r="C99" s="70" t="s">
        <v>84</v>
      </c>
      <c r="D99" s="6">
        <v>1</v>
      </c>
      <c r="E99" s="8" t="s">
        <v>9</v>
      </c>
      <c r="F99" s="19">
        <v>2125000</v>
      </c>
      <c r="G99" s="9">
        <f t="shared" si="2"/>
        <v>2125000</v>
      </c>
      <c r="H99" s="14">
        <v>1</v>
      </c>
      <c r="I99" s="10" t="s">
        <v>9</v>
      </c>
      <c r="J99" s="9">
        <f>F99</f>
        <v>2125000</v>
      </c>
      <c r="K99" s="9">
        <f t="shared" si="3"/>
        <v>2125000</v>
      </c>
      <c r="L99" s="9">
        <f t="shared" si="4"/>
        <v>0</v>
      </c>
      <c r="M99" s="9">
        <f t="shared" si="5"/>
        <v>0</v>
      </c>
      <c r="N99" s="60" t="s">
        <v>383</v>
      </c>
      <c r="O99" s="11" t="s">
        <v>336</v>
      </c>
    </row>
    <row r="100" spans="1:15" ht="15.6" hidden="1" outlineLevel="1">
      <c r="A100" s="6"/>
      <c r="B100" s="6" t="str">
        <f t="shared" si="6"/>
        <v/>
      </c>
      <c r="C100" s="153" t="s">
        <v>459</v>
      </c>
      <c r="D100" s="6"/>
      <c r="E100" s="8"/>
      <c r="F100" s="19"/>
      <c r="G100" s="9"/>
      <c r="H100" s="14"/>
      <c r="J100" s="9"/>
      <c r="K100" s="9"/>
      <c r="L100" s="9"/>
      <c r="M100" s="9"/>
    </row>
    <row r="101" spans="1:15" hidden="1" outlineLevel="1">
      <c r="B101" s="6" t="str">
        <f t="shared" si="6"/>
        <v/>
      </c>
      <c r="C101" s="68"/>
      <c r="G101" s="9"/>
      <c r="H101" s="14"/>
      <c r="K101" s="9"/>
      <c r="L101" s="9">
        <f t="shared" si="4"/>
        <v>0</v>
      </c>
      <c r="M101" s="9">
        <f t="shared" si="5"/>
        <v>0</v>
      </c>
      <c r="O101" s="11" t="s">
        <v>336</v>
      </c>
    </row>
    <row r="102" spans="1:15" ht="45" hidden="1" outlineLevel="1">
      <c r="A102" s="151">
        <v>231</v>
      </c>
      <c r="B102" s="6" t="str">
        <f t="shared" si="6"/>
        <v>IVF231</v>
      </c>
      <c r="C102" s="70" t="s">
        <v>85</v>
      </c>
      <c r="D102" s="6">
        <v>1</v>
      </c>
      <c r="E102" s="8" t="s">
        <v>9</v>
      </c>
      <c r="F102" s="19">
        <v>4200000</v>
      </c>
      <c r="G102" s="9">
        <f t="shared" si="2"/>
        <v>4200000</v>
      </c>
      <c r="H102" s="14">
        <v>1</v>
      </c>
      <c r="I102" s="10" t="s">
        <v>9</v>
      </c>
      <c r="J102" s="9">
        <f>F102</f>
        <v>4200000</v>
      </c>
      <c r="K102" s="9">
        <f t="shared" si="3"/>
        <v>4200000</v>
      </c>
      <c r="L102" s="9">
        <f t="shared" si="4"/>
        <v>0</v>
      </c>
      <c r="M102" s="9">
        <f t="shared" si="5"/>
        <v>0</v>
      </c>
      <c r="N102" s="60" t="s">
        <v>383</v>
      </c>
      <c r="O102" s="11" t="s">
        <v>336</v>
      </c>
    </row>
    <row r="103" spans="1:15" ht="15.6" hidden="1" outlineLevel="1">
      <c r="A103" s="6"/>
      <c r="B103" s="6" t="str">
        <f t="shared" si="6"/>
        <v/>
      </c>
      <c r="C103" s="153" t="s">
        <v>459</v>
      </c>
      <c r="D103" s="6"/>
      <c r="E103" s="8"/>
      <c r="F103" s="19"/>
      <c r="G103" s="9"/>
      <c r="H103" s="14"/>
      <c r="J103" s="9"/>
      <c r="K103" s="9"/>
      <c r="L103" s="9"/>
      <c r="M103" s="9"/>
    </row>
    <row r="104" spans="1:15" hidden="1" outlineLevel="1">
      <c r="B104" s="6" t="str">
        <f t="shared" si="6"/>
        <v/>
      </c>
      <c r="C104" s="68"/>
      <c r="G104" s="9"/>
      <c r="H104" s="14"/>
      <c r="K104" s="9"/>
      <c r="L104" s="9">
        <f t="shared" si="4"/>
        <v>0</v>
      </c>
      <c r="M104" s="9">
        <f t="shared" si="5"/>
        <v>0</v>
      </c>
      <c r="O104" s="11" t="s">
        <v>336</v>
      </c>
    </row>
    <row r="105" spans="1:15" ht="45" hidden="1" outlineLevel="1">
      <c r="A105" s="151">
        <v>232</v>
      </c>
      <c r="B105" s="6" t="str">
        <f t="shared" si="6"/>
        <v>IVF232</v>
      </c>
      <c r="C105" s="70" t="s">
        <v>86</v>
      </c>
      <c r="D105" s="6">
        <v>1</v>
      </c>
      <c r="E105" s="8" t="s">
        <v>9</v>
      </c>
      <c r="F105" s="19">
        <v>43750</v>
      </c>
      <c r="G105" s="9">
        <f t="shared" ref="G105:G138" si="7">ROUND(D105*F105,0)</f>
        <v>43750</v>
      </c>
      <c r="H105" s="14">
        <v>1</v>
      </c>
      <c r="I105" s="10" t="s">
        <v>9</v>
      </c>
      <c r="J105" s="9">
        <f>F105</f>
        <v>43750</v>
      </c>
      <c r="K105" s="9">
        <f t="shared" ref="K105:K138" si="8">ROUND(H105*J105,0)</f>
        <v>43750</v>
      </c>
      <c r="L105" s="9">
        <f t="shared" si="4"/>
        <v>0</v>
      </c>
      <c r="M105" s="9">
        <f t="shared" si="5"/>
        <v>0</v>
      </c>
      <c r="N105" s="60" t="s">
        <v>383</v>
      </c>
      <c r="O105" s="11" t="s">
        <v>336</v>
      </c>
    </row>
    <row r="106" spans="1:15" ht="15.6" hidden="1" outlineLevel="1">
      <c r="A106" s="6"/>
      <c r="B106" s="6" t="str">
        <f t="shared" si="6"/>
        <v/>
      </c>
      <c r="C106" s="153" t="s">
        <v>447</v>
      </c>
      <c r="D106" s="6"/>
      <c r="E106" s="8"/>
      <c r="F106" s="19"/>
      <c r="G106" s="9"/>
      <c r="H106" s="14"/>
      <c r="J106" s="9"/>
      <c r="K106" s="9"/>
      <c r="L106" s="9"/>
      <c r="M106" s="9"/>
    </row>
    <row r="107" spans="1:15" hidden="1" outlineLevel="1">
      <c r="B107" s="6" t="str">
        <f t="shared" si="6"/>
        <v/>
      </c>
      <c r="C107" s="68"/>
      <c r="G107" s="9"/>
      <c r="H107" s="14"/>
      <c r="K107" s="9"/>
      <c r="L107" s="9">
        <f t="shared" si="4"/>
        <v>0</v>
      </c>
      <c r="M107" s="9">
        <f t="shared" si="5"/>
        <v>0</v>
      </c>
      <c r="O107" s="11" t="s">
        <v>336</v>
      </c>
    </row>
    <row r="108" spans="1:15" ht="45" hidden="1" outlineLevel="1">
      <c r="A108" s="151">
        <v>233</v>
      </c>
      <c r="B108" s="6" t="str">
        <f t="shared" si="6"/>
        <v>IVF233</v>
      </c>
      <c r="C108" s="70" t="s">
        <v>87</v>
      </c>
      <c r="D108" s="6">
        <v>1</v>
      </c>
      <c r="E108" s="8" t="s">
        <v>9</v>
      </c>
      <c r="F108" s="19">
        <v>81250</v>
      </c>
      <c r="G108" s="9">
        <f t="shared" si="7"/>
        <v>81250</v>
      </c>
      <c r="H108" s="14">
        <v>1</v>
      </c>
      <c r="I108" s="10" t="s">
        <v>9</v>
      </c>
      <c r="J108" s="9">
        <f>F108</f>
        <v>81250</v>
      </c>
      <c r="K108" s="9">
        <f t="shared" si="8"/>
        <v>81250</v>
      </c>
      <c r="L108" s="9">
        <f t="shared" si="4"/>
        <v>0</v>
      </c>
      <c r="M108" s="9">
        <f t="shared" si="5"/>
        <v>0</v>
      </c>
      <c r="N108" s="60" t="s">
        <v>383</v>
      </c>
      <c r="O108" s="11" t="s">
        <v>336</v>
      </c>
    </row>
    <row r="109" spans="1:15" ht="15.6" hidden="1" outlineLevel="1">
      <c r="A109" s="6"/>
      <c r="B109" s="6" t="str">
        <f t="shared" si="6"/>
        <v/>
      </c>
      <c r="C109" s="153" t="s">
        <v>447</v>
      </c>
      <c r="D109" s="6"/>
      <c r="E109" s="8"/>
      <c r="F109" s="19"/>
      <c r="G109" s="9"/>
      <c r="H109" s="14"/>
      <c r="J109" s="9"/>
      <c r="K109" s="9"/>
      <c r="L109" s="9"/>
      <c r="M109" s="9"/>
    </row>
    <row r="110" spans="1:15" hidden="1" outlineLevel="1">
      <c r="B110" s="6" t="str">
        <f t="shared" si="6"/>
        <v/>
      </c>
      <c r="C110" s="68"/>
      <c r="G110" s="9"/>
      <c r="H110" s="14"/>
      <c r="K110" s="9"/>
      <c r="L110" s="9">
        <f t="shared" si="4"/>
        <v>0</v>
      </c>
      <c r="M110" s="9">
        <f t="shared" si="5"/>
        <v>0</v>
      </c>
      <c r="O110" s="11" t="s">
        <v>336</v>
      </c>
    </row>
    <row r="111" spans="1:15" hidden="1" outlineLevel="1">
      <c r="A111" s="32">
        <v>234</v>
      </c>
      <c r="B111" s="6" t="str">
        <f t="shared" si="6"/>
        <v>IVF234</v>
      </c>
      <c r="C111" s="70" t="s">
        <v>88</v>
      </c>
      <c r="D111" s="6">
        <v>1</v>
      </c>
      <c r="E111" s="8" t="s">
        <v>9</v>
      </c>
      <c r="F111" s="19">
        <v>0</v>
      </c>
      <c r="G111" s="9"/>
      <c r="H111" s="14">
        <v>0</v>
      </c>
      <c r="I111" s="10" t="s">
        <v>9</v>
      </c>
      <c r="J111" s="9">
        <f>F111</f>
        <v>0</v>
      </c>
      <c r="K111" s="9"/>
      <c r="L111" s="9">
        <f t="shared" si="4"/>
        <v>0</v>
      </c>
      <c r="M111" s="9">
        <f t="shared" si="5"/>
        <v>0</v>
      </c>
      <c r="N111" s="60" t="s">
        <v>384</v>
      </c>
      <c r="O111" s="11" t="s">
        <v>336</v>
      </c>
    </row>
    <row r="112" spans="1:15" hidden="1" outlineLevel="1">
      <c r="B112" s="6" t="str">
        <f t="shared" si="6"/>
        <v/>
      </c>
      <c r="C112" s="68"/>
      <c r="G112" s="9"/>
      <c r="H112" s="14"/>
      <c r="K112" s="9"/>
      <c r="L112" s="9">
        <f t="shared" si="4"/>
        <v>0</v>
      </c>
      <c r="M112" s="9">
        <f t="shared" si="5"/>
        <v>0</v>
      </c>
      <c r="O112" s="11" t="s">
        <v>336</v>
      </c>
    </row>
    <row r="113" spans="1:15" ht="45" hidden="1" outlineLevel="1">
      <c r="A113" s="151">
        <v>235</v>
      </c>
      <c r="B113" s="6" t="str">
        <f t="shared" si="6"/>
        <v>IVF235</v>
      </c>
      <c r="C113" s="70" t="s">
        <v>89</v>
      </c>
      <c r="D113" s="6">
        <v>2</v>
      </c>
      <c r="E113" s="8" t="s">
        <v>9</v>
      </c>
      <c r="F113" s="19">
        <v>115000</v>
      </c>
      <c r="G113" s="9">
        <f t="shared" si="7"/>
        <v>230000</v>
      </c>
      <c r="H113" s="14">
        <v>2</v>
      </c>
      <c r="I113" s="10" t="s">
        <v>9</v>
      </c>
      <c r="J113" s="9">
        <f>F113</f>
        <v>115000</v>
      </c>
      <c r="K113" s="9">
        <f t="shared" si="8"/>
        <v>230000</v>
      </c>
      <c r="L113" s="9">
        <f t="shared" si="4"/>
        <v>0</v>
      </c>
      <c r="M113" s="9">
        <f t="shared" si="5"/>
        <v>0</v>
      </c>
      <c r="N113" s="60" t="s">
        <v>383</v>
      </c>
      <c r="O113" s="11" t="s">
        <v>336</v>
      </c>
    </row>
    <row r="114" spans="1:15" ht="15.6" hidden="1" outlineLevel="1">
      <c r="A114" s="6"/>
      <c r="B114" s="6" t="str">
        <f t="shared" si="6"/>
        <v/>
      </c>
      <c r="C114" s="153" t="s">
        <v>447</v>
      </c>
      <c r="D114" s="6"/>
      <c r="E114" s="8"/>
      <c r="F114" s="19"/>
      <c r="G114" s="9"/>
      <c r="H114" s="14"/>
      <c r="J114" s="9"/>
      <c r="K114" s="9">
        <f t="shared" ref="K114:K116" si="9">ROUND(H114*J114,0)</f>
        <v>0</v>
      </c>
      <c r="L114" s="9">
        <f t="shared" ref="L114:L116" si="10">ROUND(IF(K114&gt;G114,K114-G114,0),0)</f>
        <v>0</v>
      </c>
      <c r="M114" s="9">
        <f t="shared" ref="M114:M116" si="11">ROUND(IF(K114&lt;G114,G114-K114,0),0)</f>
        <v>0</v>
      </c>
    </row>
    <row r="115" spans="1:15" hidden="1" outlineLevel="1">
      <c r="B115" s="6" t="str">
        <f t="shared" si="6"/>
        <v/>
      </c>
      <c r="C115" s="68"/>
      <c r="G115" s="9"/>
      <c r="H115" s="14"/>
      <c r="K115" s="9">
        <f t="shared" si="9"/>
        <v>0</v>
      </c>
      <c r="L115" s="9">
        <f t="shared" si="10"/>
        <v>0</v>
      </c>
      <c r="M115" s="9">
        <f t="shared" si="11"/>
        <v>0</v>
      </c>
      <c r="O115" s="11" t="s">
        <v>336</v>
      </c>
    </row>
    <row r="116" spans="1:15" ht="45" hidden="1" outlineLevel="1">
      <c r="A116" s="151">
        <v>236</v>
      </c>
      <c r="B116" s="6" t="str">
        <f t="shared" si="6"/>
        <v>IVF236</v>
      </c>
      <c r="C116" s="70" t="s">
        <v>90</v>
      </c>
      <c r="D116" s="6">
        <v>1</v>
      </c>
      <c r="E116" s="8" t="s">
        <v>9</v>
      </c>
      <c r="F116" s="19">
        <v>110000</v>
      </c>
      <c r="G116" s="9">
        <f t="shared" si="7"/>
        <v>110000</v>
      </c>
      <c r="H116" s="14">
        <v>1</v>
      </c>
      <c r="I116" s="10" t="s">
        <v>9</v>
      </c>
      <c r="J116" s="9">
        <f>F116</f>
        <v>110000</v>
      </c>
      <c r="K116" s="9">
        <f t="shared" si="9"/>
        <v>110000</v>
      </c>
      <c r="L116" s="9">
        <f t="shared" si="10"/>
        <v>0</v>
      </c>
      <c r="M116" s="9">
        <f t="shared" si="11"/>
        <v>0</v>
      </c>
      <c r="N116" s="60" t="s">
        <v>383</v>
      </c>
      <c r="O116" s="11" t="s">
        <v>336</v>
      </c>
    </row>
    <row r="117" spans="1:15" ht="15.6" hidden="1" outlineLevel="1">
      <c r="A117" s="32"/>
      <c r="B117" s="6" t="str">
        <f t="shared" si="6"/>
        <v/>
      </c>
      <c r="C117" s="153" t="s">
        <v>449</v>
      </c>
      <c r="D117" s="6"/>
      <c r="E117" s="8"/>
      <c r="F117" s="19"/>
      <c r="G117" s="9"/>
      <c r="H117" s="168"/>
      <c r="J117" s="9"/>
      <c r="K117" s="9"/>
      <c r="L117" s="9"/>
      <c r="M117" s="9"/>
    </row>
    <row r="118" spans="1:15" hidden="1" outlineLevel="1">
      <c r="B118" s="6" t="str">
        <f t="shared" si="6"/>
        <v/>
      </c>
      <c r="C118" s="68"/>
      <c r="G118" s="9"/>
      <c r="H118" s="14"/>
      <c r="K118" s="9"/>
      <c r="L118" s="9">
        <f t="shared" si="4"/>
        <v>0</v>
      </c>
      <c r="M118" s="9">
        <f t="shared" si="5"/>
        <v>0</v>
      </c>
      <c r="O118" s="11" t="s">
        <v>336</v>
      </c>
    </row>
    <row r="119" spans="1:15" ht="45" hidden="1" outlineLevel="1">
      <c r="A119" s="32">
        <v>237</v>
      </c>
      <c r="B119" s="6" t="str">
        <f t="shared" si="6"/>
        <v>IVF237</v>
      </c>
      <c r="C119" s="70" t="s">
        <v>91</v>
      </c>
      <c r="D119" s="6">
        <v>2</v>
      </c>
      <c r="E119" s="8" t="s">
        <v>9</v>
      </c>
      <c r="F119" s="19">
        <v>34500</v>
      </c>
      <c r="G119" s="9">
        <f t="shared" si="7"/>
        <v>69000</v>
      </c>
      <c r="H119" s="14">
        <v>2</v>
      </c>
      <c r="I119" s="10" t="s">
        <v>9</v>
      </c>
      <c r="J119" s="9">
        <f>F119</f>
        <v>34500</v>
      </c>
      <c r="K119" s="9">
        <f t="shared" si="8"/>
        <v>69000</v>
      </c>
      <c r="L119" s="9">
        <f t="shared" si="4"/>
        <v>0</v>
      </c>
      <c r="M119" s="9">
        <f t="shared" si="5"/>
        <v>0</v>
      </c>
      <c r="N119" s="60" t="s">
        <v>383</v>
      </c>
      <c r="O119" s="11" t="s">
        <v>336</v>
      </c>
    </row>
    <row r="120" spans="1:15" hidden="1" outlineLevel="1">
      <c r="B120" s="6" t="str">
        <f t="shared" si="6"/>
        <v/>
      </c>
      <c r="C120" s="68"/>
      <c r="G120" s="9"/>
      <c r="H120" s="14"/>
      <c r="K120" s="9"/>
      <c r="L120" s="9">
        <f t="shared" si="4"/>
        <v>0</v>
      </c>
      <c r="M120" s="9">
        <f t="shared" si="5"/>
        <v>0</v>
      </c>
      <c r="O120" s="11" t="s">
        <v>336</v>
      </c>
    </row>
    <row r="121" spans="1:15" ht="45" hidden="1" outlineLevel="1">
      <c r="A121" s="151">
        <v>238</v>
      </c>
      <c r="B121" s="6" t="str">
        <f t="shared" si="6"/>
        <v>IVF238</v>
      </c>
      <c r="C121" s="70" t="s">
        <v>92</v>
      </c>
      <c r="D121" s="6">
        <v>2</v>
      </c>
      <c r="E121" s="8" t="s">
        <v>9</v>
      </c>
      <c r="F121" s="19">
        <v>34500</v>
      </c>
      <c r="G121" s="9">
        <f t="shared" si="7"/>
        <v>69000</v>
      </c>
      <c r="H121" s="14">
        <v>2</v>
      </c>
      <c r="I121" s="10" t="s">
        <v>9</v>
      </c>
      <c r="J121" s="9">
        <f>F121</f>
        <v>34500</v>
      </c>
      <c r="K121" s="9">
        <f t="shared" si="8"/>
        <v>69000</v>
      </c>
      <c r="L121" s="9">
        <f t="shared" si="4"/>
        <v>0</v>
      </c>
      <c r="M121" s="9">
        <f t="shared" si="5"/>
        <v>0</v>
      </c>
      <c r="N121" s="60" t="s">
        <v>383</v>
      </c>
      <c r="O121" s="11" t="s">
        <v>336</v>
      </c>
    </row>
    <row r="122" spans="1:15" ht="15.6" hidden="1" outlineLevel="1">
      <c r="A122" s="6"/>
      <c r="B122" s="6" t="str">
        <f t="shared" si="6"/>
        <v/>
      </c>
      <c r="C122" s="153" t="s">
        <v>449</v>
      </c>
      <c r="D122" s="6"/>
      <c r="E122" s="8"/>
      <c r="F122" s="19"/>
      <c r="G122" s="9"/>
      <c r="H122" s="14"/>
      <c r="J122" s="9"/>
      <c r="K122" s="9"/>
      <c r="L122" s="9"/>
      <c r="M122" s="9"/>
    </row>
    <row r="123" spans="1:15" hidden="1" outlineLevel="1">
      <c r="B123" s="6" t="str">
        <f t="shared" si="6"/>
        <v/>
      </c>
      <c r="C123" s="68"/>
      <c r="G123" s="9"/>
      <c r="H123" s="14"/>
      <c r="K123" s="9"/>
      <c r="L123" s="9">
        <f t="shared" si="4"/>
        <v>0</v>
      </c>
      <c r="M123" s="9">
        <f t="shared" si="5"/>
        <v>0</v>
      </c>
      <c r="O123" s="11" t="s">
        <v>336</v>
      </c>
    </row>
    <row r="124" spans="1:15" ht="45" hidden="1" outlineLevel="1">
      <c r="A124" s="151">
        <v>239</v>
      </c>
      <c r="B124" s="6" t="str">
        <f t="shared" si="6"/>
        <v>IVF239</v>
      </c>
      <c r="C124" s="70" t="s">
        <v>93</v>
      </c>
      <c r="D124" s="6">
        <v>3</v>
      </c>
      <c r="E124" s="8" t="s">
        <v>9</v>
      </c>
      <c r="F124" s="19">
        <v>38500</v>
      </c>
      <c r="G124" s="9">
        <f t="shared" si="7"/>
        <v>115500</v>
      </c>
      <c r="H124" s="14">
        <v>3</v>
      </c>
      <c r="I124" s="10" t="s">
        <v>9</v>
      </c>
      <c r="J124" s="9">
        <f>F124</f>
        <v>38500</v>
      </c>
      <c r="K124" s="9">
        <f t="shared" si="8"/>
        <v>115500</v>
      </c>
      <c r="L124" s="9">
        <f t="shared" si="4"/>
        <v>0</v>
      </c>
      <c r="M124" s="9">
        <f t="shared" si="5"/>
        <v>0</v>
      </c>
      <c r="N124" s="60" t="s">
        <v>383</v>
      </c>
      <c r="O124" s="11" t="s">
        <v>336</v>
      </c>
    </row>
    <row r="125" spans="1:15" ht="15.6" hidden="1" outlineLevel="1">
      <c r="A125" s="6"/>
      <c r="B125" s="6" t="str">
        <f t="shared" si="6"/>
        <v/>
      </c>
      <c r="C125" s="153" t="s">
        <v>449</v>
      </c>
      <c r="D125" s="6"/>
      <c r="E125" s="8"/>
      <c r="F125" s="19"/>
      <c r="G125" s="9"/>
      <c r="H125" s="14"/>
      <c r="J125" s="9"/>
      <c r="K125" s="9"/>
      <c r="L125" s="9"/>
      <c r="M125" s="9"/>
    </row>
    <row r="126" spans="1:15" hidden="1" outlineLevel="1">
      <c r="B126" s="6" t="str">
        <f t="shared" si="6"/>
        <v/>
      </c>
      <c r="C126" s="68"/>
      <c r="G126" s="9"/>
      <c r="H126" s="14"/>
      <c r="K126" s="9"/>
      <c r="L126" s="9">
        <f t="shared" si="4"/>
        <v>0</v>
      </c>
      <c r="M126" s="9">
        <f t="shared" si="5"/>
        <v>0</v>
      </c>
      <c r="O126" s="11" t="s">
        <v>336</v>
      </c>
    </row>
    <row r="127" spans="1:15" ht="45" hidden="1" outlineLevel="1">
      <c r="A127" s="32">
        <v>240</v>
      </c>
      <c r="B127" s="6" t="str">
        <f t="shared" si="6"/>
        <v>IVF240</v>
      </c>
      <c r="C127" s="70" t="s">
        <v>94</v>
      </c>
      <c r="D127" s="6">
        <v>3</v>
      </c>
      <c r="E127" s="8" t="s">
        <v>9</v>
      </c>
      <c r="F127" s="19">
        <v>20000</v>
      </c>
      <c r="G127" s="9">
        <f t="shared" si="7"/>
        <v>60000</v>
      </c>
      <c r="H127" s="14">
        <v>3</v>
      </c>
      <c r="I127" s="10" t="s">
        <v>9</v>
      </c>
      <c r="J127" s="9">
        <f>F127</f>
        <v>20000</v>
      </c>
      <c r="K127" s="9">
        <f t="shared" si="8"/>
        <v>60000</v>
      </c>
      <c r="L127" s="9">
        <f t="shared" si="4"/>
        <v>0</v>
      </c>
      <c r="M127" s="9">
        <f t="shared" si="5"/>
        <v>0</v>
      </c>
      <c r="N127" s="60" t="s">
        <v>383</v>
      </c>
      <c r="O127" s="11" t="s">
        <v>336</v>
      </c>
    </row>
    <row r="128" spans="1:15" hidden="1" outlineLevel="1">
      <c r="B128" s="6" t="str">
        <f t="shared" si="6"/>
        <v/>
      </c>
      <c r="C128" s="68"/>
      <c r="G128" s="9"/>
      <c r="H128" s="14"/>
      <c r="K128" s="9"/>
      <c r="L128" s="9">
        <f t="shared" si="4"/>
        <v>0</v>
      </c>
      <c r="M128" s="9">
        <f t="shared" si="5"/>
        <v>0</v>
      </c>
      <c r="O128" s="11" t="s">
        <v>336</v>
      </c>
    </row>
    <row r="129" spans="1:15" ht="45" hidden="1" outlineLevel="1">
      <c r="A129" s="32">
        <v>241</v>
      </c>
      <c r="B129" s="6" t="str">
        <f t="shared" si="6"/>
        <v>IVF241</v>
      </c>
      <c r="C129" s="70" t="s">
        <v>95</v>
      </c>
      <c r="D129" s="6">
        <v>6</v>
      </c>
      <c r="E129" s="8" t="s">
        <v>9</v>
      </c>
      <c r="F129" s="19">
        <v>13750</v>
      </c>
      <c r="G129" s="9">
        <f t="shared" si="7"/>
        <v>82500</v>
      </c>
      <c r="H129" s="14">
        <v>6</v>
      </c>
      <c r="I129" s="10" t="s">
        <v>9</v>
      </c>
      <c r="J129" s="9">
        <f>F129</f>
        <v>13750</v>
      </c>
      <c r="K129" s="9">
        <f t="shared" si="8"/>
        <v>82500</v>
      </c>
      <c r="L129" s="9">
        <f t="shared" si="4"/>
        <v>0</v>
      </c>
      <c r="M129" s="9">
        <f t="shared" si="5"/>
        <v>0</v>
      </c>
      <c r="N129" s="60" t="s">
        <v>383</v>
      </c>
      <c r="O129" s="11" t="s">
        <v>336</v>
      </c>
    </row>
    <row r="130" spans="1:15" hidden="1" outlineLevel="1">
      <c r="B130" s="6" t="str">
        <f t="shared" si="6"/>
        <v/>
      </c>
      <c r="C130" s="68"/>
      <c r="G130" s="9"/>
      <c r="H130" s="14"/>
      <c r="K130" s="9"/>
      <c r="L130" s="9">
        <f t="shared" ref="L130:L142" si="12">ROUND(IF(K130&gt;G130,K130-G130,0),0)</f>
        <v>0</v>
      </c>
      <c r="M130" s="9">
        <f t="shared" ref="M130:M142" si="13">ROUND(IF(K130&lt;G130,G130-K130,0),0)</f>
        <v>0</v>
      </c>
      <c r="O130" s="11" t="s">
        <v>336</v>
      </c>
    </row>
    <row r="131" spans="1:15" ht="45" hidden="1" outlineLevel="1">
      <c r="A131" s="32">
        <v>242</v>
      </c>
      <c r="B131" s="6" t="str">
        <f t="shared" si="6"/>
        <v>IVF242</v>
      </c>
      <c r="C131" s="70" t="s">
        <v>96</v>
      </c>
      <c r="D131" s="6">
        <v>3</v>
      </c>
      <c r="E131" s="8" t="s">
        <v>9</v>
      </c>
      <c r="F131" s="19">
        <v>39200</v>
      </c>
      <c r="G131" s="9">
        <f t="shared" si="7"/>
        <v>117600</v>
      </c>
      <c r="H131" s="14">
        <v>3</v>
      </c>
      <c r="I131" s="10" t="s">
        <v>9</v>
      </c>
      <c r="J131" s="9">
        <f>F131</f>
        <v>39200</v>
      </c>
      <c r="K131" s="9">
        <f t="shared" si="8"/>
        <v>117600</v>
      </c>
      <c r="L131" s="9">
        <f t="shared" si="12"/>
        <v>0</v>
      </c>
      <c r="M131" s="9">
        <f t="shared" si="13"/>
        <v>0</v>
      </c>
      <c r="N131" s="60" t="s">
        <v>383</v>
      </c>
      <c r="O131" s="11" t="s">
        <v>336</v>
      </c>
    </row>
    <row r="132" spans="1:15" hidden="1" outlineLevel="1">
      <c r="B132" s="6" t="str">
        <f t="shared" si="6"/>
        <v/>
      </c>
      <c r="C132" s="68"/>
      <c r="G132" s="9"/>
      <c r="H132" s="14"/>
      <c r="K132" s="9"/>
      <c r="L132" s="9">
        <f t="shared" si="12"/>
        <v>0</v>
      </c>
      <c r="M132" s="9">
        <f t="shared" si="13"/>
        <v>0</v>
      </c>
      <c r="O132" s="11" t="s">
        <v>336</v>
      </c>
    </row>
    <row r="133" spans="1:15" ht="45" hidden="1" outlineLevel="1">
      <c r="A133" s="32">
        <v>243</v>
      </c>
      <c r="B133" s="6" t="str">
        <f t="shared" si="6"/>
        <v>IVF243</v>
      </c>
      <c r="C133" s="70" t="s">
        <v>97</v>
      </c>
      <c r="D133" s="6">
        <v>3</v>
      </c>
      <c r="E133" s="8" t="s">
        <v>9</v>
      </c>
      <c r="F133" s="19">
        <v>62500</v>
      </c>
      <c r="G133" s="9">
        <f t="shared" si="7"/>
        <v>187500</v>
      </c>
      <c r="H133" s="14">
        <v>3</v>
      </c>
      <c r="I133" s="10" t="s">
        <v>9</v>
      </c>
      <c r="J133" s="9">
        <f>F133</f>
        <v>62500</v>
      </c>
      <c r="K133" s="9">
        <f t="shared" si="8"/>
        <v>187500</v>
      </c>
      <c r="L133" s="9">
        <f t="shared" si="12"/>
        <v>0</v>
      </c>
      <c r="M133" s="9">
        <f t="shared" si="13"/>
        <v>0</v>
      </c>
      <c r="N133" s="60" t="s">
        <v>383</v>
      </c>
      <c r="O133" s="11" t="s">
        <v>336</v>
      </c>
    </row>
    <row r="134" spans="1:15" hidden="1" outlineLevel="1">
      <c r="B134" s="6" t="str">
        <f t="shared" si="6"/>
        <v/>
      </c>
      <c r="C134" s="68"/>
      <c r="G134" s="9"/>
      <c r="H134" s="14"/>
      <c r="K134" s="9"/>
      <c r="L134" s="9">
        <f t="shared" si="12"/>
        <v>0</v>
      </c>
      <c r="M134" s="9">
        <f t="shared" si="13"/>
        <v>0</v>
      </c>
      <c r="O134" s="11" t="s">
        <v>336</v>
      </c>
    </row>
    <row r="135" spans="1:15" ht="45" hidden="1" outlineLevel="1">
      <c r="A135" s="151">
        <v>244</v>
      </c>
      <c r="B135" s="6" t="str">
        <f t="shared" ref="B135:B198" si="14">IF(ISBLANK(A135), "","IVF"&amp;A135)</f>
        <v>IVF244</v>
      </c>
      <c r="C135" s="70" t="s">
        <v>98</v>
      </c>
      <c r="D135" s="6">
        <v>8</v>
      </c>
      <c r="E135" s="8" t="s">
        <v>9</v>
      </c>
      <c r="F135" s="19">
        <v>17500</v>
      </c>
      <c r="G135" s="9">
        <f t="shared" si="7"/>
        <v>140000</v>
      </c>
      <c r="H135" s="14">
        <v>8</v>
      </c>
      <c r="I135" s="10" t="s">
        <v>9</v>
      </c>
      <c r="J135" s="9">
        <f>F135</f>
        <v>17500</v>
      </c>
      <c r="K135" s="9">
        <f t="shared" si="8"/>
        <v>140000</v>
      </c>
      <c r="L135" s="9">
        <f t="shared" si="12"/>
        <v>0</v>
      </c>
      <c r="M135" s="9">
        <f t="shared" si="13"/>
        <v>0</v>
      </c>
      <c r="N135" s="60" t="s">
        <v>383</v>
      </c>
      <c r="O135" s="11" t="s">
        <v>336</v>
      </c>
    </row>
    <row r="136" spans="1:15" ht="15.6" hidden="1" outlineLevel="1">
      <c r="A136" s="6"/>
      <c r="B136" s="6" t="str">
        <f t="shared" si="14"/>
        <v/>
      </c>
      <c r="C136" s="153" t="s">
        <v>449</v>
      </c>
      <c r="D136" s="6"/>
      <c r="E136" s="8"/>
      <c r="F136" s="19"/>
      <c r="G136" s="9"/>
      <c r="H136" s="14"/>
      <c r="J136" s="9"/>
      <c r="K136" s="9"/>
      <c r="L136" s="9"/>
      <c r="M136" s="9"/>
    </row>
    <row r="137" spans="1:15" hidden="1" outlineLevel="1">
      <c r="B137" s="6" t="str">
        <f t="shared" si="14"/>
        <v/>
      </c>
      <c r="C137" s="68"/>
      <c r="G137" s="9"/>
      <c r="H137" s="14"/>
      <c r="K137" s="9"/>
      <c r="L137" s="9">
        <f t="shared" si="12"/>
        <v>0</v>
      </c>
      <c r="M137" s="9">
        <f t="shared" si="13"/>
        <v>0</v>
      </c>
      <c r="O137" s="11" t="s">
        <v>336</v>
      </c>
    </row>
    <row r="138" spans="1:15" ht="45" hidden="1" outlineLevel="1">
      <c r="A138" s="151">
        <v>245</v>
      </c>
      <c r="B138" s="6" t="str">
        <f t="shared" si="14"/>
        <v>IVF245</v>
      </c>
      <c r="C138" s="70" t="s">
        <v>99</v>
      </c>
      <c r="D138" s="6">
        <v>3</v>
      </c>
      <c r="E138" s="8" t="s">
        <v>9</v>
      </c>
      <c r="F138" s="19">
        <v>20000</v>
      </c>
      <c r="G138" s="9">
        <f t="shared" si="7"/>
        <v>60000</v>
      </c>
      <c r="H138" s="14">
        <v>3</v>
      </c>
      <c r="I138" s="10" t="s">
        <v>9</v>
      </c>
      <c r="J138" s="9">
        <f>F138</f>
        <v>20000</v>
      </c>
      <c r="K138" s="9">
        <f t="shared" si="8"/>
        <v>60000</v>
      </c>
      <c r="L138" s="9">
        <f t="shared" si="12"/>
        <v>0</v>
      </c>
      <c r="M138" s="9">
        <f t="shared" si="13"/>
        <v>0</v>
      </c>
      <c r="N138" s="60" t="s">
        <v>383</v>
      </c>
      <c r="O138" s="11" t="s">
        <v>336</v>
      </c>
    </row>
    <row r="139" spans="1:15" ht="15.6" hidden="1" outlineLevel="1">
      <c r="A139" s="6"/>
      <c r="B139" s="6" t="str">
        <f t="shared" si="14"/>
        <v/>
      </c>
      <c r="C139" s="153" t="s">
        <v>449</v>
      </c>
      <c r="D139" s="6"/>
      <c r="E139" s="8"/>
      <c r="F139" s="19"/>
      <c r="G139" s="9"/>
      <c r="H139" s="14"/>
      <c r="J139" s="9"/>
      <c r="K139" s="9"/>
      <c r="L139" s="9"/>
      <c r="M139" s="9"/>
    </row>
    <row r="140" spans="1:15" hidden="1" outlineLevel="1">
      <c r="B140" s="6" t="str">
        <f t="shared" si="14"/>
        <v/>
      </c>
      <c r="C140" s="68"/>
      <c r="G140" s="9"/>
      <c r="H140" s="14"/>
      <c r="K140" s="9"/>
      <c r="L140" s="9">
        <f t="shared" si="12"/>
        <v>0</v>
      </c>
      <c r="M140" s="9">
        <f t="shared" si="13"/>
        <v>0</v>
      </c>
      <c r="O140" s="11" t="s">
        <v>336</v>
      </c>
    </row>
    <row r="141" spans="1:15" ht="22.8" hidden="1" customHeight="1" outlineLevel="1">
      <c r="A141" s="32">
        <v>246</v>
      </c>
      <c r="B141" s="6" t="str">
        <f t="shared" si="14"/>
        <v>IVF246</v>
      </c>
      <c r="C141" s="70" t="s">
        <v>100</v>
      </c>
      <c r="D141" s="6">
        <v>1</v>
      </c>
      <c r="E141" s="8" t="s">
        <v>10</v>
      </c>
      <c r="F141" s="19"/>
      <c r="G141" s="9"/>
      <c r="H141" s="14">
        <v>0</v>
      </c>
      <c r="I141" s="10" t="s">
        <v>10</v>
      </c>
      <c r="J141" s="9">
        <f>F141</f>
        <v>0</v>
      </c>
      <c r="K141" s="9"/>
      <c r="L141" s="9">
        <f t="shared" si="12"/>
        <v>0</v>
      </c>
      <c r="M141" s="9">
        <f t="shared" si="13"/>
        <v>0</v>
      </c>
      <c r="N141" s="60" t="s">
        <v>384</v>
      </c>
      <c r="O141" s="11" t="s">
        <v>336</v>
      </c>
    </row>
    <row r="142" spans="1:15" hidden="1" outlineLevel="1">
      <c r="B142" s="6" t="str">
        <f t="shared" si="14"/>
        <v/>
      </c>
      <c r="C142" s="68"/>
      <c r="G142" s="9"/>
      <c r="H142" s="14"/>
      <c r="K142" s="9"/>
      <c r="L142" s="9">
        <f t="shared" si="12"/>
        <v>0</v>
      </c>
      <c r="M142" s="9">
        <f t="shared" si="13"/>
        <v>0</v>
      </c>
      <c r="O142" s="11" t="s">
        <v>336</v>
      </c>
    </row>
    <row r="143" spans="1:15" ht="19.95" customHeight="1" collapsed="1">
      <c r="B143" s="6" t="str">
        <f t="shared" si="14"/>
        <v/>
      </c>
      <c r="C143" s="68"/>
      <c r="G143" s="23">
        <f>ROUND(SUM(G6:G142),0)</f>
        <v>26020475</v>
      </c>
      <c r="H143" s="14"/>
      <c r="J143" s="22" t="s">
        <v>42</v>
      </c>
      <c r="K143" s="23">
        <f>ROUND(SUM(K6:K142),0)</f>
        <v>26020475</v>
      </c>
      <c r="L143" s="91">
        <f t="shared" ref="L143:M143" si="15">SUM(L6:L142)</f>
        <v>0</v>
      </c>
      <c r="M143" s="23">
        <f t="shared" si="15"/>
        <v>0</v>
      </c>
    </row>
    <row r="144" spans="1:15" ht="19.95" customHeight="1">
      <c r="B144" s="6" t="str">
        <f t="shared" si="14"/>
        <v/>
      </c>
      <c r="C144" s="12" t="s">
        <v>43</v>
      </c>
      <c r="H144" s="14"/>
      <c r="L144" s="9"/>
      <c r="M144" s="9"/>
    </row>
    <row r="145" spans="1:16" ht="90" hidden="1" outlineLevel="1">
      <c r="A145" s="151">
        <v>247</v>
      </c>
      <c r="B145" s="6" t="str">
        <f t="shared" si="14"/>
        <v>IVF247</v>
      </c>
      <c r="C145" s="7" t="s">
        <v>101</v>
      </c>
      <c r="D145" s="6">
        <v>80</v>
      </c>
      <c r="E145" s="8" t="s">
        <v>11</v>
      </c>
      <c r="F145" s="19">
        <v>398</v>
      </c>
      <c r="G145" s="9">
        <f t="shared" ref="G145:G245" si="16">ROUND(D145*F145,0)</f>
        <v>31840</v>
      </c>
      <c r="H145" s="14">
        <f>20.38+0.19</f>
        <v>20.57</v>
      </c>
      <c r="I145" s="10" t="s">
        <v>11</v>
      </c>
      <c r="J145" s="9">
        <f>F145</f>
        <v>398</v>
      </c>
      <c r="K145" s="9">
        <f t="shared" ref="K145:K245" si="17">ROUND(H145*J145,0)</f>
        <v>8187</v>
      </c>
      <c r="L145" s="9">
        <f t="shared" ref="L145" si="18">ROUND(IF(K145&gt;G145,K145-G145,0),0)</f>
        <v>0</v>
      </c>
      <c r="M145" s="9">
        <f t="shared" ref="M145" si="19">ROUND(IF(K145&lt;G145,G145-K145,0),0)</f>
        <v>23653</v>
      </c>
      <c r="N145" s="60" t="s">
        <v>386</v>
      </c>
      <c r="O145" s="11" t="s">
        <v>330</v>
      </c>
    </row>
    <row r="146" spans="1:16" ht="15.6" hidden="1" outlineLevel="1">
      <c r="A146" s="151"/>
      <c r="B146" s="6" t="str">
        <f t="shared" si="14"/>
        <v/>
      </c>
      <c r="C146" s="152" t="s">
        <v>439</v>
      </c>
      <c r="D146" s="6"/>
      <c r="E146" s="8"/>
      <c r="F146" s="19"/>
      <c r="G146" s="9"/>
      <c r="H146" s="14"/>
      <c r="J146" s="9"/>
      <c r="K146" s="9"/>
      <c r="L146" s="9"/>
      <c r="M146" s="9"/>
    </row>
    <row r="147" spans="1:16" hidden="1" outlineLevel="1">
      <c r="B147" s="6" t="str">
        <f t="shared" si="14"/>
        <v/>
      </c>
      <c r="G147" s="9"/>
      <c r="H147" s="14"/>
      <c r="K147" s="9"/>
      <c r="L147" s="9">
        <f t="shared" ref="L147:L245" si="20">ROUND(IF(K147&gt;G147,K147-G147,0),0)</f>
        <v>0</v>
      </c>
      <c r="M147" s="9">
        <f t="shared" ref="M147:M245" si="21">ROUND(IF(K147&lt;G147,G147-K147,0),0)</f>
        <v>0</v>
      </c>
      <c r="O147" s="11" t="s">
        <v>330</v>
      </c>
    </row>
    <row r="148" spans="1:16" ht="79.8" hidden="1" customHeight="1" outlineLevel="1">
      <c r="A148" s="151">
        <v>248</v>
      </c>
      <c r="B148" s="6" t="str">
        <f t="shared" si="14"/>
        <v>IVF248</v>
      </c>
      <c r="C148" s="7" t="s">
        <v>102</v>
      </c>
      <c r="D148" s="6">
        <v>400</v>
      </c>
      <c r="E148" s="8" t="s">
        <v>12</v>
      </c>
      <c r="F148" s="19">
        <v>20</v>
      </c>
      <c r="G148" s="9">
        <f t="shared" si="16"/>
        <v>8000</v>
      </c>
      <c r="H148" s="14">
        <v>400</v>
      </c>
      <c r="I148" s="10" t="s">
        <v>12</v>
      </c>
      <c r="J148" s="9">
        <f>F148</f>
        <v>20</v>
      </c>
      <c r="K148" s="9">
        <f t="shared" si="17"/>
        <v>8000</v>
      </c>
      <c r="L148" s="9">
        <f t="shared" si="20"/>
        <v>0</v>
      </c>
      <c r="M148" s="9">
        <f t="shared" si="21"/>
        <v>0</v>
      </c>
      <c r="N148" s="182" t="s">
        <v>385</v>
      </c>
      <c r="O148" s="11" t="s">
        <v>330</v>
      </c>
    </row>
    <row r="149" spans="1:16" ht="15.6" hidden="1" outlineLevel="1">
      <c r="B149" s="6" t="str">
        <f t="shared" si="14"/>
        <v/>
      </c>
      <c r="C149" s="173" t="s">
        <v>39</v>
      </c>
      <c r="G149" s="9"/>
      <c r="H149" s="14">
        <f>729.93-400</f>
        <v>329.92999999999995</v>
      </c>
      <c r="I149" s="10" t="s">
        <v>12</v>
      </c>
      <c r="J149" s="9">
        <f>J148</f>
        <v>20</v>
      </c>
      <c r="K149" s="9">
        <f t="shared" si="17"/>
        <v>6599</v>
      </c>
      <c r="L149" s="9">
        <f t="shared" si="20"/>
        <v>6599</v>
      </c>
      <c r="M149" s="9">
        <f t="shared" si="21"/>
        <v>0</v>
      </c>
      <c r="N149" s="182"/>
      <c r="O149" s="11" t="s">
        <v>330</v>
      </c>
    </row>
    <row r="150" spans="1:16" ht="15.6" hidden="1" outlineLevel="1">
      <c r="B150" s="6" t="str">
        <f t="shared" si="14"/>
        <v/>
      </c>
      <c r="C150" s="25" t="s">
        <v>438</v>
      </c>
      <c r="G150" s="9"/>
      <c r="H150" s="14"/>
      <c r="J150" s="9"/>
      <c r="K150" s="9"/>
      <c r="L150" s="9"/>
      <c r="M150" s="9"/>
    </row>
    <row r="151" spans="1:16" ht="15.6" hidden="1" outlineLevel="1">
      <c r="B151" s="6" t="str">
        <f t="shared" si="14"/>
        <v/>
      </c>
      <c r="C151" s="25"/>
      <c r="G151" s="9"/>
      <c r="H151" s="14"/>
      <c r="J151" s="9"/>
      <c r="K151" s="9"/>
      <c r="L151" s="9"/>
      <c r="M151" s="9"/>
    </row>
    <row r="152" spans="1:16" ht="95.55" hidden="1" customHeight="1" outlineLevel="1">
      <c r="A152" s="151">
        <v>249</v>
      </c>
      <c r="B152" s="6" t="str">
        <f t="shared" si="14"/>
        <v>IVF249</v>
      </c>
      <c r="C152" s="7" t="s">
        <v>103</v>
      </c>
      <c r="D152" s="6">
        <v>16</v>
      </c>
      <c r="E152" s="8" t="s">
        <v>9</v>
      </c>
      <c r="F152" s="19">
        <v>350</v>
      </c>
      <c r="G152" s="9">
        <f t="shared" si="16"/>
        <v>5600</v>
      </c>
      <c r="H152" s="14">
        <v>16</v>
      </c>
      <c r="I152" s="10" t="s">
        <v>9</v>
      </c>
      <c r="J152" s="9">
        <f>F152</f>
        <v>350</v>
      </c>
      <c r="K152" s="9">
        <f t="shared" si="17"/>
        <v>5600</v>
      </c>
      <c r="L152" s="9">
        <f t="shared" si="20"/>
        <v>0</v>
      </c>
      <c r="M152" s="9">
        <f t="shared" si="21"/>
        <v>0</v>
      </c>
      <c r="N152" s="182" t="s">
        <v>385</v>
      </c>
      <c r="O152" s="11" t="s">
        <v>330</v>
      </c>
    </row>
    <row r="153" spans="1:16" ht="15.6" hidden="1" outlineLevel="1">
      <c r="B153" s="6" t="str">
        <f t="shared" si="14"/>
        <v/>
      </c>
      <c r="C153" s="173" t="s">
        <v>39</v>
      </c>
      <c r="G153" s="9"/>
      <c r="H153" s="14">
        <f>32-H152</f>
        <v>16</v>
      </c>
      <c r="I153" s="10" t="s">
        <v>12</v>
      </c>
      <c r="J153" s="9">
        <f>J152</f>
        <v>350</v>
      </c>
      <c r="K153" s="9">
        <f t="shared" si="17"/>
        <v>5600</v>
      </c>
      <c r="L153" s="9">
        <f t="shared" si="20"/>
        <v>5600</v>
      </c>
      <c r="M153" s="9">
        <f t="shared" si="21"/>
        <v>0</v>
      </c>
      <c r="N153" s="182"/>
      <c r="O153" s="11" t="s">
        <v>330</v>
      </c>
    </row>
    <row r="154" spans="1:16" ht="15.6" hidden="1" outlineLevel="1">
      <c r="B154" s="6" t="str">
        <f t="shared" si="14"/>
        <v/>
      </c>
      <c r="C154" s="25" t="s">
        <v>438</v>
      </c>
      <c r="G154" s="9"/>
      <c r="H154" s="14"/>
      <c r="J154" s="9"/>
      <c r="K154" s="9"/>
      <c r="L154" s="9"/>
      <c r="M154" s="9"/>
    </row>
    <row r="155" spans="1:16" ht="15.6" hidden="1" outlineLevel="1">
      <c r="B155" s="6" t="str">
        <f t="shared" si="14"/>
        <v/>
      </c>
      <c r="C155" s="25"/>
      <c r="G155" s="9"/>
      <c r="H155" s="14"/>
      <c r="J155" s="9"/>
      <c r="K155" s="9"/>
      <c r="L155" s="9"/>
      <c r="M155" s="9"/>
    </row>
    <row r="156" spans="1:16" ht="96.45" hidden="1" customHeight="1" outlineLevel="1">
      <c r="A156" s="32">
        <v>250</v>
      </c>
      <c r="B156" s="6" t="str">
        <f t="shared" si="14"/>
        <v>IVF250</v>
      </c>
      <c r="C156" s="7" t="s">
        <v>20</v>
      </c>
      <c r="D156" s="6">
        <v>5</v>
      </c>
      <c r="E156" s="8" t="s">
        <v>9</v>
      </c>
      <c r="F156" s="19">
        <v>468</v>
      </c>
      <c r="G156" s="9">
        <f t="shared" si="16"/>
        <v>2340</v>
      </c>
      <c r="H156" s="14">
        <v>0</v>
      </c>
      <c r="I156" s="10" t="s">
        <v>9</v>
      </c>
      <c r="J156" s="9">
        <f>F156</f>
        <v>468</v>
      </c>
      <c r="K156" s="9"/>
      <c r="L156" s="9">
        <f t="shared" si="20"/>
        <v>0</v>
      </c>
      <c r="M156" s="9">
        <f t="shared" si="21"/>
        <v>2340</v>
      </c>
      <c r="N156" s="60" t="s">
        <v>528</v>
      </c>
      <c r="O156" s="11" t="s">
        <v>330</v>
      </c>
    </row>
    <row r="157" spans="1:16" ht="15.6" hidden="1" outlineLevel="1">
      <c r="B157" s="6" t="str">
        <f t="shared" si="14"/>
        <v/>
      </c>
      <c r="C157" s="25"/>
      <c r="G157" s="9"/>
      <c r="H157" s="14"/>
      <c r="J157" s="9"/>
      <c r="K157" s="9"/>
      <c r="L157" s="9">
        <f t="shared" si="20"/>
        <v>0</v>
      </c>
      <c r="M157" s="9">
        <f t="shared" si="21"/>
        <v>0</v>
      </c>
      <c r="O157" s="11" t="s">
        <v>330</v>
      </c>
    </row>
    <row r="158" spans="1:16" ht="90.6" hidden="1" customHeight="1" outlineLevel="1">
      <c r="A158" s="6">
        <v>251</v>
      </c>
      <c r="B158" s="6" t="str">
        <f t="shared" si="14"/>
        <v>IVF251</v>
      </c>
      <c r="C158" s="7" t="s">
        <v>38</v>
      </c>
      <c r="D158" s="6">
        <v>120</v>
      </c>
      <c r="E158" s="8" t="s">
        <v>11</v>
      </c>
      <c r="F158" s="19">
        <v>455</v>
      </c>
      <c r="G158" s="9">
        <f t="shared" si="16"/>
        <v>54600</v>
      </c>
      <c r="H158" s="14">
        <v>226.24</v>
      </c>
      <c r="I158" s="10" t="s">
        <v>11</v>
      </c>
      <c r="J158" s="9">
        <f>F158</f>
        <v>455</v>
      </c>
      <c r="K158" s="9">
        <f t="shared" ref="K158:K159" si="22">ROUND(H158*J158,0)</f>
        <v>102939</v>
      </c>
      <c r="L158" s="9">
        <f t="shared" ref="L158:L159" si="23">ROUND(IF(K158&gt;G158,K158-G158,0),0)</f>
        <v>48339</v>
      </c>
      <c r="M158" s="9">
        <f t="shared" ref="M158:M159" si="24">ROUND(IF(K158&lt;G158,G158-K158,0),0)</f>
        <v>0</v>
      </c>
      <c r="N158" s="183" t="s">
        <v>385</v>
      </c>
      <c r="O158" s="11" t="s">
        <v>330</v>
      </c>
      <c r="P158" s="11">
        <f>226.24-120</f>
        <v>106.24000000000001</v>
      </c>
    </row>
    <row r="159" spans="1:16" ht="15.6" hidden="1" outlineLevel="1">
      <c r="B159" s="6" t="str">
        <f t="shared" si="14"/>
        <v/>
      </c>
      <c r="C159" s="173" t="s">
        <v>39</v>
      </c>
      <c r="G159" s="9"/>
      <c r="H159" s="14">
        <v>106.24</v>
      </c>
      <c r="I159" s="10" t="s">
        <v>11</v>
      </c>
      <c r="J159" s="9">
        <f>J158</f>
        <v>455</v>
      </c>
      <c r="K159" s="9">
        <f t="shared" si="22"/>
        <v>48339</v>
      </c>
      <c r="L159" s="9">
        <f t="shared" si="23"/>
        <v>48339</v>
      </c>
      <c r="M159" s="9">
        <f t="shared" si="24"/>
        <v>0</v>
      </c>
      <c r="N159" s="184"/>
      <c r="O159" s="11" t="s">
        <v>330</v>
      </c>
    </row>
    <row r="160" spans="1:16" ht="172.5" hidden="1" customHeight="1" outlineLevel="1">
      <c r="A160" s="151">
        <v>252</v>
      </c>
      <c r="B160" s="6" t="str">
        <f t="shared" si="14"/>
        <v>IVF252</v>
      </c>
      <c r="C160" s="7" t="s">
        <v>104</v>
      </c>
      <c r="D160" s="13">
        <v>10.5</v>
      </c>
      <c r="E160" s="8" t="s">
        <v>11</v>
      </c>
      <c r="F160" s="19">
        <v>14558</v>
      </c>
      <c r="G160" s="9">
        <f t="shared" si="16"/>
        <v>152859</v>
      </c>
      <c r="H160" s="14">
        <v>10.5</v>
      </c>
      <c r="I160" s="10" t="s">
        <v>11</v>
      </c>
      <c r="J160" s="9">
        <f>F160</f>
        <v>14558</v>
      </c>
      <c r="K160" s="9">
        <f t="shared" si="17"/>
        <v>152859</v>
      </c>
      <c r="L160" s="9">
        <f t="shared" si="20"/>
        <v>0</v>
      </c>
      <c r="M160" s="9">
        <f t="shared" si="21"/>
        <v>0</v>
      </c>
      <c r="N160" s="182" t="s">
        <v>385</v>
      </c>
      <c r="O160" s="11" t="s">
        <v>330</v>
      </c>
    </row>
    <row r="161" spans="1:15" ht="15.6" hidden="1" outlineLevel="1">
      <c r="B161" s="6" t="str">
        <f t="shared" si="14"/>
        <v/>
      </c>
      <c r="C161" s="173" t="s">
        <v>39</v>
      </c>
      <c r="G161" s="9"/>
      <c r="H161" s="14">
        <f>20.08-10.5</f>
        <v>9.5799999999999983</v>
      </c>
      <c r="I161" s="10" t="s">
        <v>11</v>
      </c>
      <c r="J161" s="9">
        <f>J160</f>
        <v>14558</v>
      </c>
      <c r="K161" s="9">
        <f t="shared" si="17"/>
        <v>139466</v>
      </c>
      <c r="L161" s="9">
        <f t="shared" si="20"/>
        <v>139466</v>
      </c>
      <c r="M161" s="9">
        <f t="shared" si="21"/>
        <v>0</v>
      </c>
      <c r="N161" s="182"/>
      <c r="O161" s="11" t="s">
        <v>330</v>
      </c>
    </row>
    <row r="162" spans="1:15" ht="15.6" hidden="1" outlineLevel="1">
      <c r="B162" s="6" t="str">
        <f t="shared" si="14"/>
        <v/>
      </c>
      <c r="C162" s="25" t="s">
        <v>440</v>
      </c>
      <c r="G162" s="9"/>
      <c r="H162" s="14"/>
      <c r="J162" s="9"/>
      <c r="K162" s="9"/>
      <c r="L162" s="9"/>
      <c r="M162" s="9"/>
    </row>
    <row r="163" spans="1:15" ht="15.6" hidden="1" outlineLevel="1">
      <c r="B163" s="6" t="str">
        <f t="shared" si="14"/>
        <v/>
      </c>
      <c r="C163" s="25"/>
      <c r="G163" s="9"/>
      <c r="H163" s="14"/>
      <c r="J163" s="9"/>
      <c r="K163" s="9"/>
      <c r="L163" s="9"/>
      <c r="M163" s="9"/>
    </row>
    <row r="164" spans="1:15" ht="204.45" hidden="1" customHeight="1" outlineLevel="1">
      <c r="A164" s="151">
        <v>253</v>
      </c>
      <c r="B164" s="6" t="str">
        <f t="shared" si="14"/>
        <v>IVF253</v>
      </c>
      <c r="C164" s="7" t="s">
        <v>21</v>
      </c>
      <c r="D164" s="6">
        <v>215</v>
      </c>
      <c r="E164" s="8" t="s">
        <v>12</v>
      </c>
      <c r="F164" s="19">
        <v>1716</v>
      </c>
      <c r="G164" s="9">
        <f t="shared" si="16"/>
        <v>368940</v>
      </c>
      <c r="H164" s="14">
        <v>215</v>
      </c>
      <c r="I164" s="10" t="s">
        <v>12</v>
      </c>
      <c r="J164" s="9">
        <f>F164</f>
        <v>1716</v>
      </c>
      <c r="K164" s="9">
        <f t="shared" si="17"/>
        <v>368940</v>
      </c>
      <c r="L164" s="9">
        <f t="shared" si="20"/>
        <v>0</v>
      </c>
      <c r="M164" s="9">
        <f t="shared" si="21"/>
        <v>0</v>
      </c>
      <c r="N164" s="182" t="s">
        <v>385</v>
      </c>
      <c r="O164" s="11" t="s">
        <v>330</v>
      </c>
    </row>
    <row r="165" spans="1:15" ht="15.6" hidden="1" outlineLevel="1">
      <c r="B165" s="6" t="str">
        <f t="shared" si="14"/>
        <v/>
      </c>
      <c r="C165" s="173" t="s">
        <v>39</v>
      </c>
      <c r="G165" s="9"/>
      <c r="H165" s="14">
        <f>227.17-215</f>
        <v>12.169999999999987</v>
      </c>
      <c r="I165" s="10" t="s">
        <v>12</v>
      </c>
      <c r="J165" s="9">
        <f>J164</f>
        <v>1716</v>
      </c>
      <c r="K165" s="9">
        <f t="shared" si="17"/>
        <v>20884</v>
      </c>
      <c r="L165" s="9">
        <f t="shared" si="20"/>
        <v>20884</v>
      </c>
      <c r="M165" s="9">
        <f t="shared" si="21"/>
        <v>0</v>
      </c>
      <c r="N165" s="182"/>
      <c r="O165" s="11" t="s">
        <v>330</v>
      </c>
    </row>
    <row r="166" spans="1:15" ht="15.6" hidden="1" outlineLevel="1">
      <c r="B166" s="6" t="str">
        <f t="shared" si="14"/>
        <v/>
      </c>
      <c r="C166" s="25" t="s">
        <v>440</v>
      </c>
      <c r="G166" s="9"/>
      <c r="H166" s="14"/>
      <c r="J166" s="9"/>
      <c r="K166" s="9"/>
      <c r="L166" s="9"/>
      <c r="M166" s="9"/>
    </row>
    <row r="167" spans="1:15" ht="15.6" hidden="1" outlineLevel="1">
      <c r="B167" s="6" t="str">
        <f t="shared" si="14"/>
        <v/>
      </c>
      <c r="C167" s="25"/>
      <c r="G167" s="9"/>
      <c r="H167" s="14"/>
      <c r="J167" s="9"/>
      <c r="K167" s="9"/>
      <c r="L167" s="9"/>
      <c r="M167" s="9"/>
    </row>
    <row r="168" spans="1:15" ht="210" hidden="1" outlineLevel="1">
      <c r="A168" s="32">
        <v>254</v>
      </c>
      <c r="B168" s="6" t="str">
        <f t="shared" si="14"/>
        <v>IVF254</v>
      </c>
      <c r="C168" s="7" t="s">
        <v>105</v>
      </c>
      <c r="D168" s="13">
        <v>0.9</v>
      </c>
      <c r="E168" s="8" t="s">
        <v>13</v>
      </c>
      <c r="F168" s="19">
        <v>116500</v>
      </c>
      <c r="G168" s="9">
        <f t="shared" si="16"/>
        <v>104850</v>
      </c>
      <c r="H168" s="14">
        <v>0</v>
      </c>
      <c r="I168" s="10" t="s">
        <v>13</v>
      </c>
      <c r="J168" s="9">
        <f>F168</f>
        <v>116500</v>
      </c>
      <c r="K168" s="9"/>
      <c r="L168" s="9">
        <f t="shared" si="20"/>
        <v>0</v>
      </c>
      <c r="M168" s="9">
        <f t="shared" si="21"/>
        <v>104850</v>
      </c>
      <c r="N168" s="60" t="s">
        <v>528</v>
      </c>
      <c r="O168" s="11" t="s">
        <v>330</v>
      </c>
    </row>
    <row r="169" spans="1:15" hidden="1" outlineLevel="1">
      <c r="B169" s="6" t="str">
        <f t="shared" si="14"/>
        <v/>
      </c>
      <c r="G169" s="9"/>
      <c r="H169" s="14"/>
      <c r="K169" s="9"/>
      <c r="L169" s="9">
        <f t="shared" si="20"/>
        <v>0</v>
      </c>
      <c r="M169" s="9">
        <f t="shared" si="21"/>
        <v>0</v>
      </c>
      <c r="O169" s="11" t="s">
        <v>330</v>
      </c>
    </row>
    <row r="170" spans="1:15" ht="173.55" hidden="1" customHeight="1" outlineLevel="1">
      <c r="A170" s="151">
        <v>255</v>
      </c>
      <c r="B170" s="6" t="str">
        <f t="shared" si="14"/>
        <v>IVF255</v>
      </c>
      <c r="C170" s="7" t="s">
        <v>106</v>
      </c>
      <c r="D170" s="6">
        <v>45</v>
      </c>
      <c r="E170" s="8" t="s">
        <v>12</v>
      </c>
      <c r="F170" s="19">
        <v>945</v>
      </c>
      <c r="G170" s="9">
        <f t="shared" si="16"/>
        <v>42525</v>
      </c>
      <c r="H170" s="14">
        <v>39.56</v>
      </c>
      <c r="I170" s="10" t="s">
        <v>12</v>
      </c>
      <c r="J170" s="9">
        <f>F170</f>
        <v>945</v>
      </c>
      <c r="K170" s="9">
        <f t="shared" si="17"/>
        <v>37384</v>
      </c>
      <c r="L170" s="9">
        <f t="shared" si="20"/>
        <v>0</v>
      </c>
      <c r="M170" s="9">
        <f t="shared" si="21"/>
        <v>5141</v>
      </c>
      <c r="N170" s="60" t="s">
        <v>386</v>
      </c>
      <c r="O170" s="11" t="s">
        <v>330</v>
      </c>
    </row>
    <row r="171" spans="1:15" ht="15.6" hidden="1" outlineLevel="1">
      <c r="A171" s="6"/>
      <c r="B171" s="6" t="str">
        <f t="shared" si="14"/>
        <v/>
      </c>
      <c r="C171" s="152" t="s">
        <v>460</v>
      </c>
      <c r="D171" s="6"/>
      <c r="E171" s="8"/>
      <c r="F171" s="19"/>
      <c r="G171" s="9"/>
      <c r="H171" s="14"/>
      <c r="J171" s="9"/>
      <c r="K171" s="9"/>
      <c r="L171" s="9"/>
      <c r="M171" s="9"/>
    </row>
    <row r="172" spans="1:15" hidden="1" outlineLevel="1">
      <c r="B172" s="6" t="str">
        <f t="shared" si="14"/>
        <v/>
      </c>
      <c r="G172" s="9"/>
      <c r="H172" s="14"/>
      <c r="K172" s="9"/>
      <c r="L172" s="9">
        <f t="shared" si="20"/>
        <v>0</v>
      </c>
      <c r="M172" s="9">
        <f t="shared" si="21"/>
        <v>0</v>
      </c>
      <c r="O172" s="11" t="s">
        <v>330</v>
      </c>
    </row>
    <row r="173" spans="1:15" ht="165" hidden="1" outlineLevel="1">
      <c r="A173" s="151">
        <v>256</v>
      </c>
      <c r="B173" s="6" t="str">
        <f t="shared" si="14"/>
        <v>IVF256</v>
      </c>
      <c r="C173" s="7" t="s">
        <v>107</v>
      </c>
      <c r="D173" s="6">
        <v>430</v>
      </c>
      <c r="E173" s="8" t="s">
        <v>12</v>
      </c>
      <c r="F173" s="19">
        <v>906</v>
      </c>
      <c r="G173" s="9">
        <f t="shared" si="16"/>
        <v>389580</v>
      </c>
      <c r="H173" s="14">
        <v>430</v>
      </c>
      <c r="I173" s="10" t="s">
        <v>12</v>
      </c>
      <c r="J173" s="9">
        <f>F173</f>
        <v>906</v>
      </c>
      <c r="K173" s="9">
        <f t="shared" si="17"/>
        <v>389580</v>
      </c>
      <c r="L173" s="9">
        <f t="shared" si="20"/>
        <v>0</v>
      </c>
      <c r="M173" s="9">
        <f t="shared" si="21"/>
        <v>0</v>
      </c>
      <c r="N173" s="182" t="s">
        <v>385</v>
      </c>
      <c r="O173" s="11" t="s">
        <v>330</v>
      </c>
    </row>
    <row r="174" spans="1:15" ht="15.6" hidden="1" outlineLevel="1">
      <c r="B174" s="6" t="str">
        <f t="shared" si="14"/>
        <v/>
      </c>
      <c r="C174" s="173" t="s">
        <v>39</v>
      </c>
      <c r="G174" s="9"/>
      <c r="H174" s="14">
        <f>905.88-H173</f>
        <v>475.88</v>
      </c>
      <c r="I174" s="10" t="s">
        <v>12</v>
      </c>
      <c r="J174" s="9">
        <f>J173</f>
        <v>906</v>
      </c>
      <c r="K174" s="9">
        <f t="shared" si="17"/>
        <v>431147</v>
      </c>
      <c r="L174" s="9">
        <f t="shared" si="20"/>
        <v>431147</v>
      </c>
      <c r="M174" s="9">
        <f t="shared" si="21"/>
        <v>0</v>
      </c>
      <c r="N174" s="182"/>
      <c r="O174" s="11" t="s">
        <v>330</v>
      </c>
    </row>
    <row r="175" spans="1:15" ht="15.6" hidden="1" outlineLevel="1">
      <c r="B175" s="6" t="str">
        <f t="shared" si="14"/>
        <v/>
      </c>
      <c r="C175" s="25" t="s">
        <v>441</v>
      </c>
      <c r="G175" s="9"/>
      <c r="H175" s="14"/>
      <c r="J175" s="9"/>
      <c r="K175" s="9"/>
      <c r="L175" s="9"/>
      <c r="M175" s="9"/>
    </row>
    <row r="176" spans="1:15" ht="15.6" hidden="1" outlineLevel="1">
      <c r="B176" s="6" t="str">
        <f t="shared" si="14"/>
        <v/>
      </c>
      <c r="C176" s="25"/>
      <c r="G176" s="9"/>
      <c r="H176" s="14"/>
      <c r="J176" s="9"/>
      <c r="K176" s="9"/>
      <c r="L176" s="9"/>
      <c r="M176" s="9"/>
    </row>
    <row r="177" spans="1:15" ht="90" hidden="1" outlineLevel="1">
      <c r="A177" s="32">
        <v>257</v>
      </c>
      <c r="B177" s="6" t="str">
        <f t="shared" si="14"/>
        <v>IVF257</v>
      </c>
      <c r="C177" s="7" t="s">
        <v>7</v>
      </c>
      <c r="D177" s="6">
        <v>20</v>
      </c>
      <c r="E177" s="8" t="s">
        <v>12</v>
      </c>
      <c r="F177" s="19">
        <v>4670</v>
      </c>
      <c r="G177" s="9">
        <f t="shared" si="16"/>
        <v>93400</v>
      </c>
      <c r="H177" s="14">
        <v>0</v>
      </c>
      <c r="I177" s="10" t="s">
        <v>12</v>
      </c>
      <c r="J177" s="9">
        <f>F177</f>
        <v>4670</v>
      </c>
      <c r="K177" s="9"/>
      <c r="L177" s="9">
        <f t="shared" si="20"/>
        <v>0</v>
      </c>
      <c r="M177" s="9">
        <f t="shared" si="21"/>
        <v>93400</v>
      </c>
      <c r="N177" s="60" t="s">
        <v>528</v>
      </c>
      <c r="O177" s="11" t="s">
        <v>330</v>
      </c>
    </row>
    <row r="178" spans="1:15" hidden="1" outlineLevel="1">
      <c r="B178" s="6" t="str">
        <f t="shared" si="14"/>
        <v/>
      </c>
      <c r="G178" s="9"/>
      <c r="H178" s="14"/>
      <c r="K178" s="9"/>
      <c r="L178" s="9">
        <f t="shared" si="20"/>
        <v>0</v>
      </c>
      <c r="M178" s="9">
        <f t="shared" si="21"/>
        <v>0</v>
      </c>
      <c r="O178" s="11" t="s">
        <v>330</v>
      </c>
    </row>
    <row r="179" spans="1:15" ht="354" hidden="1" customHeight="1" outlineLevel="1">
      <c r="A179" s="32">
        <v>258</v>
      </c>
      <c r="B179" s="6" t="str">
        <f t="shared" si="14"/>
        <v>IVF258</v>
      </c>
      <c r="C179" s="7" t="s">
        <v>8</v>
      </c>
      <c r="D179" s="6">
        <v>5</v>
      </c>
      <c r="E179" s="8" t="s">
        <v>12</v>
      </c>
      <c r="F179" s="19">
        <v>13713</v>
      </c>
      <c r="G179" s="9">
        <f t="shared" si="16"/>
        <v>68565</v>
      </c>
      <c r="H179" s="14">
        <v>0</v>
      </c>
      <c r="I179" s="10" t="s">
        <v>12</v>
      </c>
      <c r="J179" s="9">
        <f>F179</f>
        <v>13713</v>
      </c>
      <c r="K179" s="9"/>
      <c r="L179" s="9">
        <f t="shared" si="20"/>
        <v>0</v>
      </c>
      <c r="M179" s="9">
        <f t="shared" si="21"/>
        <v>68565</v>
      </c>
      <c r="N179" s="60" t="s">
        <v>387</v>
      </c>
      <c r="O179" s="11" t="s">
        <v>330</v>
      </c>
    </row>
    <row r="180" spans="1:15" hidden="1" outlineLevel="1">
      <c r="B180" s="6" t="str">
        <f t="shared" si="14"/>
        <v/>
      </c>
      <c r="G180" s="9"/>
      <c r="H180" s="14"/>
      <c r="K180" s="9"/>
      <c r="L180" s="9">
        <f t="shared" si="20"/>
        <v>0</v>
      </c>
      <c r="M180" s="9">
        <f t="shared" si="21"/>
        <v>0</v>
      </c>
      <c r="O180" s="11" t="s">
        <v>330</v>
      </c>
    </row>
    <row r="181" spans="1:15" ht="377.55" hidden="1" customHeight="1" outlineLevel="1">
      <c r="A181" s="151">
        <v>259</v>
      </c>
      <c r="B181" s="6" t="str">
        <f t="shared" si="14"/>
        <v>IVF259</v>
      </c>
      <c r="C181" s="7" t="s">
        <v>225</v>
      </c>
      <c r="D181" s="6">
        <v>15</v>
      </c>
      <c r="E181" s="8" t="s">
        <v>12</v>
      </c>
      <c r="F181" s="19">
        <v>9517</v>
      </c>
      <c r="G181" s="9">
        <f t="shared" si="16"/>
        <v>142755</v>
      </c>
      <c r="H181" s="14">
        <v>15</v>
      </c>
      <c r="I181" s="10" t="s">
        <v>12</v>
      </c>
      <c r="J181" s="9">
        <f>F181</f>
        <v>9517</v>
      </c>
      <c r="K181" s="9">
        <f t="shared" si="17"/>
        <v>142755</v>
      </c>
      <c r="L181" s="9">
        <f t="shared" si="20"/>
        <v>0</v>
      </c>
      <c r="M181" s="9">
        <f t="shared" si="21"/>
        <v>0</v>
      </c>
      <c r="N181" s="182" t="s">
        <v>385</v>
      </c>
      <c r="O181" s="11" t="s">
        <v>330</v>
      </c>
    </row>
    <row r="182" spans="1:15" ht="15.6" hidden="1" outlineLevel="1">
      <c r="B182" s="6" t="str">
        <f t="shared" si="14"/>
        <v/>
      </c>
      <c r="C182" s="173" t="s">
        <v>39</v>
      </c>
      <c r="G182" s="9"/>
      <c r="H182" s="14">
        <f>39.8-H181</f>
        <v>24.799999999999997</v>
      </c>
      <c r="I182" s="10" t="s">
        <v>12</v>
      </c>
      <c r="J182" s="9">
        <f>F181</f>
        <v>9517</v>
      </c>
      <c r="K182" s="9">
        <f t="shared" si="17"/>
        <v>236022</v>
      </c>
      <c r="L182" s="9">
        <f t="shared" si="20"/>
        <v>236022</v>
      </c>
      <c r="M182" s="9">
        <f t="shared" si="21"/>
        <v>0</v>
      </c>
      <c r="N182" s="182"/>
      <c r="O182" s="11" t="s">
        <v>330</v>
      </c>
    </row>
    <row r="183" spans="1:15" ht="15.6" hidden="1" outlineLevel="1">
      <c r="B183" s="6" t="str">
        <f t="shared" si="14"/>
        <v/>
      </c>
      <c r="C183" s="25" t="s">
        <v>458</v>
      </c>
      <c r="G183" s="9"/>
      <c r="H183" s="14"/>
      <c r="J183" s="9"/>
      <c r="K183" s="9"/>
      <c r="L183" s="9"/>
      <c r="M183" s="9"/>
    </row>
    <row r="184" spans="1:15" ht="15.6" hidden="1" outlineLevel="1">
      <c r="B184" s="6" t="str">
        <f t="shared" si="14"/>
        <v/>
      </c>
      <c r="C184" s="25"/>
      <c r="G184" s="9"/>
      <c r="H184" s="14"/>
      <c r="J184" s="9"/>
      <c r="K184" s="9"/>
      <c r="L184" s="9"/>
      <c r="M184" s="9"/>
    </row>
    <row r="185" spans="1:15" ht="298.05" hidden="1" customHeight="1" outlineLevel="1">
      <c r="A185" s="151">
        <v>260</v>
      </c>
      <c r="B185" s="6" t="str">
        <f t="shared" si="14"/>
        <v>IVF260</v>
      </c>
      <c r="C185" s="7" t="s">
        <v>226</v>
      </c>
      <c r="D185" s="6">
        <v>5</v>
      </c>
      <c r="E185" s="8" t="s">
        <v>12</v>
      </c>
      <c r="F185" s="19">
        <v>8564</v>
      </c>
      <c r="G185" s="9">
        <f t="shared" si="16"/>
        <v>42820</v>
      </c>
      <c r="H185" s="14">
        <v>1.96</v>
      </c>
      <c r="I185" s="10" t="s">
        <v>12</v>
      </c>
      <c r="J185" s="9">
        <f>F185</f>
        <v>8564</v>
      </c>
      <c r="K185" s="9">
        <f t="shared" si="17"/>
        <v>16785</v>
      </c>
      <c r="L185" s="9">
        <f t="shared" si="20"/>
        <v>0</v>
      </c>
      <c r="M185" s="9">
        <f t="shared" si="21"/>
        <v>26035</v>
      </c>
      <c r="N185" s="60" t="s">
        <v>386</v>
      </c>
      <c r="O185" s="11" t="s">
        <v>330</v>
      </c>
    </row>
    <row r="186" spans="1:15" ht="15.6" hidden="1" outlineLevel="1">
      <c r="A186" s="6"/>
      <c r="B186" s="6" t="str">
        <f t="shared" si="14"/>
        <v/>
      </c>
      <c r="C186" s="152" t="s">
        <v>458</v>
      </c>
      <c r="D186" s="6"/>
      <c r="E186" s="8"/>
      <c r="F186" s="19"/>
      <c r="G186" s="9"/>
      <c r="H186" s="14"/>
      <c r="J186" s="9"/>
      <c r="K186" s="9"/>
      <c r="L186" s="9"/>
      <c r="M186" s="9"/>
    </row>
    <row r="187" spans="1:15" hidden="1" outlineLevel="1">
      <c r="B187" s="6" t="str">
        <f t="shared" si="14"/>
        <v/>
      </c>
      <c r="G187" s="9"/>
      <c r="H187" s="14"/>
      <c r="K187" s="9"/>
      <c r="L187" s="9">
        <f t="shared" si="20"/>
        <v>0</v>
      </c>
      <c r="M187" s="9">
        <f t="shared" si="21"/>
        <v>0</v>
      </c>
      <c r="O187" s="11" t="s">
        <v>330</v>
      </c>
    </row>
    <row r="188" spans="1:15" ht="298.5" hidden="1" customHeight="1" outlineLevel="1">
      <c r="A188" s="32">
        <v>261</v>
      </c>
      <c r="B188" s="6" t="str">
        <f t="shared" si="14"/>
        <v>IVF261</v>
      </c>
      <c r="C188" s="7" t="s">
        <v>108</v>
      </c>
      <c r="D188" s="6">
        <v>35</v>
      </c>
      <c r="E188" s="8" t="s">
        <v>12</v>
      </c>
      <c r="F188" s="19">
        <v>5593</v>
      </c>
      <c r="G188" s="9">
        <f t="shared" si="16"/>
        <v>195755</v>
      </c>
      <c r="H188" s="14">
        <v>0</v>
      </c>
      <c r="I188" s="10" t="s">
        <v>12</v>
      </c>
      <c r="J188" s="9">
        <f>F188</f>
        <v>5593</v>
      </c>
      <c r="K188" s="9"/>
      <c r="L188" s="9">
        <f t="shared" si="20"/>
        <v>0</v>
      </c>
      <c r="M188" s="9">
        <f t="shared" si="21"/>
        <v>195755</v>
      </c>
      <c r="N188" s="60" t="s">
        <v>387</v>
      </c>
      <c r="O188" s="11" t="s">
        <v>330</v>
      </c>
    </row>
    <row r="189" spans="1:15" hidden="1" outlineLevel="1">
      <c r="B189" s="6" t="str">
        <f t="shared" si="14"/>
        <v/>
      </c>
      <c r="G189" s="9"/>
      <c r="H189" s="14"/>
      <c r="K189" s="9"/>
      <c r="L189" s="9">
        <f t="shared" si="20"/>
        <v>0</v>
      </c>
      <c r="M189" s="9">
        <f t="shared" si="21"/>
        <v>0</v>
      </c>
      <c r="O189" s="11" t="s">
        <v>330</v>
      </c>
    </row>
    <row r="190" spans="1:15" ht="346.05" hidden="1" customHeight="1" outlineLevel="1">
      <c r="A190" s="32">
        <v>262</v>
      </c>
      <c r="B190" s="6" t="str">
        <f t="shared" si="14"/>
        <v>IVF262</v>
      </c>
      <c r="C190" s="7" t="s">
        <v>227</v>
      </c>
      <c r="D190" s="6">
        <v>10</v>
      </c>
      <c r="E190" s="8" t="s">
        <v>12</v>
      </c>
      <c r="F190" s="19">
        <v>6502</v>
      </c>
      <c r="G190" s="9">
        <f t="shared" si="16"/>
        <v>65020</v>
      </c>
      <c r="H190" s="14">
        <v>0</v>
      </c>
      <c r="I190" s="10" t="s">
        <v>12</v>
      </c>
      <c r="J190" s="9">
        <f>F190</f>
        <v>6502</v>
      </c>
      <c r="K190" s="9"/>
      <c r="L190" s="9">
        <f t="shared" si="20"/>
        <v>0</v>
      </c>
      <c r="M190" s="9">
        <f t="shared" si="21"/>
        <v>65020</v>
      </c>
      <c r="N190" s="60" t="s">
        <v>387</v>
      </c>
      <c r="O190" s="11" t="s">
        <v>330</v>
      </c>
    </row>
    <row r="191" spans="1:15" hidden="1" outlineLevel="1">
      <c r="B191" s="6" t="str">
        <f t="shared" si="14"/>
        <v/>
      </c>
      <c r="G191" s="9"/>
      <c r="H191" s="14"/>
      <c r="K191" s="9"/>
      <c r="L191" s="9">
        <f t="shared" si="20"/>
        <v>0</v>
      </c>
      <c r="M191" s="9">
        <f t="shared" si="21"/>
        <v>0</v>
      </c>
      <c r="O191" s="11" t="s">
        <v>330</v>
      </c>
    </row>
    <row r="192" spans="1:15" ht="285" hidden="1" outlineLevel="1">
      <c r="A192" s="151">
        <v>263</v>
      </c>
      <c r="B192" s="6" t="str">
        <f t="shared" si="14"/>
        <v>IVF263</v>
      </c>
      <c r="C192" s="7" t="s">
        <v>109</v>
      </c>
      <c r="D192" s="6">
        <v>360</v>
      </c>
      <c r="E192" s="8" t="s">
        <v>12</v>
      </c>
      <c r="F192" s="19">
        <v>1593</v>
      </c>
      <c r="G192" s="9">
        <f t="shared" si="16"/>
        <v>573480</v>
      </c>
      <c r="H192" s="14">
        <v>294.66000000000003</v>
      </c>
      <c r="I192" s="10" t="s">
        <v>12</v>
      </c>
      <c r="J192" s="9">
        <f>F192</f>
        <v>1593</v>
      </c>
      <c r="K192" s="9">
        <f t="shared" si="17"/>
        <v>469393</v>
      </c>
      <c r="L192" s="9">
        <f t="shared" si="20"/>
        <v>0</v>
      </c>
      <c r="M192" s="9">
        <f t="shared" si="21"/>
        <v>104087</v>
      </c>
      <c r="N192" s="60" t="s">
        <v>386</v>
      </c>
      <c r="O192" s="11" t="s">
        <v>330</v>
      </c>
    </row>
    <row r="193" spans="1:16" ht="15.6" hidden="1" outlineLevel="1">
      <c r="A193" s="151"/>
      <c r="B193" s="6" t="str">
        <f t="shared" si="14"/>
        <v/>
      </c>
      <c r="C193" s="152" t="s">
        <v>442</v>
      </c>
      <c r="D193" s="6"/>
      <c r="E193" s="8"/>
      <c r="F193" s="19"/>
      <c r="G193" s="9"/>
      <c r="H193" s="14"/>
      <c r="J193" s="9"/>
      <c r="K193" s="9"/>
      <c r="L193" s="9"/>
      <c r="M193" s="9"/>
    </row>
    <row r="194" spans="1:16" ht="15.6" hidden="1" outlineLevel="1">
      <c r="B194" s="6" t="str">
        <f t="shared" si="14"/>
        <v/>
      </c>
      <c r="C194" s="25"/>
      <c r="G194" s="9"/>
      <c r="H194" s="14"/>
      <c r="J194" s="9"/>
      <c r="K194" s="9"/>
      <c r="L194" s="9">
        <f t="shared" si="20"/>
        <v>0</v>
      </c>
      <c r="M194" s="9">
        <f t="shared" si="21"/>
        <v>0</v>
      </c>
      <c r="O194" s="11" t="s">
        <v>330</v>
      </c>
    </row>
    <row r="195" spans="1:16" ht="220.95" hidden="1" customHeight="1" outlineLevel="1">
      <c r="A195" s="151">
        <v>264</v>
      </c>
      <c r="B195" s="6" t="str">
        <f t="shared" si="14"/>
        <v>IVF264</v>
      </c>
      <c r="C195" s="7" t="s">
        <v>110</v>
      </c>
      <c r="D195" s="6">
        <v>12</v>
      </c>
      <c r="E195" s="8" t="s">
        <v>12</v>
      </c>
      <c r="F195" s="19">
        <v>1395</v>
      </c>
      <c r="G195" s="9">
        <f t="shared" si="16"/>
        <v>16740</v>
      </c>
      <c r="H195" s="14">
        <v>12</v>
      </c>
      <c r="I195" s="10" t="s">
        <v>12</v>
      </c>
      <c r="J195" s="9">
        <f>F195</f>
        <v>1395</v>
      </c>
      <c r="K195" s="9">
        <f t="shared" si="17"/>
        <v>16740</v>
      </c>
      <c r="L195" s="9">
        <f t="shared" si="20"/>
        <v>0</v>
      </c>
      <c r="M195" s="9">
        <f t="shared" si="21"/>
        <v>0</v>
      </c>
      <c r="N195" s="182" t="s">
        <v>385</v>
      </c>
      <c r="O195" s="11" t="s">
        <v>330</v>
      </c>
    </row>
    <row r="196" spans="1:16" ht="15.6" hidden="1" outlineLevel="1">
      <c r="B196" s="6" t="str">
        <f t="shared" si="14"/>
        <v/>
      </c>
      <c r="C196" s="173" t="s">
        <v>39</v>
      </c>
      <c r="G196" s="9"/>
      <c r="H196" s="14">
        <v>0.93</v>
      </c>
      <c r="I196" s="10" t="s">
        <v>12</v>
      </c>
      <c r="J196" s="9">
        <f>F195</f>
        <v>1395</v>
      </c>
      <c r="K196" s="9">
        <f t="shared" si="17"/>
        <v>1297</v>
      </c>
      <c r="L196" s="9">
        <f t="shared" si="20"/>
        <v>1297</v>
      </c>
      <c r="M196" s="9">
        <f t="shared" si="21"/>
        <v>0</v>
      </c>
      <c r="N196" s="182"/>
      <c r="O196" s="11" t="s">
        <v>330</v>
      </c>
    </row>
    <row r="197" spans="1:16" ht="15.6" hidden="1" outlineLevel="1">
      <c r="B197" s="6" t="str">
        <f t="shared" si="14"/>
        <v/>
      </c>
      <c r="C197" s="25" t="s">
        <v>461</v>
      </c>
      <c r="G197" s="9"/>
      <c r="H197" s="14"/>
      <c r="J197" s="9"/>
      <c r="K197" s="9"/>
      <c r="L197" s="9"/>
      <c r="M197" s="9"/>
    </row>
    <row r="198" spans="1:16" ht="15.6" hidden="1" outlineLevel="1">
      <c r="B198" s="6" t="str">
        <f t="shared" si="14"/>
        <v/>
      </c>
      <c r="C198" s="25"/>
      <c r="G198" s="9"/>
      <c r="H198" s="14"/>
      <c r="J198" s="9"/>
      <c r="K198" s="9"/>
      <c r="L198" s="9"/>
      <c r="M198" s="9"/>
    </row>
    <row r="199" spans="1:16" ht="283.95" hidden="1" customHeight="1" outlineLevel="1">
      <c r="A199" s="151">
        <v>265</v>
      </c>
      <c r="B199" s="6" t="str">
        <f t="shared" ref="B199:B262" si="25">IF(ISBLANK(A199), "","IVF"&amp;A199)</f>
        <v>IVF265</v>
      </c>
      <c r="C199" s="7" t="s">
        <v>228</v>
      </c>
      <c r="D199" s="6">
        <v>300</v>
      </c>
      <c r="E199" s="8" t="s">
        <v>12</v>
      </c>
      <c r="F199" s="19">
        <v>1636</v>
      </c>
      <c r="G199" s="9">
        <f t="shared" si="16"/>
        <v>490800</v>
      </c>
      <c r="H199" s="14">
        <v>300</v>
      </c>
      <c r="I199" s="10" t="s">
        <v>12</v>
      </c>
      <c r="J199" s="9">
        <f>F199</f>
        <v>1636</v>
      </c>
      <c r="K199" s="9">
        <f t="shared" si="17"/>
        <v>490800</v>
      </c>
      <c r="L199" s="9">
        <f t="shared" si="20"/>
        <v>0</v>
      </c>
      <c r="M199" s="9">
        <f t="shared" si="21"/>
        <v>0</v>
      </c>
      <c r="N199" s="182" t="s">
        <v>385</v>
      </c>
      <c r="O199" s="11" t="s">
        <v>330</v>
      </c>
    </row>
    <row r="200" spans="1:16" ht="15.6" hidden="1" outlineLevel="1">
      <c r="B200" s="6" t="str">
        <f t="shared" si="25"/>
        <v/>
      </c>
      <c r="C200" s="173" t="s">
        <v>39</v>
      </c>
      <c r="G200" s="9"/>
      <c r="H200" s="14">
        <f>438.85-H199</f>
        <v>138.85000000000002</v>
      </c>
      <c r="I200" s="10" t="s">
        <v>12</v>
      </c>
      <c r="J200" s="9">
        <f>F199</f>
        <v>1636</v>
      </c>
      <c r="K200" s="9">
        <f t="shared" si="17"/>
        <v>227159</v>
      </c>
      <c r="L200" s="9">
        <f t="shared" si="20"/>
        <v>227159</v>
      </c>
      <c r="M200" s="9">
        <f t="shared" si="21"/>
        <v>0</v>
      </c>
      <c r="N200" s="182"/>
      <c r="O200" s="11" t="s">
        <v>330</v>
      </c>
    </row>
    <row r="201" spans="1:16" ht="15.6" hidden="1" outlineLevel="1">
      <c r="B201" s="6" t="str">
        <f t="shared" si="25"/>
        <v/>
      </c>
      <c r="C201" s="25" t="s">
        <v>463</v>
      </c>
      <c r="G201" s="9"/>
      <c r="H201" s="14"/>
      <c r="J201" s="9"/>
      <c r="K201" s="9"/>
      <c r="L201" s="9"/>
      <c r="M201" s="9"/>
    </row>
    <row r="202" spans="1:16" ht="15.6" hidden="1" outlineLevel="1">
      <c r="B202" s="6" t="str">
        <f t="shared" si="25"/>
        <v/>
      </c>
      <c r="C202" s="25"/>
      <c r="G202" s="9"/>
      <c r="H202" s="14"/>
      <c r="J202" s="9"/>
      <c r="K202" s="9"/>
      <c r="L202" s="9"/>
      <c r="M202" s="9"/>
    </row>
    <row r="203" spans="1:16" ht="210" hidden="1" outlineLevel="1">
      <c r="A203" s="151">
        <v>266</v>
      </c>
      <c r="B203" s="6" t="str">
        <f t="shared" si="25"/>
        <v>IVF266</v>
      </c>
      <c r="C203" s="7" t="s">
        <v>31</v>
      </c>
      <c r="D203" s="6">
        <v>30</v>
      </c>
      <c r="E203" s="8" t="s">
        <v>12</v>
      </c>
      <c r="F203" s="19">
        <v>1391</v>
      </c>
      <c r="G203" s="9">
        <f t="shared" si="16"/>
        <v>41730</v>
      </c>
      <c r="H203" s="14">
        <v>30</v>
      </c>
      <c r="I203" s="10" t="s">
        <v>12</v>
      </c>
      <c r="J203" s="9">
        <f>F203</f>
        <v>1391</v>
      </c>
      <c r="K203" s="9">
        <f t="shared" si="17"/>
        <v>41730</v>
      </c>
      <c r="L203" s="9">
        <f t="shared" si="20"/>
        <v>0</v>
      </c>
      <c r="M203" s="9">
        <f t="shared" si="21"/>
        <v>0</v>
      </c>
      <c r="N203" s="182" t="s">
        <v>388</v>
      </c>
      <c r="O203" s="11" t="s">
        <v>330</v>
      </c>
      <c r="P203" s="11">
        <f>258.54-30</f>
        <v>228.54000000000002</v>
      </c>
    </row>
    <row r="204" spans="1:16" ht="15.6" hidden="1" outlineLevel="1">
      <c r="B204" s="6" t="str">
        <f t="shared" si="25"/>
        <v/>
      </c>
      <c r="C204" s="173" t="s">
        <v>39</v>
      </c>
      <c r="G204" s="9"/>
      <c r="H204" s="14">
        <v>228.54</v>
      </c>
      <c r="I204" s="10" t="s">
        <v>12</v>
      </c>
      <c r="J204" s="9">
        <f>J203</f>
        <v>1391</v>
      </c>
      <c r="K204" s="9">
        <f t="shared" si="17"/>
        <v>317899</v>
      </c>
      <c r="L204" s="9">
        <f t="shared" si="20"/>
        <v>317899</v>
      </c>
      <c r="M204" s="9">
        <f t="shared" si="21"/>
        <v>0</v>
      </c>
      <c r="N204" s="182"/>
      <c r="O204" s="11" t="s">
        <v>330</v>
      </c>
    </row>
    <row r="205" spans="1:16" ht="15.6" hidden="1" outlineLevel="1">
      <c r="B205" s="6" t="str">
        <f t="shared" si="25"/>
        <v/>
      </c>
      <c r="C205" s="25" t="s">
        <v>443</v>
      </c>
      <c r="G205" s="9"/>
      <c r="H205" s="14"/>
      <c r="J205" s="9"/>
      <c r="K205" s="9"/>
      <c r="L205" s="9"/>
      <c r="M205" s="9"/>
    </row>
    <row r="206" spans="1:16" ht="15.6" hidden="1" outlineLevel="1">
      <c r="B206" s="6" t="str">
        <f t="shared" si="25"/>
        <v/>
      </c>
      <c r="C206" s="25"/>
      <c r="G206" s="9"/>
      <c r="H206" s="14"/>
      <c r="J206" s="9"/>
      <c r="K206" s="9"/>
      <c r="L206" s="9"/>
      <c r="M206" s="9"/>
    </row>
    <row r="207" spans="1:16" ht="205.5" hidden="1" customHeight="1" outlineLevel="1">
      <c r="A207" s="151">
        <v>267</v>
      </c>
      <c r="B207" s="6" t="str">
        <f t="shared" si="25"/>
        <v>IVF267</v>
      </c>
      <c r="C207" s="7" t="s">
        <v>111</v>
      </c>
      <c r="D207" s="6">
        <v>975</v>
      </c>
      <c r="E207" s="8" t="s">
        <v>12</v>
      </c>
      <c r="F207" s="19">
        <v>315</v>
      </c>
      <c r="G207" s="9">
        <f t="shared" si="16"/>
        <v>307125</v>
      </c>
      <c r="H207" s="14">
        <v>975</v>
      </c>
      <c r="I207" s="10" t="s">
        <v>12</v>
      </c>
      <c r="J207" s="9">
        <f>F207</f>
        <v>315</v>
      </c>
      <c r="K207" s="9">
        <f t="shared" si="17"/>
        <v>307125</v>
      </c>
      <c r="L207" s="9">
        <f t="shared" si="20"/>
        <v>0</v>
      </c>
      <c r="M207" s="9">
        <f t="shared" si="21"/>
        <v>0</v>
      </c>
      <c r="N207" s="182" t="s">
        <v>385</v>
      </c>
      <c r="O207" s="11" t="s">
        <v>330</v>
      </c>
    </row>
    <row r="208" spans="1:16" ht="15.6" hidden="1" outlineLevel="1">
      <c r="B208" s="6" t="str">
        <f t="shared" si="25"/>
        <v/>
      </c>
      <c r="C208" s="173" t="s">
        <v>39</v>
      </c>
      <c r="G208" s="9"/>
      <c r="H208" s="14">
        <f>1448.95-H207</f>
        <v>473.95000000000005</v>
      </c>
      <c r="I208" s="10" t="s">
        <v>12</v>
      </c>
      <c r="J208" s="9">
        <f>J207</f>
        <v>315</v>
      </c>
      <c r="K208" s="9">
        <f t="shared" si="17"/>
        <v>149294</v>
      </c>
      <c r="L208" s="9">
        <f t="shared" si="20"/>
        <v>149294</v>
      </c>
      <c r="M208" s="9">
        <f t="shared" si="21"/>
        <v>0</v>
      </c>
      <c r="N208" s="182"/>
      <c r="O208" s="11" t="s">
        <v>330</v>
      </c>
    </row>
    <row r="209" spans="1:15" ht="15.6" hidden="1" outlineLevel="1">
      <c r="B209" s="6" t="str">
        <f t="shared" si="25"/>
        <v/>
      </c>
      <c r="C209" s="25" t="s">
        <v>462</v>
      </c>
      <c r="G209" s="9"/>
      <c r="H209" s="14"/>
      <c r="J209" s="9"/>
      <c r="K209" s="9"/>
      <c r="L209" s="9"/>
      <c r="M209" s="9"/>
    </row>
    <row r="210" spans="1:15" ht="15.6" hidden="1" outlineLevel="1">
      <c r="B210" s="6" t="str">
        <f t="shared" si="25"/>
        <v/>
      </c>
      <c r="C210" s="25"/>
      <c r="G210" s="9"/>
      <c r="H210" s="14"/>
      <c r="J210" s="9"/>
      <c r="K210" s="9"/>
      <c r="L210" s="9"/>
      <c r="M210" s="9"/>
    </row>
    <row r="211" spans="1:15" ht="157.94999999999999" hidden="1" customHeight="1" outlineLevel="1">
      <c r="A211" s="32">
        <v>268</v>
      </c>
      <c r="B211" s="6" t="str">
        <f t="shared" si="25"/>
        <v>IVF268</v>
      </c>
      <c r="C211" s="7" t="s">
        <v>30</v>
      </c>
      <c r="D211" s="6">
        <v>80</v>
      </c>
      <c r="E211" s="8" t="s">
        <v>12</v>
      </c>
      <c r="F211" s="19">
        <v>281</v>
      </c>
      <c r="G211" s="9">
        <f t="shared" si="16"/>
        <v>22480</v>
      </c>
      <c r="H211" s="14">
        <v>0</v>
      </c>
      <c r="I211" s="10" t="s">
        <v>12</v>
      </c>
      <c r="J211" s="9">
        <f>F211</f>
        <v>281</v>
      </c>
      <c r="K211" s="9"/>
      <c r="L211" s="9">
        <f t="shared" si="20"/>
        <v>0</v>
      </c>
      <c r="M211" s="9">
        <f t="shared" si="21"/>
        <v>22480</v>
      </c>
      <c r="N211" s="60" t="s">
        <v>389</v>
      </c>
      <c r="O211" s="11" t="s">
        <v>330</v>
      </c>
    </row>
    <row r="212" spans="1:15" hidden="1" outlineLevel="1">
      <c r="B212" s="6" t="str">
        <f t="shared" si="25"/>
        <v/>
      </c>
      <c r="G212" s="9"/>
      <c r="H212" s="14"/>
      <c r="K212" s="9"/>
      <c r="L212" s="9">
        <f t="shared" si="20"/>
        <v>0</v>
      </c>
      <c r="M212" s="9">
        <f t="shared" si="21"/>
        <v>0</v>
      </c>
      <c r="O212" s="11" t="s">
        <v>330</v>
      </c>
    </row>
    <row r="213" spans="1:15" ht="128.55000000000001" hidden="1" customHeight="1" outlineLevel="1">
      <c r="A213" s="151">
        <v>269</v>
      </c>
      <c r="B213" s="6" t="str">
        <f t="shared" si="25"/>
        <v>IVF269</v>
      </c>
      <c r="C213" s="7" t="s">
        <v>112</v>
      </c>
      <c r="D213" s="6">
        <v>975</v>
      </c>
      <c r="E213" s="8" t="s">
        <v>12</v>
      </c>
      <c r="F213" s="19">
        <v>259</v>
      </c>
      <c r="G213" s="9">
        <f t="shared" si="16"/>
        <v>252525</v>
      </c>
      <c r="H213" s="14">
        <v>975</v>
      </c>
      <c r="I213" s="10" t="s">
        <v>12</v>
      </c>
      <c r="J213" s="9">
        <f>F213</f>
        <v>259</v>
      </c>
      <c r="K213" s="9">
        <f t="shared" si="17"/>
        <v>252525</v>
      </c>
      <c r="L213" s="9">
        <f t="shared" si="20"/>
        <v>0</v>
      </c>
      <c r="M213" s="9">
        <f t="shared" si="21"/>
        <v>0</v>
      </c>
      <c r="N213" s="182" t="s">
        <v>385</v>
      </c>
      <c r="O213" s="11" t="s">
        <v>330</v>
      </c>
    </row>
    <row r="214" spans="1:15" ht="15.6" hidden="1" outlineLevel="1">
      <c r="B214" s="6" t="str">
        <f t="shared" si="25"/>
        <v/>
      </c>
      <c r="C214" s="173" t="s">
        <v>39</v>
      </c>
      <c r="G214" s="9"/>
      <c r="H214" s="14">
        <f>1127.93-H213</f>
        <v>152.93000000000006</v>
      </c>
      <c r="I214" s="10" t="s">
        <v>12</v>
      </c>
      <c r="J214" s="9">
        <f>J213</f>
        <v>259</v>
      </c>
      <c r="K214" s="9">
        <f t="shared" si="17"/>
        <v>39609</v>
      </c>
      <c r="L214" s="9">
        <f t="shared" si="20"/>
        <v>39609</v>
      </c>
      <c r="M214" s="9">
        <f t="shared" si="21"/>
        <v>0</v>
      </c>
      <c r="N214" s="182"/>
      <c r="O214" s="11" t="s">
        <v>330</v>
      </c>
    </row>
    <row r="215" spans="1:15" ht="15.6" hidden="1" outlineLevel="1">
      <c r="B215" s="6" t="str">
        <f t="shared" si="25"/>
        <v/>
      </c>
      <c r="C215" s="25" t="s">
        <v>464</v>
      </c>
      <c r="G215" s="9"/>
      <c r="H215" s="14"/>
      <c r="J215" s="9"/>
      <c r="K215" s="9"/>
      <c r="L215" s="9"/>
      <c r="M215" s="9"/>
    </row>
    <row r="216" spans="1:15" ht="15.6" hidden="1" outlineLevel="1">
      <c r="B216" s="6" t="str">
        <f t="shared" si="25"/>
        <v/>
      </c>
      <c r="C216" s="25"/>
      <c r="G216" s="9"/>
      <c r="H216" s="14"/>
      <c r="J216" s="9"/>
      <c r="K216" s="9"/>
      <c r="L216" s="9"/>
      <c r="M216" s="9"/>
    </row>
    <row r="217" spans="1:15" ht="142.5" hidden="1" customHeight="1" outlineLevel="1">
      <c r="A217" s="32">
        <v>270</v>
      </c>
      <c r="B217" s="6" t="str">
        <f t="shared" si="25"/>
        <v>IVF270</v>
      </c>
      <c r="C217" s="7" t="s">
        <v>113</v>
      </c>
      <c r="D217" s="6">
        <v>100</v>
      </c>
      <c r="E217" s="8" t="s">
        <v>12</v>
      </c>
      <c r="F217" s="19">
        <v>229</v>
      </c>
      <c r="G217" s="9">
        <f t="shared" si="16"/>
        <v>22900</v>
      </c>
      <c r="H217" s="14">
        <v>0</v>
      </c>
      <c r="I217" s="10" t="s">
        <v>12</v>
      </c>
      <c r="J217" s="9">
        <f>F217</f>
        <v>229</v>
      </c>
      <c r="K217" s="9"/>
      <c r="L217" s="9">
        <f t="shared" si="20"/>
        <v>0</v>
      </c>
      <c r="M217" s="9">
        <f t="shared" si="21"/>
        <v>22900</v>
      </c>
      <c r="N217" s="60" t="s">
        <v>528</v>
      </c>
      <c r="O217" s="11" t="s">
        <v>330</v>
      </c>
    </row>
    <row r="218" spans="1:15" hidden="1" outlineLevel="1">
      <c r="A218" s="6"/>
      <c r="B218" s="6" t="str">
        <f t="shared" si="25"/>
        <v/>
      </c>
      <c r="C218" s="7"/>
      <c r="D218" s="6"/>
      <c r="E218" s="8"/>
      <c r="F218" s="19"/>
      <c r="G218" s="9"/>
      <c r="H218" s="14"/>
      <c r="J218" s="9"/>
      <c r="K218" s="9"/>
      <c r="L218" s="9">
        <f t="shared" si="20"/>
        <v>0</v>
      </c>
      <c r="M218" s="9">
        <f t="shared" si="21"/>
        <v>0</v>
      </c>
      <c r="O218" s="11" t="s">
        <v>330</v>
      </c>
    </row>
    <row r="219" spans="1:15" ht="173.55" hidden="1" customHeight="1" outlineLevel="1">
      <c r="A219" s="151">
        <v>285</v>
      </c>
      <c r="B219" s="6" t="str">
        <f t="shared" si="25"/>
        <v>IVF285</v>
      </c>
      <c r="C219" s="7" t="s">
        <v>114</v>
      </c>
      <c r="D219" s="6">
        <v>125</v>
      </c>
      <c r="E219" s="8" t="s">
        <v>15</v>
      </c>
      <c r="F219" s="19">
        <v>5620</v>
      </c>
      <c r="G219" s="9">
        <f t="shared" si="16"/>
        <v>702500</v>
      </c>
      <c r="H219" s="14">
        <v>121.04</v>
      </c>
      <c r="I219" s="10" t="s">
        <v>15</v>
      </c>
      <c r="J219" s="9">
        <f>F219</f>
        <v>5620</v>
      </c>
      <c r="K219" s="9">
        <f t="shared" si="17"/>
        <v>680245</v>
      </c>
      <c r="L219" s="9">
        <f t="shared" si="20"/>
        <v>0</v>
      </c>
      <c r="M219" s="9">
        <f t="shared" si="21"/>
        <v>22255</v>
      </c>
      <c r="N219" s="60" t="s">
        <v>386</v>
      </c>
      <c r="O219" s="11" t="s">
        <v>330</v>
      </c>
    </row>
    <row r="220" spans="1:15" ht="15.6" hidden="1" outlineLevel="1">
      <c r="A220" s="6"/>
      <c r="B220" s="6" t="str">
        <f t="shared" si="25"/>
        <v/>
      </c>
      <c r="C220" s="152" t="s">
        <v>457</v>
      </c>
      <c r="D220" s="6"/>
      <c r="E220" s="8"/>
      <c r="F220" s="19"/>
      <c r="G220" s="9"/>
      <c r="H220" s="14"/>
      <c r="J220" s="9"/>
      <c r="K220" s="9"/>
      <c r="L220" s="9"/>
      <c r="M220" s="9"/>
    </row>
    <row r="221" spans="1:15" hidden="1" outlineLevel="1">
      <c r="B221" s="6" t="str">
        <f t="shared" si="25"/>
        <v/>
      </c>
      <c r="G221" s="9"/>
      <c r="H221" s="14"/>
      <c r="K221" s="9"/>
      <c r="L221" s="9">
        <f t="shared" si="20"/>
        <v>0</v>
      </c>
      <c r="M221" s="9">
        <f t="shared" si="21"/>
        <v>0</v>
      </c>
      <c r="O221" s="11" t="s">
        <v>330</v>
      </c>
    </row>
    <row r="222" spans="1:15" ht="165" hidden="1" outlineLevel="1">
      <c r="A222" s="151">
        <v>286</v>
      </c>
      <c r="B222" s="6" t="str">
        <f t="shared" si="25"/>
        <v>IVF286</v>
      </c>
      <c r="C222" s="7" t="s">
        <v>29</v>
      </c>
      <c r="D222" s="6">
        <v>60</v>
      </c>
      <c r="E222" s="8" t="s">
        <v>15</v>
      </c>
      <c r="F222" s="19">
        <v>5135</v>
      </c>
      <c r="G222" s="9">
        <f t="shared" si="16"/>
        <v>308100</v>
      </c>
      <c r="H222" s="14">
        <v>60</v>
      </c>
      <c r="I222" s="10" t="s">
        <v>15</v>
      </c>
      <c r="J222" s="9">
        <f>F222</f>
        <v>5135</v>
      </c>
      <c r="K222" s="9">
        <f t="shared" si="17"/>
        <v>308100</v>
      </c>
      <c r="L222" s="9">
        <f t="shared" si="20"/>
        <v>0</v>
      </c>
      <c r="M222" s="9">
        <f t="shared" si="21"/>
        <v>0</v>
      </c>
      <c r="N222" s="182" t="s">
        <v>385</v>
      </c>
      <c r="O222" s="11" t="s">
        <v>330</v>
      </c>
    </row>
    <row r="223" spans="1:15" ht="15.6" hidden="1" outlineLevel="1">
      <c r="B223" s="6" t="str">
        <f t="shared" si="25"/>
        <v/>
      </c>
      <c r="C223" s="173" t="s">
        <v>39</v>
      </c>
      <c r="G223" s="9"/>
      <c r="H223" s="14">
        <v>2.66</v>
      </c>
      <c r="I223" s="10" t="s">
        <v>15</v>
      </c>
      <c r="J223" s="9">
        <f>F222</f>
        <v>5135</v>
      </c>
      <c r="K223" s="9">
        <f t="shared" si="17"/>
        <v>13659</v>
      </c>
      <c r="L223" s="9">
        <f t="shared" si="20"/>
        <v>13659</v>
      </c>
      <c r="M223" s="9">
        <f t="shared" si="21"/>
        <v>0</v>
      </c>
      <c r="N223" s="182"/>
      <c r="O223" s="11" t="s">
        <v>330</v>
      </c>
    </row>
    <row r="224" spans="1:15" ht="15.6" hidden="1" outlineLevel="1">
      <c r="B224" s="6" t="str">
        <f t="shared" si="25"/>
        <v/>
      </c>
      <c r="C224" s="25" t="s">
        <v>458</v>
      </c>
      <c r="G224" s="9"/>
      <c r="H224" s="14"/>
      <c r="J224" s="9"/>
      <c r="K224" s="9"/>
      <c r="L224" s="9"/>
      <c r="M224" s="9"/>
    </row>
    <row r="225" spans="1:15" ht="15.6" hidden="1" outlineLevel="1">
      <c r="B225" s="6" t="str">
        <f t="shared" si="25"/>
        <v/>
      </c>
      <c r="C225" s="25"/>
      <c r="G225" s="9"/>
      <c r="H225" s="14"/>
      <c r="J225" s="9"/>
      <c r="K225" s="9"/>
      <c r="L225" s="9"/>
      <c r="M225" s="9"/>
    </row>
    <row r="226" spans="1:15" ht="220.5" hidden="1" customHeight="1" outlineLevel="1">
      <c r="A226" s="151">
        <v>287</v>
      </c>
      <c r="B226" s="6" t="str">
        <f t="shared" si="25"/>
        <v>IVF287</v>
      </c>
      <c r="C226" s="7" t="s">
        <v>115</v>
      </c>
      <c r="D226" s="6">
        <v>4</v>
      </c>
      <c r="E226" s="8" t="s">
        <v>9</v>
      </c>
      <c r="F226" s="19">
        <v>46000</v>
      </c>
      <c r="G226" s="9">
        <f t="shared" si="16"/>
        <v>184000</v>
      </c>
      <c r="H226" s="14">
        <v>4</v>
      </c>
      <c r="I226" s="10" t="s">
        <v>9</v>
      </c>
      <c r="J226" s="9">
        <f>F226</f>
        <v>46000</v>
      </c>
      <c r="K226" s="9">
        <f t="shared" si="17"/>
        <v>184000</v>
      </c>
      <c r="L226" s="9">
        <f t="shared" si="20"/>
        <v>0</v>
      </c>
      <c r="M226" s="9">
        <f t="shared" si="21"/>
        <v>0</v>
      </c>
      <c r="N226" s="182" t="s">
        <v>391</v>
      </c>
      <c r="O226" s="11" t="s">
        <v>330</v>
      </c>
    </row>
    <row r="227" spans="1:15" ht="15.6" hidden="1" outlineLevel="1">
      <c r="B227" s="6" t="str">
        <f t="shared" si="25"/>
        <v/>
      </c>
      <c r="C227" s="173" t="s">
        <v>39</v>
      </c>
      <c r="G227" s="9"/>
      <c r="H227" s="14">
        <v>1</v>
      </c>
      <c r="I227" s="10" t="s">
        <v>9</v>
      </c>
      <c r="J227" s="9">
        <f>F226</f>
        <v>46000</v>
      </c>
      <c r="K227" s="9">
        <f t="shared" si="17"/>
        <v>46000</v>
      </c>
      <c r="L227" s="9">
        <f t="shared" si="20"/>
        <v>46000</v>
      </c>
      <c r="M227" s="9">
        <f t="shared" si="21"/>
        <v>0</v>
      </c>
      <c r="N227" s="182"/>
      <c r="O227" s="11" t="s">
        <v>330</v>
      </c>
    </row>
    <row r="228" spans="1:15" ht="15.6" hidden="1" outlineLevel="1">
      <c r="B228" s="6" t="str">
        <f t="shared" si="25"/>
        <v/>
      </c>
      <c r="C228" s="25" t="s">
        <v>457</v>
      </c>
      <c r="G228" s="9"/>
      <c r="H228" s="14"/>
      <c r="J228" s="9"/>
      <c r="K228" s="9"/>
      <c r="L228" s="9"/>
      <c r="M228" s="9"/>
    </row>
    <row r="229" spans="1:15" ht="15.6" hidden="1" outlineLevel="1">
      <c r="B229" s="6" t="str">
        <f t="shared" si="25"/>
        <v/>
      </c>
      <c r="C229" s="25"/>
      <c r="G229" s="9"/>
      <c r="H229" s="14"/>
      <c r="J229" s="9"/>
      <c r="K229" s="9"/>
      <c r="L229" s="9"/>
      <c r="M229" s="9"/>
    </row>
    <row r="230" spans="1:15" ht="195" hidden="1" outlineLevel="1">
      <c r="A230" s="151">
        <v>288</v>
      </c>
      <c r="B230" s="6" t="str">
        <f t="shared" si="25"/>
        <v>IVF288</v>
      </c>
      <c r="C230" s="7" t="s">
        <v>116</v>
      </c>
      <c r="D230" s="6">
        <v>2</v>
      </c>
      <c r="E230" s="8" t="s">
        <v>9</v>
      </c>
      <c r="F230" s="19">
        <v>28700</v>
      </c>
      <c r="G230" s="9">
        <f t="shared" si="16"/>
        <v>57400</v>
      </c>
      <c r="H230" s="14">
        <v>2</v>
      </c>
      <c r="I230" s="10" t="s">
        <v>9</v>
      </c>
      <c r="J230" s="9">
        <f>F230</f>
        <v>28700</v>
      </c>
      <c r="K230" s="9">
        <f t="shared" si="17"/>
        <v>57400</v>
      </c>
      <c r="L230" s="9">
        <f t="shared" si="20"/>
        <v>0</v>
      </c>
      <c r="M230" s="9">
        <f t="shared" si="21"/>
        <v>0</v>
      </c>
      <c r="N230" s="182" t="s">
        <v>390</v>
      </c>
      <c r="O230" s="11" t="s">
        <v>330</v>
      </c>
    </row>
    <row r="231" spans="1:15" ht="15.6" hidden="1" outlineLevel="1">
      <c r="B231" s="6" t="str">
        <f t="shared" si="25"/>
        <v/>
      </c>
      <c r="C231" s="173" t="s">
        <v>39</v>
      </c>
      <c r="G231" s="9"/>
      <c r="H231" s="14">
        <v>3</v>
      </c>
      <c r="I231" s="10" t="s">
        <v>9</v>
      </c>
      <c r="J231" s="9">
        <f>J230</f>
        <v>28700</v>
      </c>
      <c r="K231" s="9">
        <f t="shared" si="17"/>
        <v>86100</v>
      </c>
      <c r="L231" s="9">
        <f t="shared" si="20"/>
        <v>86100</v>
      </c>
      <c r="M231" s="9">
        <f t="shared" si="21"/>
        <v>0</v>
      </c>
      <c r="N231" s="182"/>
      <c r="O231" s="11" t="s">
        <v>330</v>
      </c>
    </row>
    <row r="232" spans="1:15" ht="15.6" hidden="1" outlineLevel="1">
      <c r="B232" s="6" t="str">
        <f t="shared" si="25"/>
        <v/>
      </c>
      <c r="C232" s="25" t="s">
        <v>457</v>
      </c>
      <c r="G232" s="9"/>
      <c r="H232" s="14"/>
      <c r="J232" s="9"/>
      <c r="K232" s="9"/>
      <c r="L232" s="9"/>
      <c r="M232" s="9"/>
    </row>
    <row r="233" spans="1:15" ht="15.6" hidden="1" outlineLevel="1">
      <c r="B233" s="6" t="str">
        <f t="shared" si="25"/>
        <v/>
      </c>
      <c r="C233" s="25"/>
      <c r="G233" s="9"/>
      <c r="H233" s="14"/>
      <c r="J233" s="9"/>
      <c r="K233" s="9"/>
      <c r="L233" s="9"/>
      <c r="M233" s="9"/>
    </row>
    <row r="234" spans="1:15" ht="76.2" hidden="1" customHeight="1" outlineLevel="1">
      <c r="A234" s="151">
        <v>289</v>
      </c>
      <c r="B234" s="6" t="str">
        <f t="shared" si="25"/>
        <v>IVF289</v>
      </c>
      <c r="C234" s="7" t="s">
        <v>117</v>
      </c>
      <c r="D234" s="6">
        <v>100</v>
      </c>
      <c r="E234" s="8" t="s">
        <v>14</v>
      </c>
      <c r="F234" s="19">
        <v>585</v>
      </c>
      <c r="G234" s="9">
        <f t="shared" si="16"/>
        <v>58500</v>
      </c>
      <c r="H234" s="14">
        <v>100</v>
      </c>
      <c r="I234" s="10" t="s">
        <v>14</v>
      </c>
      <c r="J234" s="9">
        <f>F234</f>
        <v>585</v>
      </c>
      <c r="K234" s="9">
        <f t="shared" si="17"/>
        <v>58500</v>
      </c>
      <c r="L234" s="9">
        <f t="shared" si="20"/>
        <v>0</v>
      </c>
      <c r="M234" s="9">
        <f t="shared" si="21"/>
        <v>0</v>
      </c>
      <c r="N234" s="182" t="s">
        <v>385</v>
      </c>
      <c r="O234" s="11" t="s">
        <v>330</v>
      </c>
    </row>
    <row r="235" spans="1:15" ht="15.6" hidden="1" outlineLevel="1">
      <c r="B235" s="6" t="str">
        <f t="shared" si="25"/>
        <v/>
      </c>
      <c r="C235" s="173" t="s">
        <v>39</v>
      </c>
      <c r="G235" s="9"/>
      <c r="H235" s="14">
        <f>109.8-H234</f>
        <v>9.7999999999999972</v>
      </c>
      <c r="I235" s="10" t="s">
        <v>14</v>
      </c>
      <c r="J235" s="9">
        <f>J234</f>
        <v>585</v>
      </c>
      <c r="K235" s="9">
        <f t="shared" si="17"/>
        <v>5733</v>
      </c>
      <c r="L235" s="9">
        <f t="shared" si="20"/>
        <v>5733</v>
      </c>
      <c r="M235" s="9">
        <f t="shared" si="21"/>
        <v>0</v>
      </c>
      <c r="N235" s="182"/>
      <c r="O235" s="11" t="s">
        <v>330</v>
      </c>
    </row>
    <row r="236" spans="1:15" ht="15.6" hidden="1" outlineLevel="1">
      <c r="B236" s="6" t="str">
        <f t="shared" si="25"/>
        <v/>
      </c>
      <c r="C236" s="25" t="s">
        <v>458</v>
      </c>
      <c r="G236" s="9"/>
      <c r="H236" s="14"/>
      <c r="J236" s="9"/>
      <c r="K236" s="9"/>
      <c r="L236" s="9"/>
      <c r="M236" s="9"/>
    </row>
    <row r="237" spans="1:15" ht="15.6" hidden="1" outlineLevel="1">
      <c r="B237" s="6" t="str">
        <f t="shared" si="25"/>
        <v/>
      </c>
      <c r="C237" s="25"/>
      <c r="G237" s="9"/>
      <c r="H237" s="14"/>
      <c r="J237" s="9"/>
      <c r="K237" s="9"/>
      <c r="L237" s="9"/>
      <c r="M237" s="9"/>
    </row>
    <row r="238" spans="1:15" ht="114" hidden="1" customHeight="1" outlineLevel="1">
      <c r="A238" s="151">
        <v>290</v>
      </c>
      <c r="B238" s="6" t="str">
        <f t="shared" si="25"/>
        <v>IVF290</v>
      </c>
      <c r="C238" s="7" t="s">
        <v>118</v>
      </c>
      <c r="D238" s="6">
        <v>140</v>
      </c>
      <c r="E238" s="8" t="s">
        <v>12</v>
      </c>
      <c r="F238" s="19">
        <v>4070</v>
      </c>
      <c r="G238" s="9">
        <f t="shared" si="16"/>
        <v>569800</v>
      </c>
      <c r="H238" s="14">
        <v>140</v>
      </c>
      <c r="I238" s="10" t="s">
        <v>12</v>
      </c>
      <c r="J238" s="9">
        <f>F238</f>
        <v>4070</v>
      </c>
      <c r="K238" s="9">
        <f t="shared" si="17"/>
        <v>569800</v>
      </c>
      <c r="L238" s="9">
        <f t="shared" si="20"/>
        <v>0</v>
      </c>
      <c r="M238" s="9">
        <f t="shared" si="21"/>
        <v>0</v>
      </c>
      <c r="N238" s="182" t="s">
        <v>385</v>
      </c>
      <c r="O238" s="11" t="s">
        <v>330</v>
      </c>
    </row>
    <row r="239" spans="1:15" ht="15.6" hidden="1" outlineLevel="1">
      <c r="B239" s="6" t="str">
        <f t="shared" si="25"/>
        <v/>
      </c>
      <c r="C239" s="173" t="s">
        <v>39</v>
      </c>
      <c r="G239" s="9"/>
      <c r="H239" s="14">
        <f>173.31-H238</f>
        <v>33.31</v>
      </c>
      <c r="I239" s="10" t="s">
        <v>12</v>
      </c>
      <c r="J239" s="9">
        <f>F238</f>
        <v>4070</v>
      </c>
      <c r="K239" s="9">
        <f t="shared" si="17"/>
        <v>135572</v>
      </c>
      <c r="L239" s="9">
        <f t="shared" si="20"/>
        <v>135572</v>
      </c>
      <c r="M239" s="9">
        <f t="shared" si="21"/>
        <v>0</v>
      </c>
      <c r="N239" s="182"/>
      <c r="O239" s="11" t="s">
        <v>330</v>
      </c>
    </row>
    <row r="240" spans="1:15" ht="15.6" hidden="1" outlineLevel="1">
      <c r="B240" s="6" t="str">
        <f t="shared" si="25"/>
        <v/>
      </c>
      <c r="C240" s="25" t="s">
        <v>469</v>
      </c>
      <c r="G240" s="9"/>
      <c r="H240" s="14"/>
      <c r="J240" s="9"/>
      <c r="K240" s="9"/>
      <c r="L240" s="9"/>
      <c r="M240" s="9"/>
    </row>
    <row r="241" spans="1:15" ht="15.6" hidden="1" outlineLevel="1">
      <c r="B241" s="6" t="str">
        <f t="shared" si="25"/>
        <v/>
      </c>
      <c r="C241" s="25"/>
      <c r="G241" s="9"/>
      <c r="H241" s="14"/>
      <c r="J241" s="9"/>
      <c r="K241" s="9"/>
      <c r="L241" s="9"/>
      <c r="M241" s="9"/>
    </row>
    <row r="242" spans="1:15" ht="45" hidden="1" outlineLevel="1">
      <c r="A242" s="151">
        <v>291</v>
      </c>
      <c r="B242" s="6" t="str">
        <f t="shared" si="25"/>
        <v>IVF291</v>
      </c>
      <c r="C242" s="7" t="s">
        <v>119</v>
      </c>
      <c r="D242" s="6">
        <v>1</v>
      </c>
      <c r="E242" s="8" t="s">
        <v>9</v>
      </c>
      <c r="F242" s="19">
        <v>355000</v>
      </c>
      <c r="G242" s="9">
        <f t="shared" si="16"/>
        <v>355000</v>
      </c>
      <c r="H242" s="14">
        <v>1</v>
      </c>
      <c r="I242" s="10" t="s">
        <v>9</v>
      </c>
      <c r="J242" s="9">
        <f>F242</f>
        <v>355000</v>
      </c>
      <c r="K242" s="9">
        <f t="shared" si="17"/>
        <v>355000</v>
      </c>
      <c r="L242" s="9">
        <f t="shared" si="20"/>
        <v>0</v>
      </c>
      <c r="M242" s="9">
        <f t="shared" si="21"/>
        <v>0</v>
      </c>
      <c r="N242" s="60" t="s">
        <v>383</v>
      </c>
      <c r="O242" s="11" t="s">
        <v>330</v>
      </c>
    </row>
    <row r="243" spans="1:15" ht="15.6" hidden="1" outlineLevel="1">
      <c r="A243" s="6"/>
      <c r="B243" s="6" t="str">
        <f t="shared" si="25"/>
        <v/>
      </c>
      <c r="C243" s="152" t="s">
        <v>457</v>
      </c>
      <c r="D243" s="6"/>
      <c r="E243" s="8"/>
      <c r="F243" s="19"/>
      <c r="G243" s="9"/>
      <c r="H243" s="14"/>
      <c r="J243" s="9"/>
      <c r="K243" s="9"/>
      <c r="L243" s="9"/>
      <c r="M243" s="9"/>
    </row>
    <row r="244" spans="1:15" hidden="1" outlineLevel="1">
      <c r="B244" s="6" t="str">
        <f t="shared" si="25"/>
        <v/>
      </c>
      <c r="G244" s="9"/>
      <c r="H244" s="14"/>
      <c r="K244" s="9"/>
      <c r="L244" s="9">
        <f t="shared" si="20"/>
        <v>0</v>
      </c>
      <c r="M244" s="9">
        <f t="shared" si="21"/>
        <v>0</v>
      </c>
      <c r="O244" s="11" t="s">
        <v>330</v>
      </c>
    </row>
    <row r="245" spans="1:15" ht="75" hidden="1" outlineLevel="1">
      <c r="A245" s="151">
        <v>292</v>
      </c>
      <c r="B245" s="6" t="str">
        <f t="shared" si="25"/>
        <v>IVF292</v>
      </c>
      <c r="C245" s="7" t="s">
        <v>120</v>
      </c>
      <c r="D245" s="6">
        <v>3</v>
      </c>
      <c r="E245" s="8" t="s">
        <v>9</v>
      </c>
      <c r="F245" s="19">
        <v>61000</v>
      </c>
      <c r="G245" s="9">
        <f t="shared" si="16"/>
        <v>183000</v>
      </c>
      <c r="H245" s="14">
        <v>2</v>
      </c>
      <c r="I245" s="10" t="s">
        <v>9</v>
      </c>
      <c r="J245" s="9">
        <f>F245</f>
        <v>61000</v>
      </c>
      <c r="K245" s="9">
        <f t="shared" si="17"/>
        <v>122000</v>
      </c>
      <c r="L245" s="9">
        <f t="shared" si="20"/>
        <v>0</v>
      </c>
      <c r="M245" s="9">
        <f t="shared" si="21"/>
        <v>61000</v>
      </c>
      <c r="N245" s="60" t="s">
        <v>386</v>
      </c>
      <c r="O245" s="11" t="s">
        <v>330</v>
      </c>
    </row>
    <row r="246" spans="1:15" ht="15.6" hidden="1" outlineLevel="1">
      <c r="A246" s="6"/>
      <c r="B246" s="6" t="str">
        <f t="shared" si="25"/>
        <v/>
      </c>
      <c r="C246" s="152" t="s">
        <v>458</v>
      </c>
      <c r="D246" s="6"/>
      <c r="E246" s="8"/>
      <c r="F246" s="19"/>
      <c r="G246" s="9"/>
      <c r="H246" s="14"/>
      <c r="J246" s="9"/>
      <c r="K246" s="9"/>
      <c r="L246" s="9"/>
      <c r="M246" s="9"/>
    </row>
    <row r="247" spans="1:15" hidden="1" outlineLevel="1">
      <c r="A247" s="6"/>
      <c r="B247" s="6" t="str">
        <f t="shared" si="25"/>
        <v/>
      </c>
      <c r="C247" s="7"/>
      <c r="D247" s="6"/>
      <c r="E247" s="8"/>
      <c r="F247" s="19"/>
      <c r="G247" s="9"/>
      <c r="H247" s="14"/>
      <c r="J247" s="9"/>
      <c r="K247" s="9"/>
      <c r="L247" s="9"/>
      <c r="M247" s="9"/>
      <c r="O247" s="11" t="s">
        <v>330</v>
      </c>
    </row>
    <row r="248" spans="1:15" ht="19.95" customHeight="1" collapsed="1">
      <c r="A248" s="6"/>
      <c r="B248" s="6" t="str">
        <f t="shared" si="25"/>
        <v/>
      </c>
      <c r="C248" s="7"/>
      <c r="D248" s="6"/>
      <c r="E248" s="8"/>
      <c r="F248" s="19"/>
      <c r="G248" s="23">
        <f>ROUND(SUM(G145:G247),0)</f>
        <v>5915529</v>
      </c>
      <c r="H248" s="14"/>
      <c r="J248" s="23" t="s">
        <v>42</v>
      </c>
      <c r="K248" s="23">
        <f>ROUND(SUM(K145:K247),0)</f>
        <v>7056766</v>
      </c>
      <c r="L248" s="23">
        <f>SUM(L145:L247)</f>
        <v>1958718</v>
      </c>
      <c r="M248" s="23">
        <f>SUM(M145:M247)</f>
        <v>817481</v>
      </c>
      <c r="N248" s="169"/>
    </row>
    <row r="249" spans="1:15" ht="15.6">
      <c r="B249" s="6" t="str">
        <f t="shared" si="25"/>
        <v/>
      </c>
      <c r="C249" s="12" t="s">
        <v>45</v>
      </c>
      <c r="H249" s="14"/>
      <c r="L249" s="9"/>
      <c r="M249" s="9"/>
    </row>
    <row r="250" spans="1:15" ht="126" hidden="1" customHeight="1" outlineLevel="1">
      <c r="A250" s="32">
        <v>271</v>
      </c>
      <c r="B250" s="6" t="str">
        <f t="shared" si="25"/>
        <v>IVF271</v>
      </c>
      <c r="C250" s="7" t="s">
        <v>37</v>
      </c>
      <c r="D250" s="6">
        <v>2</v>
      </c>
      <c r="E250" s="8" t="s">
        <v>9</v>
      </c>
      <c r="F250" s="19">
        <v>881</v>
      </c>
      <c r="G250" s="9">
        <f t="shared" ref="G250:G286" si="26">ROUND(D250*F250,0)</f>
        <v>1762</v>
      </c>
      <c r="H250" s="14">
        <v>0</v>
      </c>
      <c r="I250" s="10" t="s">
        <v>9</v>
      </c>
      <c r="J250" s="9">
        <f>F250</f>
        <v>881</v>
      </c>
      <c r="K250" s="9"/>
      <c r="L250" s="9">
        <f t="shared" ref="L250" si="27">ROUND(IF(K250&gt;G250,K250-G250,0),0)</f>
        <v>0</v>
      </c>
      <c r="M250" s="9">
        <f t="shared" ref="M250" si="28">ROUND(IF(K250&lt;G250,G250-K250,0),0)</f>
        <v>1762</v>
      </c>
      <c r="N250" s="60" t="s">
        <v>528</v>
      </c>
      <c r="O250" s="11" t="s">
        <v>331</v>
      </c>
    </row>
    <row r="251" spans="1:15" hidden="1" outlineLevel="1">
      <c r="B251" s="6" t="str">
        <f t="shared" si="25"/>
        <v/>
      </c>
      <c r="G251" s="9"/>
      <c r="H251" s="14"/>
      <c r="K251" s="9"/>
      <c r="L251" s="9">
        <f t="shared" ref="L251:L288" si="29">ROUND(IF(K251&gt;G251,K251-G251,0),0)</f>
        <v>0</v>
      </c>
      <c r="M251" s="9">
        <f t="shared" ref="M251:M288" si="30">ROUND(IF(K251&lt;G251,G251-K251,0),0)</f>
        <v>0</v>
      </c>
      <c r="O251" s="11" t="s">
        <v>331</v>
      </c>
    </row>
    <row r="252" spans="1:15" ht="120" hidden="1" outlineLevel="1">
      <c r="A252" s="151">
        <v>272</v>
      </c>
      <c r="B252" s="6" t="str">
        <f t="shared" si="25"/>
        <v>IVF272</v>
      </c>
      <c r="C252" s="7" t="s">
        <v>121</v>
      </c>
      <c r="D252" s="6">
        <v>60</v>
      </c>
      <c r="E252" s="8" t="s">
        <v>14</v>
      </c>
      <c r="F252" s="19">
        <v>199</v>
      </c>
      <c r="G252" s="9">
        <f t="shared" si="26"/>
        <v>11940</v>
      </c>
      <c r="H252" s="14">
        <v>60</v>
      </c>
      <c r="I252" s="10" t="s">
        <v>14</v>
      </c>
      <c r="J252" s="9">
        <f>F252</f>
        <v>199</v>
      </c>
      <c r="K252" s="9">
        <f t="shared" ref="K252:K286" si="31">ROUND(H252*J252,0)</f>
        <v>11940</v>
      </c>
      <c r="L252" s="9">
        <f t="shared" si="29"/>
        <v>0</v>
      </c>
      <c r="M252" s="9">
        <f t="shared" si="30"/>
        <v>0</v>
      </c>
      <c r="N252" s="182" t="s">
        <v>385</v>
      </c>
      <c r="O252" s="11" t="s">
        <v>331</v>
      </c>
    </row>
    <row r="253" spans="1:15" ht="15.6" hidden="1" outlineLevel="1">
      <c r="B253" s="6" t="str">
        <f t="shared" si="25"/>
        <v/>
      </c>
      <c r="C253" s="173" t="s">
        <v>39</v>
      </c>
      <c r="G253" s="9"/>
      <c r="H253" s="14">
        <f>95.61-60</f>
        <v>35.61</v>
      </c>
      <c r="I253" s="10" t="s">
        <v>14</v>
      </c>
      <c r="J253" s="9">
        <f>J252</f>
        <v>199</v>
      </c>
      <c r="K253" s="9">
        <f t="shared" si="31"/>
        <v>7086</v>
      </c>
      <c r="L253" s="9">
        <f t="shared" si="29"/>
        <v>7086</v>
      </c>
      <c r="M253" s="9">
        <f t="shared" si="30"/>
        <v>0</v>
      </c>
      <c r="N253" s="182"/>
      <c r="O253" s="11" t="s">
        <v>331</v>
      </c>
    </row>
    <row r="254" spans="1:15" ht="15.6" hidden="1" outlineLevel="1">
      <c r="B254" s="6" t="str">
        <f t="shared" si="25"/>
        <v/>
      </c>
      <c r="C254" s="25" t="s">
        <v>460</v>
      </c>
      <c r="G254" s="9"/>
      <c r="H254" s="14"/>
      <c r="J254" s="9"/>
      <c r="K254" s="9"/>
      <c r="L254" s="9"/>
      <c r="M254" s="9"/>
    </row>
    <row r="255" spans="1:15" ht="15.6" hidden="1" outlineLevel="1">
      <c r="B255" s="6" t="str">
        <f t="shared" si="25"/>
        <v/>
      </c>
      <c r="C255" s="25"/>
      <c r="G255" s="9"/>
      <c r="H255" s="14"/>
      <c r="J255" s="9"/>
      <c r="K255" s="9"/>
      <c r="L255" s="9"/>
      <c r="M255" s="9"/>
    </row>
    <row r="256" spans="1:15" ht="120" hidden="1" outlineLevel="1">
      <c r="A256" s="32">
        <v>273</v>
      </c>
      <c r="B256" s="6" t="str">
        <f t="shared" si="25"/>
        <v>IVF273</v>
      </c>
      <c r="C256" s="7" t="s">
        <v>122</v>
      </c>
      <c r="D256" s="6">
        <v>60</v>
      </c>
      <c r="E256" s="8" t="s">
        <v>14</v>
      </c>
      <c r="F256" s="19">
        <v>229</v>
      </c>
      <c r="G256" s="9">
        <f t="shared" si="26"/>
        <v>13740</v>
      </c>
      <c r="H256" s="14">
        <v>0</v>
      </c>
      <c r="I256" s="10" t="s">
        <v>14</v>
      </c>
      <c r="J256" s="9">
        <f>F256</f>
        <v>229</v>
      </c>
      <c r="K256" s="9"/>
      <c r="L256" s="9">
        <f t="shared" si="29"/>
        <v>0</v>
      </c>
      <c r="M256" s="9">
        <f t="shared" si="30"/>
        <v>13740</v>
      </c>
      <c r="N256" s="60" t="s">
        <v>528</v>
      </c>
      <c r="O256" s="11" t="s">
        <v>331</v>
      </c>
    </row>
    <row r="257" spans="1:15" hidden="1" outlineLevel="1">
      <c r="B257" s="6" t="str">
        <f t="shared" si="25"/>
        <v/>
      </c>
      <c r="G257" s="9"/>
      <c r="H257" s="14"/>
      <c r="K257" s="9"/>
      <c r="L257" s="9">
        <f t="shared" si="29"/>
        <v>0</v>
      </c>
      <c r="M257" s="9">
        <f t="shared" si="30"/>
        <v>0</v>
      </c>
      <c r="O257" s="11" t="s">
        <v>331</v>
      </c>
    </row>
    <row r="258" spans="1:15" ht="145.05000000000001" hidden="1" customHeight="1" outlineLevel="1">
      <c r="A258" s="32">
        <v>274</v>
      </c>
      <c r="B258" s="6" t="str">
        <f t="shared" si="25"/>
        <v>IVF274</v>
      </c>
      <c r="C258" s="7" t="s">
        <v>123</v>
      </c>
      <c r="D258" s="6">
        <v>90</v>
      </c>
      <c r="E258" s="8" t="s">
        <v>14</v>
      </c>
      <c r="F258" s="19">
        <v>327</v>
      </c>
      <c r="G258" s="9">
        <f t="shared" si="26"/>
        <v>29430</v>
      </c>
      <c r="H258" s="14">
        <v>0</v>
      </c>
      <c r="I258" s="10" t="s">
        <v>14</v>
      </c>
      <c r="J258" s="9">
        <f>F258</f>
        <v>327</v>
      </c>
      <c r="K258" s="9"/>
      <c r="L258" s="9">
        <f t="shared" si="29"/>
        <v>0</v>
      </c>
      <c r="M258" s="9">
        <f t="shared" si="30"/>
        <v>29430</v>
      </c>
      <c r="N258" s="60" t="s">
        <v>528</v>
      </c>
      <c r="O258" s="11" t="s">
        <v>331</v>
      </c>
    </row>
    <row r="259" spans="1:15" hidden="1" outlineLevel="1">
      <c r="B259" s="6" t="str">
        <f t="shared" si="25"/>
        <v/>
      </c>
      <c r="G259" s="9"/>
      <c r="H259" s="14"/>
      <c r="K259" s="9"/>
      <c r="L259" s="9">
        <f t="shared" si="29"/>
        <v>0</v>
      </c>
      <c r="M259" s="9">
        <f t="shared" si="30"/>
        <v>0</v>
      </c>
      <c r="O259" s="11" t="s">
        <v>331</v>
      </c>
    </row>
    <row r="260" spans="1:15" ht="135" hidden="1" outlineLevel="1">
      <c r="A260" s="151">
        <v>275</v>
      </c>
      <c r="B260" s="6" t="str">
        <f t="shared" si="25"/>
        <v>IVF275</v>
      </c>
      <c r="C260" s="7" t="s">
        <v>124</v>
      </c>
      <c r="D260" s="6">
        <v>75</v>
      </c>
      <c r="E260" s="8" t="s">
        <v>14</v>
      </c>
      <c r="F260" s="19">
        <v>444</v>
      </c>
      <c r="G260" s="9">
        <f t="shared" si="26"/>
        <v>33300</v>
      </c>
      <c r="H260" s="14">
        <v>10.3</v>
      </c>
      <c r="I260" s="10" t="s">
        <v>14</v>
      </c>
      <c r="J260" s="9">
        <f>F260</f>
        <v>444</v>
      </c>
      <c r="K260" s="9">
        <f t="shared" si="31"/>
        <v>4573</v>
      </c>
      <c r="L260" s="9">
        <f t="shared" si="29"/>
        <v>0</v>
      </c>
      <c r="M260" s="9">
        <f t="shared" si="30"/>
        <v>28727</v>
      </c>
      <c r="N260" s="60" t="s">
        <v>386</v>
      </c>
      <c r="O260" s="11" t="s">
        <v>331</v>
      </c>
    </row>
    <row r="261" spans="1:15" ht="15.6" hidden="1" outlineLevel="1">
      <c r="B261" s="6" t="str">
        <f t="shared" si="25"/>
        <v/>
      </c>
      <c r="C261" s="25" t="s">
        <v>460</v>
      </c>
      <c r="G261" s="9"/>
      <c r="H261" s="14"/>
      <c r="K261" s="9"/>
      <c r="L261" s="9">
        <f t="shared" si="29"/>
        <v>0</v>
      </c>
      <c r="M261" s="9">
        <f t="shared" si="30"/>
        <v>0</v>
      </c>
      <c r="O261" s="11" t="s">
        <v>331</v>
      </c>
    </row>
    <row r="262" spans="1:15" hidden="1" outlineLevel="1">
      <c r="B262" s="6" t="str">
        <f t="shared" si="25"/>
        <v/>
      </c>
      <c r="G262" s="9"/>
      <c r="H262" s="14"/>
      <c r="K262" s="9"/>
      <c r="L262" s="9"/>
      <c r="M262" s="9"/>
    </row>
    <row r="263" spans="1:15" ht="75" hidden="1" outlineLevel="1">
      <c r="A263" s="32">
        <v>276</v>
      </c>
      <c r="B263" s="6" t="str">
        <f t="shared" ref="B263:B326" si="32">IF(ISBLANK(A263), "","IVF"&amp;A263)</f>
        <v>IVF276</v>
      </c>
      <c r="C263" s="7" t="s">
        <v>125</v>
      </c>
      <c r="D263" s="6">
        <v>6</v>
      </c>
      <c r="E263" s="8" t="s">
        <v>9</v>
      </c>
      <c r="F263" s="19">
        <v>1746</v>
      </c>
      <c r="G263" s="9">
        <f t="shared" si="26"/>
        <v>10476</v>
      </c>
      <c r="H263" s="14">
        <v>0</v>
      </c>
      <c r="I263" s="10" t="s">
        <v>9</v>
      </c>
      <c r="J263" s="9">
        <f>F263</f>
        <v>1746</v>
      </c>
      <c r="K263" s="9"/>
      <c r="L263" s="9">
        <f t="shared" si="29"/>
        <v>0</v>
      </c>
      <c r="M263" s="9">
        <f t="shared" si="30"/>
        <v>10476</v>
      </c>
      <c r="N263" s="60" t="s">
        <v>528</v>
      </c>
      <c r="O263" s="11" t="s">
        <v>331</v>
      </c>
    </row>
    <row r="264" spans="1:15" hidden="1" outlineLevel="1">
      <c r="B264" s="6" t="str">
        <f t="shared" si="32"/>
        <v/>
      </c>
      <c r="G264" s="9"/>
      <c r="H264" s="14"/>
      <c r="K264" s="9"/>
      <c r="L264" s="9">
        <f t="shared" si="29"/>
        <v>0</v>
      </c>
      <c r="M264" s="9">
        <f t="shared" si="30"/>
        <v>0</v>
      </c>
      <c r="O264" s="11" t="s">
        <v>331</v>
      </c>
    </row>
    <row r="265" spans="1:15" ht="96.45" hidden="1" customHeight="1" outlineLevel="1">
      <c r="A265" s="151">
        <v>277</v>
      </c>
      <c r="B265" s="6" t="str">
        <f t="shared" si="32"/>
        <v>IVF277</v>
      </c>
      <c r="C265" s="7" t="s">
        <v>36</v>
      </c>
      <c r="D265" s="6">
        <v>6</v>
      </c>
      <c r="E265" s="8" t="s">
        <v>9</v>
      </c>
      <c r="F265" s="19">
        <v>220</v>
      </c>
      <c r="G265" s="9">
        <f t="shared" si="26"/>
        <v>1320</v>
      </c>
      <c r="H265" s="14">
        <v>1</v>
      </c>
      <c r="I265" s="10" t="s">
        <v>9</v>
      </c>
      <c r="J265" s="9">
        <f>F265</f>
        <v>220</v>
      </c>
      <c r="K265" s="9">
        <f t="shared" si="31"/>
        <v>220</v>
      </c>
      <c r="L265" s="9">
        <f t="shared" si="29"/>
        <v>0</v>
      </c>
      <c r="M265" s="9">
        <f t="shared" si="30"/>
        <v>1100</v>
      </c>
      <c r="N265" s="60" t="s">
        <v>386</v>
      </c>
      <c r="O265" s="11" t="s">
        <v>331</v>
      </c>
    </row>
    <row r="266" spans="1:15" ht="15.6" hidden="1" outlineLevel="1">
      <c r="A266" s="6"/>
      <c r="B266" s="6" t="str">
        <f t="shared" si="32"/>
        <v/>
      </c>
      <c r="C266" s="152" t="s">
        <v>465</v>
      </c>
      <c r="D266" s="6"/>
      <c r="E266" s="8"/>
      <c r="F266" s="19"/>
      <c r="G266" s="9"/>
      <c r="H266" s="14"/>
      <c r="J266" s="9"/>
      <c r="K266" s="9"/>
      <c r="L266" s="9"/>
      <c r="M266" s="9"/>
    </row>
    <row r="267" spans="1:15" hidden="1" outlineLevel="1">
      <c r="B267" s="6" t="str">
        <f t="shared" si="32"/>
        <v/>
      </c>
      <c r="G267" s="9"/>
      <c r="H267" s="14"/>
      <c r="K267" s="9"/>
      <c r="L267" s="9">
        <f t="shared" si="29"/>
        <v>0</v>
      </c>
      <c r="M267" s="9">
        <f t="shared" si="30"/>
        <v>0</v>
      </c>
      <c r="O267" s="11" t="s">
        <v>331</v>
      </c>
    </row>
    <row r="268" spans="1:15" ht="206.55" hidden="1" customHeight="1" outlineLevel="1">
      <c r="A268" s="151">
        <v>278</v>
      </c>
      <c r="B268" s="6" t="str">
        <f t="shared" si="32"/>
        <v>IVF278</v>
      </c>
      <c r="C268" s="15" t="s">
        <v>126</v>
      </c>
      <c r="D268" s="6">
        <v>6</v>
      </c>
      <c r="E268" s="8" t="s">
        <v>9</v>
      </c>
      <c r="F268" s="19">
        <v>3800</v>
      </c>
      <c r="G268" s="9">
        <f t="shared" si="26"/>
        <v>22800</v>
      </c>
      <c r="H268" s="14">
        <v>6</v>
      </c>
      <c r="I268" s="10" t="s">
        <v>9</v>
      </c>
      <c r="J268" s="9">
        <f>F268</f>
        <v>3800</v>
      </c>
      <c r="K268" s="9">
        <f t="shared" si="31"/>
        <v>22800</v>
      </c>
      <c r="L268" s="9">
        <f t="shared" si="29"/>
        <v>0</v>
      </c>
      <c r="M268" s="9">
        <f t="shared" si="30"/>
        <v>0</v>
      </c>
      <c r="N268" s="60" t="s">
        <v>383</v>
      </c>
      <c r="O268" s="11" t="s">
        <v>331</v>
      </c>
    </row>
    <row r="269" spans="1:15" ht="15.6" hidden="1" outlineLevel="1">
      <c r="A269" s="6"/>
      <c r="B269" s="6" t="str">
        <f t="shared" si="32"/>
        <v/>
      </c>
      <c r="C269" s="163" t="s">
        <v>465</v>
      </c>
      <c r="D269" s="6"/>
      <c r="E269" s="8"/>
      <c r="F269" s="19"/>
      <c r="G269" s="9"/>
      <c r="H269" s="14"/>
      <c r="J269" s="9"/>
      <c r="K269" s="9"/>
      <c r="L269" s="9"/>
      <c r="M269" s="9"/>
    </row>
    <row r="270" spans="1:15" hidden="1" outlineLevel="1">
      <c r="B270" s="6" t="str">
        <f t="shared" si="32"/>
        <v/>
      </c>
      <c r="G270" s="9"/>
      <c r="H270" s="14"/>
      <c r="K270" s="9"/>
      <c r="L270" s="9">
        <f t="shared" si="29"/>
        <v>0</v>
      </c>
      <c r="M270" s="9">
        <f t="shared" si="30"/>
        <v>0</v>
      </c>
      <c r="O270" s="11" t="s">
        <v>331</v>
      </c>
    </row>
    <row r="271" spans="1:15" ht="135" hidden="1" outlineLevel="1">
      <c r="A271" s="151">
        <v>279</v>
      </c>
      <c r="B271" s="6" t="str">
        <f t="shared" si="32"/>
        <v>IVF279</v>
      </c>
      <c r="C271" s="7" t="s">
        <v>127</v>
      </c>
      <c r="D271" s="6">
        <v>6</v>
      </c>
      <c r="E271" s="8" t="s">
        <v>9</v>
      </c>
      <c r="F271" s="19">
        <v>7590</v>
      </c>
      <c r="G271" s="9">
        <f t="shared" si="26"/>
        <v>45540</v>
      </c>
      <c r="H271" s="14">
        <v>6</v>
      </c>
      <c r="I271" s="10" t="s">
        <v>9</v>
      </c>
      <c r="J271" s="9">
        <f>F271</f>
        <v>7590</v>
      </c>
      <c r="K271" s="9">
        <f t="shared" si="31"/>
        <v>45540</v>
      </c>
      <c r="L271" s="9">
        <f t="shared" si="29"/>
        <v>0</v>
      </c>
      <c r="M271" s="9">
        <f t="shared" si="30"/>
        <v>0</v>
      </c>
      <c r="N271" s="60" t="s">
        <v>383</v>
      </c>
      <c r="O271" s="11" t="s">
        <v>331</v>
      </c>
    </row>
    <row r="272" spans="1:15" ht="15.6" hidden="1" outlineLevel="1">
      <c r="A272" s="6"/>
      <c r="B272" s="6" t="str">
        <f t="shared" si="32"/>
        <v/>
      </c>
      <c r="C272" s="152" t="s">
        <v>466</v>
      </c>
      <c r="D272" s="6"/>
      <c r="E272" s="8"/>
      <c r="F272" s="19"/>
      <c r="G272" s="9"/>
      <c r="H272" s="14"/>
      <c r="J272" s="9"/>
      <c r="K272" s="9"/>
      <c r="L272" s="9"/>
      <c r="M272" s="9"/>
    </row>
    <row r="273" spans="1:15" hidden="1" outlineLevel="1">
      <c r="B273" s="6" t="str">
        <f t="shared" si="32"/>
        <v/>
      </c>
      <c r="G273" s="9"/>
      <c r="H273" s="14"/>
      <c r="K273" s="9"/>
      <c r="L273" s="9">
        <f t="shared" si="29"/>
        <v>0</v>
      </c>
      <c r="M273" s="9">
        <f t="shared" si="30"/>
        <v>0</v>
      </c>
      <c r="O273" s="11" t="s">
        <v>331</v>
      </c>
    </row>
    <row r="274" spans="1:15" ht="75" hidden="1" outlineLevel="1">
      <c r="A274" s="151">
        <v>280</v>
      </c>
      <c r="B274" s="6" t="str">
        <f t="shared" si="32"/>
        <v>IVF280</v>
      </c>
      <c r="C274" s="7" t="s">
        <v>128</v>
      </c>
      <c r="D274" s="6">
        <v>6</v>
      </c>
      <c r="E274" s="8" t="s">
        <v>9</v>
      </c>
      <c r="F274" s="19">
        <v>4579</v>
      </c>
      <c r="G274" s="9">
        <f t="shared" si="26"/>
        <v>27474</v>
      </c>
      <c r="H274" s="14">
        <v>6</v>
      </c>
      <c r="I274" s="10" t="s">
        <v>9</v>
      </c>
      <c r="J274" s="9">
        <f>F274</f>
        <v>4579</v>
      </c>
      <c r="K274" s="9">
        <f t="shared" si="31"/>
        <v>27474</v>
      </c>
      <c r="L274" s="9">
        <f t="shared" si="29"/>
        <v>0</v>
      </c>
      <c r="M274" s="9">
        <f t="shared" si="30"/>
        <v>0</v>
      </c>
      <c r="N274" s="60" t="s">
        <v>383</v>
      </c>
      <c r="O274" s="11" t="s">
        <v>331</v>
      </c>
    </row>
    <row r="275" spans="1:15" ht="15.6" hidden="1" outlineLevel="1">
      <c r="A275" s="6"/>
      <c r="B275" s="6" t="str">
        <f t="shared" si="32"/>
        <v/>
      </c>
      <c r="C275" s="152" t="s">
        <v>466</v>
      </c>
      <c r="D275" s="6"/>
      <c r="E275" s="8"/>
      <c r="F275" s="19"/>
      <c r="G275" s="9"/>
      <c r="H275" s="14"/>
      <c r="J275" s="9"/>
      <c r="K275" s="9"/>
      <c r="L275" s="9"/>
      <c r="M275" s="9"/>
    </row>
    <row r="276" spans="1:15" hidden="1" outlineLevel="1">
      <c r="B276" s="6" t="str">
        <f t="shared" si="32"/>
        <v/>
      </c>
      <c r="G276" s="9"/>
      <c r="H276" s="14"/>
      <c r="K276" s="9"/>
      <c r="L276" s="9">
        <f t="shared" si="29"/>
        <v>0</v>
      </c>
      <c r="M276" s="9">
        <f t="shared" si="30"/>
        <v>0</v>
      </c>
      <c r="O276" s="11" t="s">
        <v>331</v>
      </c>
    </row>
    <row r="277" spans="1:15" ht="60" hidden="1" outlineLevel="1">
      <c r="A277" s="151">
        <v>281</v>
      </c>
      <c r="B277" s="6" t="str">
        <f t="shared" si="32"/>
        <v>IVF281</v>
      </c>
      <c r="C277" s="7" t="s">
        <v>129</v>
      </c>
      <c r="D277" s="6">
        <v>6</v>
      </c>
      <c r="E277" s="8" t="s">
        <v>9</v>
      </c>
      <c r="F277" s="19">
        <v>872</v>
      </c>
      <c r="G277" s="9">
        <f t="shared" si="26"/>
        <v>5232</v>
      </c>
      <c r="H277" s="14">
        <v>6</v>
      </c>
      <c r="I277" s="10" t="s">
        <v>9</v>
      </c>
      <c r="J277" s="9">
        <f>F277</f>
        <v>872</v>
      </c>
      <c r="K277" s="9">
        <f t="shared" si="31"/>
        <v>5232</v>
      </c>
      <c r="L277" s="9">
        <f t="shared" si="29"/>
        <v>0</v>
      </c>
      <c r="M277" s="9">
        <f t="shared" si="30"/>
        <v>0</v>
      </c>
      <c r="N277" s="60" t="s">
        <v>383</v>
      </c>
      <c r="O277" s="11" t="s">
        <v>331</v>
      </c>
    </row>
    <row r="278" spans="1:15" ht="15.6" hidden="1" outlineLevel="1">
      <c r="A278" s="6"/>
      <c r="B278" s="6" t="str">
        <f t="shared" si="32"/>
        <v/>
      </c>
      <c r="C278" s="152" t="s">
        <v>467</v>
      </c>
      <c r="D278" s="6"/>
      <c r="E278" s="8"/>
      <c r="F278" s="19"/>
      <c r="G278" s="9"/>
      <c r="H278" s="14"/>
      <c r="J278" s="9"/>
      <c r="K278" s="9"/>
      <c r="L278" s="9"/>
      <c r="M278" s="9"/>
    </row>
    <row r="279" spans="1:15" hidden="1" outlineLevel="1">
      <c r="B279" s="6" t="str">
        <f t="shared" si="32"/>
        <v/>
      </c>
      <c r="G279" s="9"/>
      <c r="H279" s="14"/>
      <c r="K279" s="9"/>
      <c r="L279" s="9">
        <f t="shared" si="29"/>
        <v>0</v>
      </c>
      <c r="M279" s="9">
        <f t="shared" si="30"/>
        <v>0</v>
      </c>
      <c r="O279" s="11" t="s">
        <v>331</v>
      </c>
    </row>
    <row r="280" spans="1:15" ht="75" hidden="1" outlineLevel="1">
      <c r="A280" s="151">
        <v>282</v>
      </c>
      <c r="B280" s="6" t="str">
        <f t="shared" si="32"/>
        <v>IVF282</v>
      </c>
      <c r="C280" s="7" t="s">
        <v>130</v>
      </c>
      <c r="D280" s="6">
        <v>6</v>
      </c>
      <c r="E280" s="8" t="s">
        <v>9</v>
      </c>
      <c r="F280" s="19">
        <v>727</v>
      </c>
      <c r="G280" s="9">
        <f t="shared" si="26"/>
        <v>4362</v>
      </c>
      <c r="H280" s="14">
        <v>6</v>
      </c>
      <c r="I280" s="10" t="s">
        <v>9</v>
      </c>
      <c r="J280" s="9">
        <f>F280</f>
        <v>727</v>
      </c>
      <c r="K280" s="9">
        <f t="shared" si="31"/>
        <v>4362</v>
      </c>
      <c r="L280" s="9">
        <f t="shared" si="29"/>
        <v>0</v>
      </c>
      <c r="M280" s="9">
        <f t="shared" si="30"/>
        <v>0</v>
      </c>
      <c r="N280" s="60" t="s">
        <v>383</v>
      </c>
      <c r="O280" s="11" t="s">
        <v>331</v>
      </c>
    </row>
    <row r="281" spans="1:15" ht="15.6" hidden="1" outlineLevel="1">
      <c r="A281" s="6"/>
      <c r="B281" s="6" t="str">
        <f t="shared" si="32"/>
        <v/>
      </c>
      <c r="C281" s="152" t="s">
        <v>467</v>
      </c>
      <c r="D281" s="6"/>
      <c r="E281" s="8"/>
      <c r="F281" s="19"/>
      <c r="G281" s="9"/>
      <c r="H281" s="14"/>
      <c r="J281" s="9"/>
      <c r="K281" s="9"/>
      <c r="L281" s="9"/>
      <c r="M281" s="9"/>
    </row>
    <row r="282" spans="1:15" hidden="1" outlineLevel="1">
      <c r="B282" s="6" t="str">
        <f t="shared" si="32"/>
        <v/>
      </c>
      <c r="G282" s="9"/>
      <c r="H282" s="14"/>
      <c r="K282" s="9"/>
      <c r="L282" s="9">
        <f t="shared" si="29"/>
        <v>0</v>
      </c>
      <c r="M282" s="9">
        <f t="shared" si="30"/>
        <v>0</v>
      </c>
      <c r="O282" s="11" t="s">
        <v>331</v>
      </c>
    </row>
    <row r="283" spans="1:15" ht="45" hidden="1" outlineLevel="1">
      <c r="A283" s="151">
        <v>283</v>
      </c>
      <c r="B283" s="6" t="str">
        <f t="shared" si="32"/>
        <v>IVF283</v>
      </c>
      <c r="C283" s="7" t="s">
        <v>131</v>
      </c>
      <c r="D283" s="6">
        <v>6</v>
      </c>
      <c r="E283" s="8" t="s">
        <v>9</v>
      </c>
      <c r="F283" s="19">
        <v>873</v>
      </c>
      <c r="G283" s="9">
        <f t="shared" si="26"/>
        <v>5238</v>
      </c>
      <c r="H283" s="14">
        <v>6</v>
      </c>
      <c r="I283" s="10" t="s">
        <v>9</v>
      </c>
      <c r="J283" s="9">
        <f>F283</f>
        <v>873</v>
      </c>
      <c r="K283" s="9">
        <f t="shared" si="31"/>
        <v>5238</v>
      </c>
      <c r="L283" s="9">
        <f t="shared" si="29"/>
        <v>0</v>
      </c>
      <c r="M283" s="9">
        <f t="shared" si="30"/>
        <v>0</v>
      </c>
      <c r="N283" s="60" t="s">
        <v>383</v>
      </c>
      <c r="O283" s="11" t="s">
        <v>331</v>
      </c>
    </row>
    <row r="284" spans="1:15" ht="15.6" hidden="1" outlineLevel="1">
      <c r="A284" s="6"/>
      <c r="B284" s="6" t="str">
        <f t="shared" si="32"/>
        <v/>
      </c>
      <c r="C284" s="152" t="s">
        <v>467</v>
      </c>
      <c r="D284" s="6"/>
      <c r="E284" s="8"/>
      <c r="F284" s="19"/>
      <c r="G284" s="9"/>
      <c r="H284" s="14"/>
      <c r="J284" s="9"/>
      <c r="K284" s="9"/>
      <c r="L284" s="9"/>
      <c r="M284" s="9"/>
    </row>
    <row r="285" spans="1:15" hidden="1" outlineLevel="1">
      <c r="B285" s="6" t="str">
        <f t="shared" si="32"/>
        <v/>
      </c>
      <c r="G285" s="9"/>
      <c r="H285" s="14"/>
      <c r="K285" s="9"/>
      <c r="L285" s="9">
        <f t="shared" si="29"/>
        <v>0</v>
      </c>
      <c r="M285" s="9">
        <f t="shared" si="30"/>
        <v>0</v>
      </c>
      <c r="O285" s="11" t="s">
        <v>331</v>
      </c>
    </row>
    <row r="286" spans="1:15" ht="75" hidden="1" outlineLevel="1">
      <c r="A286" s="151">
        <v>284</v>
      </c>
      <c r="B286" s="6" t="str">
        <f t="shared" si="32"/>
        <v>IVF284</v>
      </c>
      <c r="C286" s="7" t="s">
        <v>132</v>
      </c>
      <c r="D286" s="6">
        <v>6</v>
      </c>
      <c r="E286" s="8" t="s">
        <v>9</v>
      </c>
      <c r="F286" s="19">
        <v>418</v>
      </c>
      <c r="G286" s="9">
        <f t="shared" si="26"/>
        <v>2508</v>
      </c>
      <c r="H286" s="14">
        <v>6</v>
      </c>
      <c r="I286" s="10" t="s">
        <v>9</v>
      </c>
      <c r="J286" s="9">
        <f>F286</f>
        <v>418</v>
      </c>
      <c r="K286" s="9">
        <f t="shared" si="31"/>
        <v>2508</v>
      </c>
      <c r="L286" s="9">
        <f t="shared" si="29"/>
        <v>0</v>
      </c>
      <c r="M286" s="9">
        <f t="shared" si="30"/>
        <v>0</v>
      </c>
      <c r="N286" s="60" t="s">
        <v>383</v>
      </c>
      <c r="O286" s="11" t="s">
        <v>331</v>
      </c>
    </row>
    <row r="287" spans="1:15" ht="15.6" hidden="1" outlineLevel="1">
      <c r="A287" s="6"/>
      <c r="B287" s="6" t="str">
        <f t="shared" si="32"/>
        <v/>
      </c>
      <c r="C287" s="152" t="s">
        <v>468</v>
      </c>
      <c r="D287" s="6"/>
      <c r="E287" s="8"/>
      <c r="F287" s="19"/>
      <c r="G287" s="9"/>
      <c r="H287" s="14"/>
      <c r="J287" s="9"/>
      <c r="K287" s="9"/>
      <c r="L287" s="9"/>
      <c r="M287" s="9"/>
    </row>
    <row r="288" spans="1:15" hidden="1" outlineLevel="1">
      <c r="B288" s="6" t="str">
        <f t="shared" si="32"/>
        <v/>
      </c>
      <c r="G288" s="9"/>
      <c r="H288" s="14"/>
      <c r="K288" s="9"/>
      <c r="L288" s="9">
        <f t="shared" si="29"/>
        <v>0</v>
      </c>
      <c r="M288" s="9">
        <f t="shared" si="30"/>
        <v>0</v>
      </c>
      <c r="O288" s="11" t="s">
        <v>331</v>
      </c>
    </row>
    <row r="289" spans="1:15" ht="19.95" customHeight="1" collapsed="1">
      <c r="B289" s="6" t="str">
        <f t="shared" si="32"/>
        <v/>
      </c>
      <c r="G289" s="23">
        <f>ROUND(SUM(G250:G288),0)</f>
        <v>215122</v>
      </c>
      <c r="H289" s="14"/>
      <c r="J289" s="22" t="s">
        <v>42</v>
      </c>
      <c r="K289" s="23">
        <f>ROUND(SUM(K250:K288),0)</f>
        <v>136973</v>
      </c>
      <c r="L289" s="23">
        <f t="shared" ref="L289:M289" si="33">SUM(L250:L288)</f>
        <v>7086</v>
      </c>
      <c r="M289" s="23">
        <f t="shared" si="33"/>
        <v>85235</v>
      </c>
      <c r="N289" s="169"/>
    </row>
    <row r="290" spans="1:15" ht="19.95" customHeight="1">
      <c r="B290" s="6" t="str">
        <f t="shared" si="32"/>
        <v/>
      </c>
      <c r="C290" s="12" t="s">
        <v>44</v>
      </c>
      <c r="H290" s="14"/>
      <c r="L290" s="9"/>
      <c r="M290" s="9"/>
    </row>
    <row r="291" spans="1:15" ht="105.6" hidden="1" customHeight="1" outlineLevel="1">
      <c r="A291" s="151">
        <v>293</v>
      </c>
      <c r="B291" s="6" t="str">
        <f t="shared" si="32"/>
        <v>IVF293</v>
      </c>
      <c r="C291" s="7" t="s">
        <v>35</v>
      </c>
      <c r="D291" s="6">
        <v>200</v>
      </c>
      <c r="E291" s="8" t="s">
        <v>14</v>
      </c>
      <c r="F291" s="19">
        <v>116</v>
      </c>
      <c r="G291" s="9">
        <f t="shared" ref="G291:G393" si="34">ROUND(D291*F291,0)</f>
        <v>23200</v>
      </c>
      <c r="H291" s="14">
        <f>D291</f>
        <v>200</v>
      </c>
      <c r="I291" s="10" t="s">
        <v>14</v>
      </c>
      <c r="J291" s="9">
        <f>F291</f>
        <v>116</v>
      </c>
      <c r="K291" s="9">
        <f t="shared" ref="K291:K394" si="35">ROUND(H291*J291,0)</f>
        <v>23200</v>
      </c>
      <c r="L291" s="9">
        <f t="shared" ref="L291" si="36">ROUND(IF(K291&gt;G291,K291-G291,0),0)</f>
        <v>0</v>
      </c>
      <c r="M291" s="9">
        <f t="shared" ref="M291" si="37">ROUND(IF(K291&lt;G291,G291-K291,0),0)</f>
        <v>0</v>
      </c>
      <c r="N291" s="182" t="s">
        <v>500</v>
      </c>
      <c r="O291" s="11" t="s">
        <v>329</v>
      </c>
    </row>
    <row r="292" spans="1:15" ht="15.6" hidden="1" outlineLevel="1">
      <c r="B292" s="6" t="str">
        <f t="shared" si="32"/>
        <v/>
      </c>
      <c r="C292" s="173" t="s">
        <v>39</v>
      </c>
      <c r="G292" s="9"/>
      <c r="H292" s="14">
        <v>263.5</v>
      </c>
      <c r="I292" s="8" t="s">
        <v>14</v>
      </c>
      <c r="J292" s="9">
        <f>J291</f>
        <v>116</v>
      </c>
      <c r="K292" s="9">
        <f t="shared" si="35"/>
        <v>30566</v>
      </c>
      <c r="L292" s="9">
        <f t="shared" ref="L292:L397" si="38">ROUND(IF(K292&gt;G292,K292-G292,0),0)</f>
        <v>30566</v>
      </c>
      <c r="M292" s="9">
        <f t="shared" ref="M292:M397" si="39">ROUND(IF(K292&lt;G292,G292-K292,0),0)</f>
        <v>0</v>
      </c>
      <c r="N292" s="182"/>
      <c r="O292" s="11" t="s">
        <v>329</v>
      </c>
    </row>
    <row r="293" spans="1:15" ht="15.6" hidden="1" outlineLevel="1">
      <c r="B293" s="6" t="str">
        <f t="shared" si="32"/>
        <v/>
      </c>
      <c r="C293" s="25" t="s">
        <v>449</v>
      </c>
      <c r="G293" s="9"/>
      <c r="H293" s="14"/>
      <c r="I293" s="8"/>
      <c r="J293" s="9"/>
      <c r="K293" s="9"/>
      <c r="L293" s="9"/>
      <c r="M293" s="9"/>
    </row>
    <row r="294" spans="1:15" ht="15.6" hidden="1" outlineLevel="1">
      <c r="B294" s="6" t="str">
        <f t="shared" si="32"/>
        <v/>
      </c>
      <c r="C294" s="25"/>
      <c r="G294" s="9"/>
      <c r="H294" s="14"/>
      <c r="I294" s="8"/>
      <c r="J294" s="9"/>
      <c r="K294" s="9"/>
      <c r="L294" s="9"/>
      <c r="M294" s="9"/>
    </row>
    <row r="295" spans="1:15" ht="107.4" hidden="1" customHeight="1" outlineLevel="1">
      <c r="A295" s="151">
        <v>294</v>
      </c>
      <c r="B295" s="6" t="str">
        <f t="shared" si="32"/>
        <v>IVF294</v>
      </c>
      <c r="C295" s="7" t="s">
        <v>34</v>
      </c>
      <c r="D295" s="6">
        <v>450</v>
      </c>
      <c r="E295" s="8" t="s">
        <v>14</v>
      </c>
      <c r="F295" s="19">
        <v>107</v>
      </c>
      <c r="G295" s="9">
        <f t="shared" si="34"/>
        <v>48150</v>
      </c>
      <c r="H295" s="14">
        <f>D295</f>
        <v>450</v>
      </c>
      <c r="I295" s="10" t="s">
        <v>14</v>
      </c>
      <c r="J295" s="9">
        <f>F295</f>
        <v>107</v>
      </c>
      <c r="K295" s="9">
        <f t="shared" si="35"/>
        <v>48150</v>
      </c>
      <c r="L295" s="9">
        <f t="shared" si="38"/>
        <v>0</v>
      </c>
      <c r="M295" s="9">
        <f t="shared" si="39"/>
        <v>0</v>
      </c>
      <c r="N295" s="182" t="s">
        <v>500</v>
      </c>
      <c r="O295" s="11" t="s">
        <v>329</v>
      </c>
    </row>
    <row r="296" spans="1:15" ht="15.6" hidden="1" outlineLevel="1">
      <c r="B296" s="6" t="str">
        <f t="shared" si="32"/>
        <v/>
      </c>
      <c r="C296" s="173" t="s">
        <v>39</v>
      </c>
      <c r="G296" s="9"/>
      <c r="H296" s="14">
        <v>902.8</v>
      </c>
      <c r="I296" s="10" t="s">
        <v>14</v>
      </c>
      <c r="J296" s="9">
        <f>J295</f>
        <v>107</v>
      </c>
      <c r="K296" s="9">
        <f t="shared" si="35"/>
        <v>96600</v>
      </c>
      <c r="L296" s="9">
        <f t="shared" si="38"/>
        <v>96600</v>
      </c>
      <c r="M296" s="9">
        <f t="shared" si="39"/>
        <v>0</v>
      </c>
      <c r="N296" s="182"/>
      <c r="O296" s="11" t="s">
        <v>329</v>
      </c>
    </row>
    <row r="297" spans="1:15" ht="15.6" hidden="1" outlineLevel="1">
      <c r="B297" s="6" t="str">
        <f t="shared" si="32"/>
        <v/>
      </c>
      <c r="C297" s="25" t="s">
        <v>449</v>
      </c>
      <c r="G297" s="9"/>
      <c r="H297" s="14"/>
      <c r="J297" s="9"/>
      <c r="K297" s="9"/>
      <c r="L297" s="9"/>
      <c r="M297" s="9"/>
    </row>
    <row r="298" spans="1:15" ht="15.6" hidden="1" outlineLevel="1">
      <c r="B298" s="6" t="str">
        <f t="shared" si="32"/>
        <v/>
      </c>
      <c r="C298" s="25"/>
      <c r="G298" s="9"/>
      <c r="H298" s="14"/>
      <c r="J298" s="9"/>
      <c r="K298" s="9"/>
      <c r="L298" s="9"/>
      <c r="M298" s="9"/>
    </row>
    <row r="299" spans="1:15" ht="142.94999999999999" hidden="1" customHeight="1" outlineLevel="1">
      <c r="A299" s="151">
        <v>295</v>
      </c>
      <c r="B299" s="6" t="str">
        <f t="shared" si="32"/>
        <v>IVF295</v>
      </c>
      <c r="C299" s="7" t="s">
        <v>33</v>
      </c>
      <c r="D299" s="6">
        <v>100</v>
      </c>
      <c r="E299" s="8" t="s">
        <v>16</v>
      </c>
      <c r="F299" s="19">
        <v>945</v>
      </c>
      <c r="G299" s="9">
        <f t="shared" si="34"/>
        <v>94500</v>
      </c>
      <c r="H299" s="14">
        <f>D299</f>
        <v>100</v>
      </c>
      <c r="I299" s="10" t="s">
        <v>16</v>
      </c>
      <c r="J299" s="9">
        <f>F299</f>
        <v>945</v>
      </c>
      <c r="K299" s="9">
        <f t="shared" si="35"/>
        <v>94500</v>
      </c>
      <c r="L299" s="9">
        <f t="shared" si="38"/>
        <v>0</v>
      </c>
      <c r="M299" s="9">
        <f t="shared" si="39"/>
        <v>0</v>
      </c>
      <c r="N299" s="182" t="s">
        <v>501</v>
      </c>
      <c r="O299" s="11" t="s">
        <v>329</v>
      </c>
    </row>
    <row r="300" spans="1:15" ht="15.6" hidden="1" outlineLevel="1">
      <c r="B300" s="6" t="str">
        <f t="shared" si="32"/>
        <v/>
      </c>
      <c r="C300" s="173" t="s">
        <v>39</v>
      </c>
      <c r="G300" s="9"/>
      <c r="H300" s="14">
        <f>258-100</f>
        <v>158</v>
      </c>
      <c r="I300" s="10" t="s">
        <v>16</v>
      </c>
      <c r="J300" s="9">
        <f>J299</f>
        <v>945</v>
      </c>
      <c r="K300" s="9">
        <f t="shared" si="35"/>
        <v>149310</v>
      </c>
      <c r="L300" s="9">
        <f t="shared" si="38"/>
        <v>149310</v>
      </c>
      <c r="M300" s="9">
        <f t="shared" si="39"/>
        <v>0</v>
      </c>
      <c r="N300" s="182"/>
      <c r="O300" s="11" t="s">
        <v>329</v>
      </c>
    </row>
    <row r="301" spans="1:15" ht="15.6" hidden="1" outlineLevel="1">
      <c r="B301" s="6" t="str">
        <f t="shared" si="32"/>
        <v/>
      </c>
      <c r="C301" s="25" t="s">
        <v>451</v>
      </c>
      <c r="G301" s="9"/>
      <c r="H301" s="14"/>
      <c r="J301" s="9"/>
      <c r="K301" s="9"/>
      <c r="L301" s="9"/>
      <c r="M301" s="9"/>
    </row>
    <row r="302" spans="1:15" ht="15.6" hidden="1" outlineLevel="1">
      <c r="B302" s="6" t="str">
        <f t="shared" si="32"/>
        <v/>
      </c>
      <c r="C302" s="25"/>
      <c r="G302" s="9"/>
      <c r="H302" s="14"/>
      <c r="J302" s="9"/>
      <c r="K302" s="9"/>
      <c r="L302" s="9"/>
      <c r="M302" s="9"/>
    </row>
    <row r="303" spans="1:15" ht="120" hidden="1" customHeight="1" outlineLevel="1">
      <c r="A303" s="151">
        <v>296</v>
      </c>
      <c r="B303" s="6" t="str">
        <f t="shared" si="32"/>
        <v>IVF296</v>
      </c>
      <c r="C303" s="7" t="s">
        <v>133</v>
      </c>
      <c r="D303" s="6">
        <v>12</v>
      </c>
      <c r="E303" s="8" t="s">
        <v>9</v>
      </c>
      <c r="F303" s="19">
        <v>675</v>
      </c>
      <c r="G303" s="9">
        <f t="shared" si="34"/>
        <v>8100</v>
      </c>
      <c r="H303" s="14">
        <v>12</v>
      </c>
      <c r="I303" s="10" t="s">
        <v>9</v>
      </c>
      <c r="J303" s="9">
        <f>F303</f>
        <v>675</v>
      </c>
      <c r="K303" s="9">
        <f t="shared" si="35"/>
        <v>8100</v>
      </c>
      <c r="L303" s="9">
        <f t="shared" si="38"/>
        <v>0</v>
      </c>
      <c r="M303" s="9">
        <f t="shared" si="39"/>
        <v>0</v>
      </c>
      <c r="N303" s="182" t="s">
        <v>502</v>
      </c>
      <c r="O303" s="11" t="s">
        <v>329</v>
      </c>
    </row>
    <row r="304" spans="1:15" ht="15.6" hidden="1" outlineLevel="1">
      <c r="B304" s="6" t="str">
        <f t="shared" si="32"/>
        <v/>
      </c>
      <c r="C304" s="173" t="s">
        <v>39</v>
      </c>
      <c r="G304" s="9"/>
      <c r="H304" s="14">
        <f>33-H303</f>
        <v>21</v>
      </c>
      <c r="I304" s="10" t="s">
        <v>9</v>
      </c>
      <c r="J304" s="9">
        <f>J303</f>
        <v>675</v>
      </c>
      <c r="K304" s="9">
        <f t="shared" si="35"/>
        <v>14175</v>
      </c>
      <c r="L304" s="9">
        <f t="shared" si="38"/>
        <v>14175</v>
      </c>
      <c r="M304" s="9">
        <f t="shared" si="39"/>
        <v>0</v>
      </c>
      <c r="N304" s="182"/>
      <c r="O304" s="11" t="s">
        <v>329</v>
      </c>
    </row>
    <row r="305" spans="1:15" ht="15.6" hidden="1" outlineLevel="1">
      <c r="B305" s="6" t="str">
        <f t="shared" si="32"/>
        <v/>
      </c>
      <c r="C305" s="25" t="s">
        <v>482</v>
      </c>
      <c r="G305" s="9"/>
      <c r="H305" s="14"/>
      <c r="J305" s="9"/>
      <c r="K305" s="9"/>
      <c r="L305" s="9"/>
      <c r="M305" s="9"/>
    </row>
    <row r="306" spans="1:15" ht="15.6" hidden="1" outlineLevel="1">
      <c r="B306" s="6" t="str">
        <f t="shared" si="32"/>
        <v/>
      </c>
      <c r="C306" s="25"/>
      <c r="G306" s="9"/>
      <c r="H306" s="14"/>
      <c r="J306" s="9"/>
      <c r="K306" s="9"/>
      <c r="L306" s="9"/>
      <c r="M306" s="9"/>
    </row>
    <row r="307" spans="1:15" ht="94.5" hidden="1" customHeight="1" outlineLevel="1">
      <c r="A307" s="151">
        <v>297</v>
      </c>
      <c r="B307" s="6" t="str">
        <f t="shared" si="32"/>
        <v>IVF297</v>
      </c>
      <c r="C307" s="7" t="s">
        <v>134</v>
      </c>
      <c r="D307" s="6">
        <v>40</v>
      </c>
      <c r="E307" s="8" t="s">
        <v>9</v>
      </c>
      <c r="F307" s="19">
        <v>1040</v>
      </c>
      <c r="G307" s="9">
        <f t="shared" si="34"/>
        <v>41600</v>
      </c>
      <c r="H307" s="14">
        <v>28</v>
      </c>
      <c r="I307" s="10" t="s">
        <v>9</v>
      </c>
      <c r="J307" s="9">
        <f>F307</f>
        <v>1040</v>
      </c>
      <c r="K307" s="9">
        <f t="shared" si="35"/>
        <v>29120</v>
      </c>
      <c r="L307" s="9">
        <f t="shared" si="38"/>
        <v>0</v>
      </c>
      <c r="M307" s="9">
        <f t="shared" si="39"/>
        <v>12480</v>
      </c>
      <c r="N307" s="60" t="s">
        <v>503</v>
      </c>
      <c r="O307" s="11" t="s">
        <v>329</v>
      </c>
    </row>
    <row r="308" spans="1:15" ht="15.6" hidden="1" outlineLevel="1">
      <c r="A308" s="6"/>
      <c r="B308" s="6" t="str">
        <f t="shared" si="32"/>
        <v/>
      </c>
      <c r="C308" s="152" t="s">
        <v>483</v>
      </c>
      <c r="D308" s="6"/>
      <c r="E308" s="8"/>
      <c r="F308" s="19"/>
      <c r="G308" s="9"/>
      <c r="H308" s="14"/>
      <c r="J308" s="9"/>
      <c r="K308" s="9"/>
      <c r="L308" s="9"/>
      <c r="M308" s="9"/>
    </row>
    <row r="309" spans="1:15" ht="16.2" hidden="1" customHeight="1" outlineLevel="1">
      <c r="B309" s="6" t="str">
        <f t="shared" si="32"/>
        <v/>
      </c>
      <c r="G309" s="9"/>
      <c r="H309" s="14"/>
      <c r="K309" s="9"/>
      <c r="L309" s="9">
        <f t="shared" si="38"/>
        <v>0</v>
      </c>
      <c r="M309" s="9">
        <f t="shared" si="39"/>
        <v>0</v>
      </c>
      <c r="O309" s="11" t="s">
        <v>329</v>
      </c>
    </row>
    <row r="310" spans="1:15" ht="96" hidden="1" customHeight="1" outlineLevel="1">
      <c r="A310" s="151">
        <v>298</v>
      </c>
      <c r="B310" s="6" t="str">
        <f t="shared" si="32"/>
        <v>IVF298</v>
      </c>
      <c r="C310" s="7" t="s">
        <v>135</v>
      </c>
      <c r="D310" s="6">
        <v>60</v>
      </c>
      <c r="E310" s="8" t="s">
        <v>9</v>
      </c>
      <c r="F310" s="19">
        <v>1755</v>
      </c>
      <c r="G310" s="9">
        <f t="shared" si="34"/>
        <v>105300</v>
      </c>
      <c r="H310" s="14">
        <v>60</v>
      </c>
      <c r="I310" s="10" t="s">
        <v>9</v>
      </c>
      <c r="J310" s="9">
        <f>F310</f>
        <v>1755</v>
      </c>
      <c r="K310" s="9">
        <f t="shared" si="35"/>
        <v>105300</v>
      </c>
      <c r="L310" s="9">
        <f t="shared" si="38"/>
        <v>0</v>
      </c>
      <c r="M310" s="9">
        <f t="shared" si="39"/>
        <v>0</v>
      </c>
      <c r="N310" s="60" t="s">
        <v>504</v>
      </c>
      <c r="O310" s="11" t="s">
        <v>329</v>
      </c>
    </row>
    <row r="311" spans="1:15" ht="15.6" hidden="1" outlineLevel="1">
      <c r="B311" s="6" t="str">
        <f t="shared" si="32"/>
        <v/>
      </c>
      <c r="C311" s="173" t="s">
        <v>39</v>
      </c>
      <c r="G311" s="9"/>
      <c r="H311" s="14">
        <f>77-H310</f>
        <v>17</v>
      </c>
      <c r="I311" s="10" t="s">
        <v>9</v>
      </c>
      <c r="J311" s="9">
        <f>J310</f>
        <v>1755</v>
      </c>
      <c r="K311" s="9">
        <f t="shared" si="35"/>
        <v>29835</v>
      </c>
      <c r="L311" s="9">
        <f t="shared" si="38"/>
        <v>29835</v>
      </c>
      <c r="M311" s="9">
        <f t="shared" si="39"/>
        <v>0</v>
      </c>
      <c r="O311" s="11" t="s">
        <v>329</v>
      </c>
    </row>
    <row r="312" spans="1:15" ht="15.6" hidden="1" outlineLevel="1">
      <c r="B312" s="6" t="str">
        <f t="shared" si="32"/>
        <v/>
      </c>
      <c r="C312" s="25" t="s">
        <v>484</v>
      </c>
      <c r="G312" s="9"/>
      <c r="H312" s="14"/>
      <c r="J312" s="9"/>
      <c r="K312" s="9"/>
      <c r="L312" s="9"/>
      <c r="M312" s="9"/>
    </row>
    <row r="313" spans="1:15" ht="15.6" hidden="1" outlineLevel="1">
      <c r="B313" s="6" t="str">
        <f t="shared" si="32"/>
        <v/>
      </c>
      <c r="C313" s="25"/>
      <c r="G313" s="9"/>
      <c r="H313" s="14"/>
      <c r="J313" s="9"/>
      <c r="K313" s="9"/>
      <c r="L313" s="9"/>
      <c r="M313" s="9"/>
    </row>
    <row r="314" spans="1:15" ht="94.05" hidden="1" customHeight="1" outlineLevel="1">
      <c r="A314" s="32">
        <v>299</v>
      </c>
      <c r="B314" s="6" t="str">
        <f t="shared" si="32"/>
        <v>IVF299</v>
      </c>
      <c r="C314" s="7" t="s">
        <v>136</v>
      </c>
      <c r="D314" s="6">
        <v>10</v>
      </c>
      <c r="E314" s="8" t="s">
        <v>9</v>
      </c>
      <c r="F314" s="19">
        <v>3092</v>
      </c>
      <c r="G314" s="9">
        <f t="shared" si="34"/>
        <v>30920</v>
      </c>
      <c r="H314" s="14">
        <v>0</v>
      </c>
      <c r="I314" s="10" t="s">
        <v>9</v>
      </c>
      <c r="J314" s="9">
        <f>F314</f>
        <v>3092</v>
      </c>
      <c r="K314" s="9"/>
      <c r="L314" s="9">
        <f t="shared" si="38"/>
        <v>0</v>
      </c>
      <c r="M314" s="9">
        <f t="shared" si="39"/>
        <v>30920</v>
      </c>
      <c r="N314" s="60" t="s">
        <v>503</v>
      </c>
      <c r="O314" s="11" t="s">
        <v>329</v>
      </c>
    </row>
    <row r="315" spans="1:15" hidden="1" outlineLevel="1">
      <c r="B315" s="6" t="str">
        <f t="shared" si="32"/>
        <v/>
      </c>
      <c r="G315" s="9"/>
      <c r="H315" s="14"/>
      <c r="K315" s="9"/>
      <c r="L315" s="9">
        <f t="shared" si="38"/>
        <v>0</v>
      </c>
      <c r="M315" s="9">
        <f t="shared" si="39"/>
        <v>0</v>
      </c>
      <c r="O315" s="11" t="s">
        <v>329</v>
      </c>
    </row>
    <row r="316" spans="1:15" ht="77.400000000000006" hidden="1" customHeight="1" outlineLevel="1">
      <c r="A316" s="151">
        <v>300</v>
      </c>
      <c r="B316" s="6" t="str">
        <f t="shared" si="32"/>
        <v>IVF300</v>
      </c>
      <c r="C316" s="7" t="s">
        <v>137</v>
      </c>
      <c r="D316" s="6">
        <v>350</v>
      </c>
      <c r="E316" s="8" t="s">
        <v>14</v>
      </c>
      <c r="F316" s="19">
        <v>40</v>
      </c>
      <c r="G316" s="9">
        <f t="shared" si="34"/>
        <v>14000</v>
      </c>
      <c r="H316" s="14">
        <f>D316</f>
        <v>350</v>
      </c>
      <c r="I316" s="10" t="s">
        <v>14</v>
      </c>
      <c r="J316" s="9">
        <f>F316</f>
        <v>40</v>
      </c>
      <c r="K316" s="9">
        <f t="shared" si="35"/>
        <v>14000</v>
      </c>
      <c r="L316" s="9">
        <f t="shared" si="38"/>
        <v>0</v>
      </c>
      <c r="M316" s="9">
        <f t="shared" si="39"/>
        <v>0</v>
      </c>
      <c r="N316" s="60" t="s">
        <v>505</v>
      </c>
      <c r="O316" s="11" t="s">
        <v>329</v>
      </c>
    </row>
    <row r="317" spans="1:15" ht="15.6" hidden="1" outlineLevel="1">
      <c r="B317" s="6" t="str">
        <f t="shared" si="32"/>
        <v/>
      </c>
      <c r="C317" s="173" t="s">
        <v>39</v>
      </c>
      <c r="G317" s="9"/>
      <c r="H317" s="14">
        <v>29.6</v>
      </c>
      <c r="I317" s="10" t="s">
        <v>14</v>
      </c>
      <c r="J317" s="9">
        <f>J316</f>
        <v>40</v>
      </c>
      <c r="K317" s="9">
        <f t="shared" si="35"/>
        <v>1184</v>
      </c>
      <c r="L317" s="9">
        <f t="shared" si="38"/>
        <v>1184</v>
      </c>
      <c r="M317" s="9">
        <f t="shared" si="39"/>
        <v>0</v>
      </c>
      <c r="O317" s="11" t="s">
        <v>329</v>
      </c>
    </row>
    <row r="318" spans="1:15" ht="15.6" hidden="1" outlineLevel="1">
      <c r="B318" s="6" t="str">
        <f t="shared" si="32"/>
        <v/>
      </c>
      <c r="C318" s="25" t="s">
        <v>450</v>
      </c>
      <c r="G318" s="9"/>
      <c r="H318" s="14"/>
      <c r="J318" s="9"/>
      <c r="K318" s="9"/>
      <c r="L318" s="9"/>
      <c r="M318" s="9"/>
    </row>
    <row r="319" spans="1:15" ht="15.6" hidden="1" outlineLevel="1">
      <c r="B319" s="6" t="str">
        <f t="shared" si="32"/>
        <v/>
      </c>
      <c r="C319" s="25"/>
      <c r="G319" s="9"/>
      <c r="H319" s="14"/>
      <c r="J319" s="9"/>
      <c r="K319" s="9"/>
      <c r="L319" s="9"/>
      <c r="M319" s="9"/>
    </row>
    <row r="320" spans="1:15" ht="135" hidden="1" outlineLevel="1">
      <c r="A320" s="151">
        <v>301</v>
      </c>
      <c r="B320" s="6" t="str">
        <f t="shared" si="32"/>
        <v>IVF301</v>
      </c>
      <c r="C320" s="7" t="s">
        <v>32</v>
      </c>
      <c r="D320" s="6">
        <v>600</v>
      </c>
      <c r="E320" s="8" t="s">
        <v>14</v>
      </c>
      <c r="F320" s="19">
        <v>177</v>
      </c>
      <c r="G320" s="9">
        <f t="shared" si="34"/>
        <v>106200</v>
      </c>
      <c r="H320" s="14">
        <f>D320</f>
        <v>600</v>
      </c>
      <c r="I320" s="10" t="s">
        <v>14</v>
      </c>
      <c r="J320" s="9">
        <f>F320</f>
        <v>177</v>
      </c>
      <c r="K320" s="9">
        <f t="shared" si="35"/>
        <v>106200</v>
      </c>
      <c r="L320" s="9">
        <f t="shared" si="38"/>
        <v>0</v>
      </c>
      <c r="M320" s="9">
        <f t="shared" si="39"/>
        <v>0</v>
      </c>
      <c r="N320" s="60" t="s">
        <v>506</v>
      </c>
      <c r="O320" s="11" t="s">
        <v>329</v>
      </c>
    </row>
    <row r="321" spans="1:15" ht="15.6" hidden="1" outlineLevel="1">
      <c r="B321" s="6" t="str">
        <f t="shared" si="32"/>
        <v/>
      </c>
      <c r="C321" s="173" t="s">
        <v>39</v>
      </c>
      <c r="G321" s="9"/>
      <c r="H321" s="14">
        <v>1113.0999999999999</v>
      </c>
      <c r="I321" s="10" t="s">
        <v>14</v>
      </c>
      <c r="J321" s="9">
        <f>J320</f>
        <v>177</v>
      </c>
      <c r="K321" s="9">
        <f t="shared" si="35"/>
        <v>197019</v>
      </c>
      <c r="L321" s="9">
        <f t="shared" si="38"/>
        <v>197019</v>
      </c>
      <c r="M321" s="9">
        <f t="shared" si="39"/>
        <v>0</v>
      </c>
      <c r="O321" s="11" t="s">
        <v>329</v>
      </c>
    </row>
    <row r="322" spans="1:15" ht="15.6" hidden="1" outlineLevel="1">
      <c r="B322" s="6" t="str">
        <f t="shared" si="32"/>
        <v/>
      </c>
      <c r="C322" s="25" t="s">
        <v>450</v>
      </c>
      <c r="G322" s="9"/>
      <c r="H322" s="14"/>
      <c r="J322" s="9"/>
      <c r="K322" s="9"/>
      <c r="L322" s="9"/>
      <c r="M322" s="9"/>
    </row>
    <row r="323" spans="1:15" ht="15.6" hidden="1" outlineLevel="1">
      <c r="B323" s="6" t="str">
        <f t="shared" si="32"/>
        <v/>
      </c>
      <c r="C323" s="25"/>
      <c r="G323" s="9"/>
      <c r="H323" s="14"/>
      <c r="J323" s="9"/>
      <c r="K323" s="9"/>
      <c r="L323" s="9"/>
      <c r="M323" s="9"/>
    </row>
    <row r="324" spans="1:15" ht="81" hidden="1" customHeight="1" outlineLevel="1">
      <c r="A324" s="151">
        <v>302</v>
      </c>
      <c r="B324" s="6" t="str">
        <f t="shared" si="32"/>
        <v>IVF302</v>
      </c>
      <c r="C324" s="7" t="s">
        <v>138</v>
      </c>
      <c r="D324" s="6">
        <v>1200</v>
      </c>
      <c r="E324" s="8" t="s">
        <v>14</v>
      </c>
      <c r="F324" s="19">
        <v>255</v>
      </c>
      <c r="G324" s="9">
        <f t="shared" si="34"/>
        <v>306000</v>
      </c>
      <c r="H324" s="14">
        <f>D324</f>
        <v>1200</v>
      </c>
      <c r="I324" s="10" t="s">
        <v>14</v>
      </c>
      <c r="J324" s="9">
        <f>F324</f>
        <v>255</v>
      </c>
      <c r="K324" s="9">
        <f t="shared" si="35"/>
        <v>306000</v>
      </c>
      <c r="L324" s="9">
        <f t="shared" si="38"/>
        <v>0</v>
      </c>
      <c r="M324" s="9">
        <f t="shared" si="39"/>
        <v>0</v>
      </c>
      <c r="N324" s="60" t="s">
        <v>506</v>
      </c>
      <c r="O324" s="11" t="s">
        <v>329</v>
      </c>
    </row>
    <row r="325" spans="1:15" ht="15.6" hidden="1" outlineLevel="1">
      <c r="B325" s="6" t="str">
        <f t="shared" si="32"/>
        <v/>
      </c>
      <c r="C325" s="173" t="s">
        <v>39</v>
      </c>
      <c r="G325" s="9"/>
      <c r="H325" s="14">
        <v>1221</v>
      </c>
      <c r="I325" s="10" t="s">
        <v>14</v>
      </c>
      <c r="J325" s="9">
        <f>J324</f>
        <v>255</v>
      </c>
      <c r="K325" s="9">
        <f t="shared" si="35"/>
        <v>311355</v>
      </c>
      <c r="L325" s="9">
        <f t="shared" si="38"/>
        <v>311355</v>
      </c>
      <c r="M325" s="9">
        <f t="shared" si="39"/>
        <v>0</v>
      </c>
      <c r="O325" s="11" t="s">
        <v>329</v>
      </c>
    </row>
    <row r="326" spans="1:15" ht="15.6" hidden="1" outlineLevel="1">
      <c r="B326" s="6" t="str">
        <f t="shared" si="32"/>
        <v/>
      </c>
      <c r="C326" s="25" t="s">
        <v>450</v>
      </c>
      <c r="G326" s="9"/>
      <c r="H326" s="14"/>
      <c r="J326" s="9"/>
      <c r="K326" s="9"/>
      <c r="L326" s="9"/>
      <c r="M326" s="9"/>
    </row>
    <row r="327" spans="1:15" ht="15.6" hidden="1" outlineLevel="1">
      <c r="B327" s="6" t="str">
        <f t="shared" ref="B327:B390" si="40">IF(ISBLANK(A327), "","IVF"&amp;A327)</f>
        <v/>
      </c>
      <c r="C327" s="25"/>
      <c r="G327" s="9"/>
      <c r="H327" s="14"/>
      <c r="J327" s="9"/>
      <c r="K327" s="9"/>
      <c r="L327" s="9"/>
      <c r="M327" s="9"/>
    </row>
    <row r="328" spans="1:15" ht="105" hidden="1" outlineLevel="1">
      <c r="A328" s="151">
        <v>303</v>
      </c>
      <c r="B328" s="6" t="str">
        <f t="shared" si="40"/>
        <v>IVF303</v>
      </c>
      <c r="C328" s="7" t="s">
        <v>139</v>
      </c>
      <c r="D328" s="6">
        <v>60</v>
      </c>
      <c r="E328" s="8" t="s">
        <v>14</v>
      </c>
      <c r="F328" s="19">
        <v>606</v>
      </c>
      <c r="G328" s="9">
        <f t="shared" si="34"/>
        <v>36360</v>
      </c>
      <c r="H328" s="14">
        <f>D328</f>
        <v>60</v>
      </c>
      <c r="I328" s="10" t="s">
        <v>14</v>
      </c>
      <c r="J328" s="9">
        <f>F328</f>
        <v>606</v>
      </c>
      <c r="K328" s="9">
        <f t="shared" si="35"/>
        <v>36360</v>
      </c>
      <c r="L328" s="9">
        <f t="shared" si="38"/>
        <v>0</v>
      </c>
      <c r="M328" s="9">
        <f t="shared" si="39"/>
        <v>0</v>
      </c>
      <c r="N328" s="60" t="s">
        <v>507</v>
      </c>
      <c r="O328" s="11" t="s">
        <v>329</v>
      </c>
    </row>
    <row r="329" spans="1:15" ht="15.6" hidden="1" outlineLevel="1">
      <c r="B329" s="6" t="str">
        <f t="shared" si="40"/>
        <v/>
      </c>
      <c r="C329" s="173" t="s">
        <v>39</v>
      </c>
      <c r="G329" s="9"/>
      <c r="H329" s="14">
        <v>180.1</v>
      </c>
      <c r="I329" s="10" t="s">
        <v>14</v>
      </c>
      <c r="J329" s="9">
        <f>J328</f>
        <v>606</v>
      </c>
      <c r="K329" s="9">
        <f t="shared" si="35"/>
        <v>109141</v>
      </c>
      <c r="L329" s="9">
        <f t="shared" si="38"/>
        <v>109141</v>
      </c>
      <c r="M329" s="9">
        <f t="shared" si="39"/>
        <v>0</v>
      </c>
      <c r="O329" s="11" t="s">
        <v>329</v>
      </c>
    </row>
    <row r="330" spans="1:15" ht="15.6" hidden="1" outlineLevel="1">
      <c r="B330" s="6" t="str">
        <f t="shared" si="40"/>
        <v/>
      </c>
      <c r="C330" s="25" t="s">
        <v>450</v>
      </c>
      <c r="G330" s="9"/>
      <c r="H330" s="14"/>
      <c r="J330" s="9"/>
      <c r="K330" s="9"/>
      <c r="L330" s="9"/>
      <c r="M330" s="9"/>
    </row>
    <row r="331" spans="1:15" ht="15.6" hidden="1" outlineLevel="1">
      <c r="B331" s="6" t="str">
        <f t="shared" si="40"/>
        <v/>
      </c>
      <c r="C331" s="25"/>
      <c r="G331" s="9"/>
      <c r="H331" s="14"/>
      <c r="J331" s="9"/>
      <c r="K331" s="9"/>
      <c r="L331" s="9"/>
      <c r="M331" s="9"/>
    </row>
    <row r="332" spans="1:15" ht="105" hidden="1" outlineLevel="1">
      <c r="A332" s="151">
        <v>304</v>
      </c>
      <c r="B332" s="6" t="str">
        <f t="shared" si="40"/>
        <v>IVF304</v>
      </c>
      <c r="C332" s="7" t="s">
        <v>140</v>
      </c>
      <c r="D332" s="6">
        <v>40</v>
      </c>
      <c r="E332" s="8" t="s">
        <v>14</v>
      </c>
      <c r="F332" s="19">
        <v>967</v>
      </c>
      <c r="G332" s="9">
        <f t="shared" si="34"/>
        <v>38680</v>
      </c>
      <c r="H332" s="14">
        <f>D332</f>
        <v>40</v>
      </c>
      <c r="I332" s="10" t="s">
        <v>14</v>
      </c>
      <c r="J332" s="9">
        <f>F332</f>
        <v>967</v>
      </c>
      <c r="K332" s="9">
        <f t="shared" si="35"/>
        <v>38680</v>
      </c>
      <c r="L332" s="9">
        <f t="shared" si="38"/>
        <v>0</v>
      </c>
      <c r="M332" s="9">
        <f t="shared" si="39"/>
        <v>0</v>
      </c>
      <c r="N332" s="60" t="s">
        <v>507</v>
      </c>
      <c r="O332" s="11" t="s">
        <v>329</v>
      </c>
    </row>
    <row r="333" spans="1:15" ht="15.6" hidden="1" outlineLevel="1">
      <c r="B333" s="6" t="str">
        <f t="shared" si="40"/>
        <v/>
      </c>
      <c r="C333" s="173" t="s">
        <v>39</v>
      </c>
      <c r="G333" s="9"/>
      <c r="H333" s="14">
        <v>244</v>
      </c>
      <c r="I333" s="10" t="s">
        <v>14</v>
      </c>
      <c r="J333" s="9">
        <f>J332</f>
        <v>967</v>
      </c>
      <c r="K333" s="9">
        <f t="shared" si="35"/>
        <v>235948</v>
      </c>
      <c r="L333" s="9">
        <f t="shared" si="38"/>
        <v>235948</v>
      </c>
      <c r="M333" s="9">
        <f t="shared" si="39"/>
        <v>0</v>
      </c>
      <c r="O333" s="11" t="s">
        <v>329</v>
      </c>
    </row>
    <row r="334" spans="1:15" ht="15.6" hidden="1" outlineLevel="1">
      <c r="B334" s="6" t="str">
        <f t="shared" si="40"/>
        <v/>
      </c>
      <c r="C334" s="25" t="s">
        <v>450</v>
      </c>
      <c r="G334" s="9"/>
      <c r="H334" s="14"/>
      <c r="J334" s="9"/>
      <c r="K334" s="9"/>
      <c r="L334" s="9"/>
      <c r="M334" s="9"/>
    </row>
    <row r="335" spans="1:15" ht="15.6" hidden="1" outlineLevel="1">
      <c r="B335" s="6" t="str">
        <f t="shared" si="40"/>
        <v/>
      </c>
      <c r="C335" s="25"/>
      <c r="G335" s="9"/>
      <c r="H335" s="14"/>
      <c r="J335" s="9"/>
      <c r="K335" s="9"/>
      <c r="L335" s="9"/>
      <c r="M335" s="9"/>
    </row>
    <row r="336" spans="1:15" ht="81" hidden="1" customHeight="1" outlineLevel="1">
      <c r="A336" s="32">
        <v>305</v>
      </c>
      <c r="B336" s="6" t="str">
        <f t="shared" si="40"/>
        <v>IVF305</v>
      </c>
      <c r="C336" s="7" t="s">
        <v>141</v>
      </c>
      <c r="D336" s="6">
        <v>5</v>
      </c>
      <c r="E336" s="8" t="s">
        <v>9</v>
      </c>
      <c r="F336" s="19">
        <v>2562</v>
      </c>
      <c r="G336" s="9">
        <f t="shared" si="34"/>
        <v>12810</v>
      </c>
      <c r="H336" s="14">
        <v>0</v>
      </c>
      <c r="I336" s="10" t="s">
        <v>9</v>
      </c>
      <c r="J336" s="9">
        <f>F336</f>
        <v>2562</v>
      </c>
      <c r="K336" s="9"/>
      <c r="L336" s="9">
        <f t="shared" si="38"/>
        <v>0</v>
      </c>
      <c r="M336" s="9">
        <f t="shared" si="39"/>
        <v>12810</v>
      </c>
      <c r="N336" s="60" t="s">
        <v>503</v>
      </c>
      <c r="O336" s="11" t="s">
        <v>329</v>
      </c>
    </row>
    <row r="337" spans="1:15" hidden="1" outlineLevel="1">
      <c r="B337" s="6" t="str">
        <f t="shared" si="40"/>
        <v/>
      </c>
      <c r="G337" s="9"/>
      <c r="H337" s="14"/>
      <c r="K337" s="9"/>
      <c r="L337" s="9">
        <f t="shared" si="38"/>
        <v>0</v>
      </c>
      <c r="M337" s="9">
        <f t="shared" si="39"/>
        <v>0</v>
      </c>
      <c r="O337" s="11" t="s">
        <v>329</v>
      </c>
    </row>
    <row r="338" spans="1:15" ht="142.80000000000001" hidden="1" customHeight="1" outlineLevel="1">
      <c r="A338" s="151">
        <v>306</v>
      </c>
      <c r="B338" s="6" t="str">
        <f t="shared" si="40"/>
        <v>IVF306</v>
      </c>
      <c r="C338" s="7" t="s">
        <v>142</v>
      </c>
      <c r="D338" s="6">
        <v>3</v>
      </c>
      <c r="E338" s="8" t="s">
        <v>9</v>
      </c>
      <c r="F338" s="19">
        <v>18325</v>
      </c>
      <c r="G338" s="9">
        <f t="shared" si="34"/>
        <v>54975</v>
      </c>
      <c r="H338" s="14">
        <v>3</v>
      </c>
      <c r="I338" s="10" t="s">
        <v>9</v>
      </c>
      <c r="J338" s="9">
        <f>F338</f>
        <v>18325</v>
      </c>
      <c r="K338" s="9">
        <f t="shared" si="35"/>
        <v>54975</v>
      </c>
      <c r="L338" s="9">
        <f t="shared" si="38"/>
        <v>0</v>
      </c>
      <c r="M338" s="9">
        <f t="shared" si="39"/>
        <v>0</v>
      </c>
      <c r="N338" s="60" t="s">
        <v>508</v>
      </c>
      <c r="O338" s="11" t="s">
        <v>329</v>
      </c>
    </row>
    <row r="339" spans="1:15" ht="15.6" hidden="1" outlineLevel="1">
      <c r="B339" s="6" t="str">
        <f t="shared" si="40"/>
        <v/>
      </c>
      <c r="C339" s="173" t="s">
        <v>39</v>
      </c>
      <c r="G339" s="9"/>
      <c r="H339" s="14">
        <v>7</v>
      </c>
      <c r="I339" s="10" t="s">
        <v>9</v>
      </c>
      <c r="J339" s="9">
        <f>J338</f>
        <v>18325</v>
      </c>
      <c r="K339" s="9">
        <f t="shared" si="35"/>
        <v>128275</v>
      </c>
      <c r="L339" s="9">
        <f t="shared" si="38"/>
        <v>128275</v>
      </c>
      <c r="M339" s="9">
        <f t="shared" si="39"/>
        <v>0</v>
      </c>
      <c r="O339" s="11" t="s">
        <v>329</v>
      </c>
    </row>
    <row r="340" spans="1:15" ht="15.6" hidden="1" outlineLevel="1">
      <c r="B340" s="6" t="str">
        <f t="shared" si="40"/>
        <v/>
      </c>
      <c r="C340" s="25" t="s">
        <v>452</v>
      </c>
      <c r="G340" s="9"/>
      <c r="H340" s="14"/>
      <c r="J340" s="9"/>
      <c r="K340" s="9"/>
      <c r="L340" s="9"/>
      <c r="M340" s="9"/>
    </row>
    <row r="341" spans="1:15" ht="15.6" hidden="1" outlineLevel="1">
      <c r="B341" s="6" t="str">
        <f t="shared" si="40"/>
        <v/>
      </c>
      <c r="C341" s="25"/>
      <c r="G341" s="9"/>
      <c r="H341" s="14"/>
      <c r="J341" s="9"/>
      <c r="K341" s="9"/>
      <c r="L341" s="9"/>
      <c r="M341" s="9"/>
    </row>
    <row r="342" spans="1:15" ht="125.55" hidden="1" customHeight="1" outlineLevel="1">
      <c r="A342" s="32">
        <v>307</v>
      </c>
      <c r="B342" s="6" t="str">
        <f t="shared" si="40"/>
        <v>IVF307</v>
      </c>
      <c r="C342" s="7" t="s">
        <v>143</v>
      </c>
      <c r="D342" s="6">
        <v>2</v>
      </c>
      <c r="E342" s="8" t="s">
        <v>9</v>
      </c>
      <c r="F342" s="19">
        <v>28460</v>
      </c>
      <c r="G342" s="9">
        <f t="shared" si="34"/>
        <v>56920</v>
      </c>
      <c r="H342" s="14">
        <v>0</v>
      </c>
      <c r="I342" s="10" t="s">
        <v>9</v>
      </c>
      <c r="J342" s="9">
        <f>F342</f>
        <v>28460</v>
      </c>
      <c r="K342" s="9"/>
      <c r="L342" s="9">
        <f t="shared" si="38"/>
        <v>0</v>
      </c>
      <c r="M342" s="9">
        <f t="shared" si="39"/>
        <v>56920</v>
      </c>
      <c r="N342" s="60" t="s">
        <v>509</v>
      </c>
      <c r="O342" s="11" t="s">
        <v>329</v>
      </c>
    </row>
    <row r="343" spans="1:15" hidden="1" outlineLevel="1">
      <c r="B343" s="6" t="str">
        <f t="shared" si="40"/>
        <v/>
      </c>
      <c r="G343" s="9"/>
      <c r="H343" s="14"/>
      <c r="K343" s="9"/>
      <c r="L343" s="9">
        <f t="shared" si="38"/>
        <v>0</v>
      </c>
      <c r="M343" s="9">
        <f t="shared" si="39"/>
        <v>0</v>
      </c>
      <c r="O343" s="11" t="s">
        <v>329</v>
      </c>
    </row>
    <row r="344" spans="1:15" ht="120" hidden="1" outlineLevel="1">
      <c r="A344" s="151">
        <v>308</v>
      </c>
      <c r="B344" s="6" t="str">
        <f t="shared" si="40"/>
        <v>IVF308</v>
      </c>
      <c r="C344" s="7" t="s">
        <v>144</v>
      </c>
      <c r="D344" s="6">
        <v>1</v>
      </c>
      <c r="E344" s="8" t="s">
        <v>9</v>
      </c>
      <c r="F344" s="19">
        <v>64067</v>
      </c>
      <c r="G344" s="9">
        <f t="shared" si="34"/>
        <v>64067</v>
      </c>
      <c r="H344" s="14">
        <v>1</v>
      </c>
      <c r="I344" s="10" t="s">
        <v>9</v>
      </c>
      <c r="J344" s="9">
        <f>F344</f>
        <v>64067</v>
      </c>
      <c r="K344" s="9">
        <f t="shared" si="35"/>
        <v>64067</v>
      </c>
      <c r="L344" s="9">
        <f t="shared" si="38"/>
        <v>0</v>
      </c>
      <c r="M344" s="9">
        <f t="shared" si="39"/>
        <v>0</v>
      </c>
      <c r="N344" s="60" t="s">
        <v>509</v>
      </c>
      <c r="O344" s="11" t="s">
        <v>329</v>
      </c>
    </row>
    <row r="345" spans="1:15" ht="15.6" hidden="1" outlineLevel="1">
      <c r="B345" s="6" t="str">
        <f t="shared" si="40"/>
        <v/>
      </c>
      <c r="C345" s="25" t="s">
        <v>452</v>
      </c>
      <c r="G345" s="9"/>
      <c r="H345" s="14"/>
      <c r="K345" s="9"/>
      <c r="L345" s="9">
        <f t="shared" si="38"/>
        <v>0</v>
      </c>
      <c r="M345" s="9">
        <f t="shared" si="39"/>
        <v>0</v>
      </c>
      <c r="O345" s="11" t="s">
        <v>329</v>
      </c>
    </row>
    <row r="346" spans="1:15" hidden="1" outlineLevel="1">
      <c r="B346" s="6" t="str">
        <f t="shared" si="40"/>
        <v/>
      </c>
      <c r="G346" s="9"/>
      <c r="H346" s="14"/>
      <c r="K346" s="9"/>
      <c r="L346" s="9"/>
      <c r="M346" s="9"/>
    </row>
    <row r="347" spans="1:15" ht="127.5" hidden="1" customHeight="1" outlineLevel="1">
      <c r="A347" s="151">
        <v>309</v>
      </c>
      <c r="B347" s="6" t="str">
        <f t="shared" si="40"/>
        <v>IVF309</v>
      </c>
      <c r="C347" s="7" t="s">
        <v>145</v>
      </c>
      <c r="D347" s="6">
        <v>1</v>
      </c>
      <c r="E347" s="8" t="s">
        <v>9</v>
      </c>
      <c r="F347" s="19">
        <v>28883</v>
      </c>
      <c r="G347" s="9">
        <f t="shared" si="34"/>
        <v>28883</v>
      </c>
      <c r="H347" s="14">
        <v>1</v>
      </c>
      <c r="I347" s="10" t="s">
        <v>9</v>
      </c>
      <c r="J347" s="9">
        <f>F347</f>
        <v>28883</v>
      </c>
      <c r="K347" s="9">
        <f t="shared" si="35"/>
        <v>28883</v>
      </c>
      <c r="L347" s="9">
        <f t="shared" si="38"/>
        <v>0</v>
      </c>
      <c r="M347" s="9">
        <f t="shared" si="39"/>
        <v>0</v>
      </c>
      <c r="N347" s="60" t="s">
        <v>509</v>
      </c>
      <c r="O347" s="11" t="s">
        <v>329</v>
      </c>
    </row>
    <row r="348" spans="1:15" ht="15.6" hidden="1" outlineLevel="1">
      <c r="A348" s="6"/>
      <c r="B348" s="6" t="str">
        <f t="shared" si="40"/>
        <v/>
      </c>
      <c r="C348" s="152" t="s">
        <v>452</v>
      </c>
      <c r="D348" s="6"/>
      <c r="E348" s="8"/>
      <c r="F348" s="19"/>
      <c r="G348" s="9"/>
      <c r="H348" s="14"/>
      <c r="J348" s="9"/>
      <c r="K348" s="9"/>
      <c r="L348" s="9"/>
      <c r="M348" s="9"/>
    </row>
    <row r="349" spans="1:15" hidden="1" outlineLevel="1">
      <c r="B349" s="6" t="str">
        <f t="shared" si="40"/>
        <v/>
      </c>
      <c r="G349" s="9"/>
      <c r="H349" s="14"/>
      <c r="K349" s="9"/>
      <c r="L349" s="9">
        <f t="shared" si="38"/>
        <v>0</v>
      </c>
      <c r="M349" s="9">
        <f t="shared" si="39"/>
        <v>0</v>
      </c>
      <c r="O349" s="11" t="s">
        <v>329</v>
      </c>
    </row>
    <row r="350" spans="1:15" ht="60" hidden="1" outlineLevel="1">
      <c r="A350" s="32">
        <v>310</v>
      </c>
      <c r="B350" s="6" t="str">
        <f t="shared" si="40"/>
        <v>IVF310</v>
      </c>
      <c r="C350" s="7" t="s">
        <v>146</v>
      </c>
      <c r="D350" s="6">
        <v>2</v>
      </c>
      <c r="E350" s="8" t="s">
        <v>9</v>
      </c>
      <c r="F350" s="19">
        <v>3260</v>
      </c>
      <c r="G350" s="9">
        <f t="shared" si="34"/>
        <v>6520</v>
      </c>
      <c r="H350" s="14">
        <v>0</v>
      </c>
      <c r="I350" s="10" t="s">
        <v>9</v>
      </c>
      <c r="J350" s="9">
        <f>F350</f>
        <v>3260</v>
      </c>
      <c r="K350" s="9"/>
      <c r="L350" s="9">
        <f t="shared" si="38"/>
        <v>0</v>
      </c>
      <c r="M350" s="9">
        <f t="shared" si="39"/>
        <v>6520</v>
      </c>
      <c r="N350" s="60" t="s">
        <v>509</v>
      </c>
      <c r="O350" s="11" t="s">
        <v>329</v>
      </c>
    </row>
    <row r="351" spans="1:15" hidden="1" outlineLevel="1">
      <c r="B351" s="6" t="str">
        <f t="shared" si="40"/>
        <v/>
      </c>
      <c r="G351" s="9"/>
      <c r="H351" s="14"/>
      <c r="K351" s="9"/>
      <c r="L351" s="9">
        <f t="shared" si="38"/>
        <v>0</v>
      </c>
      <c r="M351" s="9">
        <f t="shared" si="39"/>
        <v>0</v>
      </c>
      <c r="O351" s="11" t="s">
        <v>329</v>
      </c>
    </row>
    <row r="352" spans="1:15" ht="174.45" hidden="1" customHeight="1" outlineLevel="1">
      <c r="A352" s="151">
        <v>311</v>
      </c>
      <c r="B352" s="6" t="str">
        <f t="shared" si="40"/>
        <v>IVF311</v>
      </c>
      <c r="C352" s="7" t="s">
        <v>147</v>
      </c>
      <c r="D352" s="6">
        <v>50</v>
      </c>
      <c r="E352" s="8" t="s">
        <v>9</v>
      </c>
      <c r="F352" s="19">
        <v>2652</v>
      </c>
      <c r="G352" s="9">
        <f t="shared" si="34"/>
        <v>132600</v>
      </c>
      <c r="H352" s="14">
        <v>50</v>
      </c>
      <c r="I352" s="10" t="s">
        <v>9</v>
      </c>
      <c r="J352" s="9">
        <f>F352</f>
        <v>2652</v>
      </c>
      <c r="K352" s="9">
        <f t="shared" si="35"/>
        <v>132600</v>
      </c>
      <c r="L352" s="9">
        <f t="shared" si="38"/>
        <v>0</v>
      </c>
      <c r="M352" s="9">
        <f t="shared" si="39"/>
        <v>0</v>
      </c>
      <c r="N352" s="60" t="s">
        <v>510</v>
      </c>
      <c r="O352" s="11" t="s">
        <v>329</v>
      </c>
    </row>
    <row r="353" spans="1:15" ht="15.6" hidden="1" outlineLevel="1">
      <c r="B353" s="6" t="str">
        <f t="shared" si="40"/>
        <v/>
      </c>
      <c r="C353" s="173" t="s">
        <v>39</v>
      </c>
      <c r="G353" s="9"/>
      <c r="H353" s="14">
        <f>91-H352</f>
        <v>41</v>
      </c>
      <c r="I353" s="10" t="s">
        <v>9</v>
      </c>
      <c r="J353" s="9">
        <f>J352</f>
        <v>2652</v>
      </c>
      <c r="K353" s="9">
        <f t="shared" si="35"/>
        <v>108732</v>
      </c>
      <c r="L353" s="9">
        <f t="shared" si="38"/>
        <v>108732</v>
      </c>
      <c r="M353" s="9">
        <f t="shared" si="39"/>
        <v>0</v>
      </c>
      <c r="O353" s="11" t="s">
        <v>329</v>
      </c>
    </row>
    <row r="354" spans="1:15" ht="15.6" hidden="1" outlineLevel="1">
      <c r="B354" s="6" t="str">
        <f t="shared" si="40"/>
        <v/>
      </c>
      <c r="C354" s="25" t="s">
        <v>485</v>
      </c>
      <c r="G354" s="9"/>
      <c r="H354" s="14"/>
      <c r="J354" s="9"/>
      <c r="K354" s="9"/>
      <c r="L354" s="9"/>
      <c r="M354" s="9"/>
    </row>
    <row r="355" spans="1:15" ht="15.6" hidden="1" outlineLevel="1">
      <c r="B355" s="6" t="str">
        <f t="shared" si="40"/>
        <v/>
      </c>
      <c r="C355" s="25"/>
      <c r="G355" s="9"/>
      <c r="H355" s="14"/>
      <c r="J355" s="9"/>
      <c r="K355" s="9"/>
      <c r="L355" s="9"/>
      <c r="M355" s="9"/>
    </row>
    <row r="356" spans="1:15" ht="165" hidden="1" outlineLevel="1">
      <c r="A356" s="151">
        <v>312</v>
      </c>
      <c r="B356" s="6" t="str">
        <f t="shared" si="40"/>
        <v>IVF312</v>
      </c>
      <c r="C356" s="7" t="s">
        <v>148</v>
      </c>
      <c r="D356" s="6">
        <v>30</v>
      </c>
      <c r="E356" s="8" t="s">
        <v>9</v>
      </c>
      <c r="F356" s="19">
        <v>4350</v>
      </c>
      <c r="G356" s="9">
        <f t="shared" si="34"/>
        <v>130500</v>
      </c>
      <c r="H356" s="14">
        <f>D356</f>
        <v>30</v>
      </c>
      <c r="I356" s="10" t="s">
        <v>9</v>
      </c>
      <c r="J356" s="9">
        <f>F356</f>
        <v>4350</v>
      </c>
      <c r="K356" s="9">
        <f t="shared" si="35"/>
        <v>130500</v>
      </c>
      <c r="L356" s="9">
        <f t="shared" si="38"/>
        <v>0</v>
      </c>
      <c r="M356" s="9">
        <f t="shared" si="39"/>
        <v>0</v>
      </c>
      <c r="N356" s="60" t="s">
        <v>510</v>
      </c>
      <c r="O356" s="11" t="s">
        <v>329</v>
      </c>
    </row>
    <row r="357" spans="1:15" ht="15.6" hidden="1" outlineLevel="1">
      <c r="B357" s="6" t="str">
        <f t="shared" si="40"/>
        <v/>
      </c>
      <c r="C357" s="173" t="s">
        <v>39</v>
      </c>
      <c r="G357" s="9"/>
      <c r="H357" s="14">
        <f>60-H356</f>
        <v>30</v>
      </c>
      <c r="I357" s="10" t="s">
        <v>9</v>
      </c>
      <c r="J357" s="9">
        <f>J356</f>
        <v>4350</v>
      </c>
      <c r="K357" s="9">
        <f t="shared" si="35"/>
        <v>130500</v>
      </c>
      <c r="L357" s="9">
        <f t="shared" si="38"/>
        <v>130500</v>
      </c>
      <c r="M357" s="9">
        <f t="shared" si="39"/>
        <v>0</v>
      </c>
      <c r="O357" s="11" t="s">
        <v>329</v>
      </c>
    </row>
    <row r="358" spans="1:15" ht="15.6" hidden="1" outlineLevel="1">
      <c r="B358" s="6" t="str">
        <f t="shared" si="40"/>
        <v/>
      </c>
      <c r="C358" s="25" t="s">
        <v>486</v>
      </c>
      <c r="G358" s="9"/>
      <c r="H358" s="14"/>
      <c r="J358" s="9"/>
      <c r="K358" s="9"/>
      <c r="L358" s="9"/>
      <c r="M358" s="9"/>
    </row>
    <row r="359" spans="1:15" ht="15.6" hidden="1" outlineLevel="1">
      <c r="B359" s="6" t="str">
        <f t="shared" si="40"/>
        <v/>
      </c>
      <c r="C359" s="25"/>
      <c r="G359" s="9"/>
      <c r="H359" s="14"/>
      <c r="J359" s="9"/>
      <c r="K359" s="9"/>
      <c r="L359" s="9"/>
      <c r="M359" s="9"/>
    </row>
    <row r="360" spans="1:15" ht="150" hidden="1" outlineLevel="1">
      <c r="A360" s="32">
        <v>313</v>
      </c>
      <c r="B360" s="6" t="str">
        <f t="shared" si="40"/>
        <v>IVF313</v>
      </c>
      <c r="C360" s="7" t="s">
        <v>149</v>
      </c>
      <c r="D360" s="6">
        <v>12</v>
      </c>
      <c r="E360" s="8" t="s">
        <v>9</v>
      </c>
      <c r="F360" s="19">
        <v>4762</v>
      </c>
      <c r="G360" s="9">
        <f t="shared" si="34"/>
        <v>57144</v>
      </c>
      <c r="H360" s="14">
        <v>0</v>
      </c>
      <c r="I360" s="10" t="s">
        <v>9</v>
      </c>
      <c r="J360" s="9">
        <f>F360</f>
        <v>4762</v>
      </c>
      <c r="K360" s="9"/>
      <c r="L360" s="9">
        <f t="shared" si="38"/>
        <v>0</v>
      </c>
      <c r="M360" s="9">
        <f t="shared" si="39"/>
        <v>57144</v>
      </c>
      <c r="N360" s="60" t="s">
        <v>509</v>
      </c>
      <c r="O360" s="11" t="s">
        <v>329</v>
      </c>
    </row>
    <row r="361" spans="1:15" hidden="1" outlineLevel="1">
      <c r="B361" s="6" t="str">
        <f t="shared" si="40"/>
        <v/>
      </c>
      <c r="G361" s="9"/>
      <c r="H361" s="14"/>
      <c r="K361" s="9"/>
      <c r="L361" s="9">
        <f t="shared" si="38"/>
        <v>0</v>
      </c>
      <c r="M361" s="9">
        <f t="shared" si="39"/>
        <v>0</v>
      </c>
      <c r="O361" s="11" t="s">
        <v>329</v>
      </c>
    </row>
    <row r="362" spans="1:15" ht="79.95" hidden="1" customHeight="1" outlineLevel="1">
      <c r="A362" s="32">
        <v>314</v>
      </c>
      <c r="B362" s="6" t="str">
        <f t="shared" si="40"/>
        <v>IVF314</v>
      </c>
      <c r="C362" s="7" t="s">
        <v>40</v>
      </c>
      <c r="D362" s="6">
        <v>5</v>
      </c>
      <c r="E362" s="8" t="s">
        <v>9</v>
      </c>
      <c r="F362" s="19">
        <v>184</v>
      </c>
      <c r="G362" s="9">
        <f t="shared" si="34"/>
        <v>920</v>
      </c>
      <c r="H362" s="14">
        <v>0</v>
      </c>
      <c r="I362" s="10" t="s">
        <v>9</v>
      </c>
      <c r="J362" s="9">
        <f>F362</f>
        <v>184</v>
      </c>
      <c r="K362" s="9"/>
      <c r="L362" s="9">
        <f t="shared" si="38"/>
        <v>0</v>
      </c>
      <c r="M362" s="9">
        <f t="shared" si="39"/>
        <v>920</v>
      </c>
      <c r="N362" s="60" t="s">
        <v>509</v>
      </c>
      <c r="O362" s="11" t="s">
        <v>329</v>
      </c>
    </row>
    <row r="363" spans="1:15" hidden="1" outlineLevel="1">
      <c r="B363" s="6" t="str">
        <f t="shared" si="40"/>
        <v/>
      </c>
      <c r="G363" s="9"/>
      <c r="H363" s="14"/>
      <c r="K363" s="9"/>
      <c r="L363" s="9">
        <f t="shared" si="38"/>
        <v>0</v>
      </c>
      <c r="M363" s="9">
        <f t="shared" si="39"/>
        <v>0</v>
      </c>
      <c r="O363" s="11" t="s">
        <v>329</v>
      </c>
    </row>
    <row r="364" spans="1:15" ht="251.55" hidden="1" customHeight="1" outlineLevel="1">
      <c r="A364" s="32">
        <v>315</v>
      </c>
      <c r="B364" s="6" t="str">
        <f t="shared" si="40"/>
        <v>IVF315</v>
      </c>
      <c r="C364" s="7" t="s">
        <v>150</v>
      </c>
      <c r="D364" s="6">
        <v>12</v>
      </c>
      <c r="E364" s="8" t="s">
        <v>9</v>
      </c>
      <c r="F364" s="19">
        <v>4090</v>
      </c>
      <c r="G364" s="9">
        <f t="shared" si="34"/>
        <v>49080</v>
      </c>
      <c r="H364" s="14">
        <v>0</v>
      </c>
      <c r="I364" s="10" t="s">
        <v>9</v>
      </c>
      <c r="J364" s="9">
        <f>F364</f>
        <v>4090</v>
      </c>
      <c r="K364" s="9"/>
      <c r="L364" s="9">
        <f t="shared" si="38"/>
        <v>0</v>
      </c>
      <c r="M364" s="9">
        <f t="shared" si="39"/>
        <v>49080</v>
      </c>
      <c r="N364" s="60" t="s">
        <v>509</v>
      </c>
      <c r="O364" s="11" t="s">
        <v>329</v>
      </c>
    </row>
    <row r="365" spans="1:15" hidden="1" outlineLevel="1">
      <c r="B365" s="6" t="str">
        <f t="shared" si="40"/>
        <v/>
      </c>
      <c r="G365" s="9"/>
      <c r="H365" s="14"/>
      <c r="K365" s="9"/>
      <c r="L365" s="9">
        <f t="shared" si="38"/>
        <v>0</v>
      </c>
      <c r="M365" s="9">
        <f t="shared" si="39"/>
        <v>0</v>
      </c>
      <c r="O365" s="11" t="s">
        <v>329</v>
      </c>
    </row>
    <row r="366" spans="1:15" ht="105" hidden="1" outlineLevel="1">
      <c r="A366" s="151">
        <v>316</v>
      </c>
      <c r="B366" s="6" t="str">
        <f t="shared" si="40"/>
        <v>IVF316</v>
      </c>
      <c r="C366" s="7" t="s">
        <v>151</v>
      </c>
      <c r="D366" s="6">
        <v>12</v>
      </c>
      <c r="E366" s="8" t="s">
        <v>9</v>
      </c>
      <c r="F366" s="19">
        <v>827</v>
      </c>
      <c r="G366" s="9">
        <f t="shared" si="34"/>
        <v>9924</v>
      </c>
      <c r="H366" s="14">
        <f>D366</f>
        <v>12</v>
      </c>
      <c r="I366" s="10" t="s">
        <v>9</v>
      </c>
      <c r="J366" s="9">
        <f>F366</f>
        <v>827</v>
      </c>
      <c r="K366" s="9">
        <f t="shared" si="35"/>
        <v>9924</v>
      </c>
      <c r="L366" s="9">
        <f t="shared" si="38"/>
        <v>0</v>
      </c>
      <c r="M366" s="9">
        <f t="shared" si="39"/>
        <v>0</v>
      </c>
      <c r="N366" s="60" t="s">
        <v>511</v>
      </c>
      <c r="O366" s="11" t="s">
        <v>329</v>
      </c>
    </row>
    <row r="367" spans="1:15" ht="15.6" hidden="1" outlineLevel="1">
      <c r="B367" s="6" t="str">
        <f t="shared" si="40"/>
        <v/>
      </c>
      <c r="C367" s="173" t="s">
        <v>39</v>
      </c>
      <c r="G367" s="9"/>
      <c r="H367" s="14">
        <f>28-H366</f>
        <v>16</v>
      </c>
      <c r="I367" s="10" t="s">
        <v>9</v>
      </c>
      <c r="J367" s="9">
        <f>J366</f>
        <v>827</v>
      </c>
      <c r="K367" s="9">
        <f t="shared" si="35"/>
        <v>13232</v>
      </c>
      <c r="L367" s="9">
        <f t="shared" si="38"/>
        <v>13232</v>
      </c>
      <c r="M367" s="9">
        <f t="shared" si="39"/>
        <v>0</v>
      </c>
      <c r="O367" s="11" t="s">
        <v>329</v>
      </c>
    </row>
    <row r="368" spans="1:15" ht="15.6" hidden="1" outlineLevel="1">
      <c r="B368" s="6" t="str">
        <f t="shared" si="40"/>
        <v/>
      </c>
      <c r="C368" s="25" t="s">
        <v>487</v>
      </c>
      <c r="G368" s="9"/>
      <c r="H368" s="14"/>
      <c r="J368" s="9"/>
      <c r="K368" s="9"/>
      <c r="L368" s="9"/>
      <c r="M368" s="9"/>
    </row>
    <row r="369" spans="1:15" ht="15.6" hidden="1" outlineLevel="1">
      <c r="B369" s="6" t="str">
        <f t="shared" si="40"/>
        <v/>
      </c>
      <c r="C369" s="25"/>
      <c r="G369" s="9"/>
      <c r="H369" s="14"/>
      <c r="J369" s="9"/>
      <c r="K369" s="9"/>
      <c r="L369" s="9"/>
      <c r="M369" s="9"/>
    </row>
    <row r="370" spans="1:15" ht="60" hidden="1" outlineLevel="1">
      <c r="A370" s="151">
        <v>317</v>
      </c>
      <c r="B370" s="6" t="str">
        <f t="shared" si="40"/>
        <v>IVF317</v>
      </c>
      <c r="C370" s="7" t="s">
        <v>152</v>
      </c>
      <c r="D370" s="6">
        <v>6</v>
      </c>
      <c r="E370" s="8" t="s">
        <v>9</v>
      </c>
      <c r="F370" s="19">
        <v>2203</v>
      </c>
      <c r="G370" s="9">
        <f t="shared" si="34"/>
        <v>13218</v>
      </c>
      <c r="H370" s="14">
        <f>D370</f>
        <v>6</v>
      </c>
      <c r="I370" s="10" t="s">
        <v>9</v>
      </c>
      <c r="J370" s="9">
        <f>F370</f>
        <v>2203</v>
      </c>
      <c r="K370" s="9">
        <f t="shared" si="35"/>
        <v>13218</v>
      </c>
      <c r="L370" s="9">
        <f t="shared" si="38"/>
        <v>0</v>
      </c>
      <c r="M370" s="9">
        <f t="shared" si="39"/>
        <v>0</v>
      </c>
      <c r="N370" s="60" t="s">
        <v>512</v>
      </c>
      <c r="O370" s="11" t="s">
        <v>329</v>
      </c>
    </row>
    <row r="371" spans="1:15" ht="15.6" hidden="1" outlineLevel="1">
      <c r="B371" s="6" t="str">
        <f t="shared" si="40"/>
        <v/>
      </c>
      <c r="C371" s="173" t="s">
        <v>39</v>
      </c>
      <c r="G371" s="9"/>
      <c r="H371" s="14">
        <f>8-H370</f>
        <v>2</v>
      </c>
      <c r="I371" s="10" t="s">
        <v>9</v>
      </c>
      <c r="J371" s="9">
        <f>J370</f>
        <v>2203</v>
      </c>
      <c r="K371" s="9">
        <f t="shared" si="35"/>
        <v>4406</v>
      </c>
      <c r="L371" s="9">
        <f t="shared" si="38"/>
        <v>4406</v>
      </c>
      <c r="M371" s="9">
        <f t="shared" si="39"/>
        <v>0</v>
      </c>
      <c r="O371" s="11" t="s">
        <v>329</v>
      </c>
    </row>
    <row r="372" spans="1:15" ht="15.6" hidden="1" outlineLevel="1">
      <c r="B372" s="6" t="str">
        <f t="shared" si="40"/>
        <v/>
      </c>
      <c r="C372" s="25" t="s">
        <v>488</v>
      </c>
      <c r="G372" s="9"/>
      <c r="H372" s="14"/>
      <c r="J372" s="9"/>
      <c r="K372" s="9"/>
      <c r="L372" s="9"/>
      <c r="M372" s="9"/>
    </row>
    <row r="373" spans="1:15" ht="15.6" hidden="1" outlineLevel="1">
      <c r="B373" s="6" t="str">
        <f t="shared" si="40"/>
        <v/>
      </c>
      <c r="C373" s="25"/>
      <c r="G373" s="9"/>
      <c r="H373" s="14"/>
      <c r="J373" s="9"/>
      <c r="K373" s="9"/>
      <c r="L373" s="9"/>
      <c r="M373" s="9"/>
    </row>
    <row r="374" spans="1:15" ht="90" hidden="1" outlineLevel="1">
      <c r="A374" s="151">
        <v>318</v>
      </c>
      <c r="B374" s="6" t="str">
        <f t="shared" si="40"/>
        <v>IVF318</v>
      </c>
      <c r="C374" s="7" t="s">
        <v>153</v>
      </c>
      <c r="D374" s="6">
        <v>70</v>
      </c>
      <c r="E374" s="8" t="s">
        <v>14</v>
      </c>
      <c r="F374" s="19">
        <v>429</v>
      </c>
      <c r="G374" s="9">
        <f t="shared" si="34"/>
        <v>30030</v>
      </c>
      <c r="H374" s="14">
        <v>70</v>
      </c>
      <c r="I374" s="10" t="s">
        <v>14</v>
      </c>
      <c r="J374" s="9">
        <f>F374</f>
        <v>429</v>
      </c>
      <c r="K374" s="9">
        <f t="shared" si="35"/>
        <v>30030</v>
      </c>
      <c r="L374" s="9">
        <f t="shared" si="38"/>
        <v>0</v>
      </c>
      <c r="M374" s="9">
        <f t="shared" si="39"/>
        <v>0</v>
      </c>
      <c r="N374" s="60" t="s">
        <v>513</v>
      </c>
      <c r="O374" s="11" t="s">
        <v>329</v>
      </c>
    </row>
    <row r="375" spans="1:15" ht="15.6" hidden="1" outlineLevel="1">
      <c r="B375" s="6" t="str">
        <f t="shared" si="40"/>
        <v/>
      </c>
      <c r="C375" s="173" t="s">
        <v>39</v>
      </c>
      <c r="G375" s="9"/>
      <c r="H375" s="14">
        <v>9</v>
      </c>
      <c r="I375" s="10" t="s">
        <v>14</v>
      </c>
      <c r="J375" s="9">
        <v>429</v>
      </c>
      <c r="K375" s="9">
        <f t="shared" si="35"/>
        <v>3861</v>
      </c>
      <c r="L375" s="9">
        <f t="shared" si="38"/>
        <v>3861</v>
      </c>
      <c r="M375" s="9">
        <f t="shared" si="39"/>
        <v>0</v>
      </c>
      <c r="O375" s="11" t="s">
        <v>329</v>
      </c>
    </row>
    <row r="376" spans="1:15" ht="15.6" hidden="1" outlineLevel="1">
      <c r="B376" s="6" t="str">
        <f t="shared" si="40"/>
        <v/>
      </c>
      <c r="C376" s="25" t="s">
        <v>452</v>
      </c>
      <c r="G376" s="9"/>
      <c r="H376" s="14"/>
      <c r="J376" s="9"/>
      <c r="K376" s="9"/>
      <c r="L376" s="9"/>
      <c r="M376" s="9"/>
    </row>
    <row r="377" spans="1:15" ht="15.6" hidden="1" outlineLevel="1">
      <c r="B377" s="6" t="str">
        <f t="shared" si="40"/>
        <v/>
      </c>
      <c r="C377" s="25"/>
      <c r="G377" s="9"/>
      <c r="H377" s="14"/>
      <c r="J377" s="9"/>
      <c r="K377" s="9"/>
      <c r="L377" s="9"/>
      <c r="M377" s="9"/>
    </row>
    <row r="378" spans="1:15" ht="96.45" hidden="1" customHeight="1" outlineLevel="1">
      <c r="A378" s="151">
        <v>319</v>
      </c>
      <c r="B378" s="6" t="str">
        <f t="shared" si="40"/>
        <v>IVF319</v>
      </c>
      <c r="C378" s="7" t="s">
        <v>154</v>
      </c>
      <c r="D378" s="6">
        <v>80</v>
      </c>
      <c r="E378" s="8" t="s">
        <v>14</v>
      </c>
      <c r="F378" s="19">
        <v>1310</v>
      </c>
      <c r="G378" s="9">
        <f t="shared" si="34"/>
        <v>104800</v>
      </c>
      <c r="H378" s="14">
        <v>80</v>
      </c>
      <c r="I378" s="10" t="s">
        <v>14</v>
      </c>
      <c r="J378" s="9">
        <f>F378</f>
        <v>1310</v>
      </c>
      <c r="K378" s="9">
        <f t="shared" si="35"/>
        <v>104800</v>
      </c>
      <c r="L378" s="9">
        <f t="shared" si="38"/>
        <v>0</v>
      </c>
      <c r="M378" s="9">
        <f t="shared" si="39"/>
        <v>0</v>
      </c>
      <c r="N378" s="60" t="s">
        <v>514</v>
      </c>
      <c r="O378" s="11" t="s">
        <v>329</v>
      </c>
    </row>
    <row r="379" spans="1:15" ht="15.6" hidden="1" outlineLevel="1">
      <c r="B379" s="6" t="str">
        <f t="shared" si="40"/>
        <v/>
      </c>
      <c r="C379" s="173" t="s">
        <v>39</v>
      </c>
      <c r="G379" s="9"/>
      <c r="H379" s="14">
        <v>22.5</v>
      </c>
      <c r="I379" s="10" t="s">
        <v>14</v>
      </c>
      <c r="J379" s="9">
        <f>J378</f>
        <v>1310</v>
      </c>
      <c r="K379" s="9">
        <f t="shared" si="35"/>
        <v>29475</v>
      </c>
      <c r="L379" s="9">
        <f t="shared" si="38"/>
        <v>29475</v>
      </c>
      <c r="M379" s="9">
        <f t="shared" si="39"/>
        <v>0</v>
      </c>
      <c r="O379" s="11" t="s">
        <v>329</v>
      </c>
    </row>
    <row r="380" spans="1:15" ht="15.6" hidden="1" outlineLevel="1">
      <c r="B380" s="6" t="str">
        <f t="shared" si="40"/>
        <v/>
      </c>
      <c r="C380" s="25" t="s">
        <v>452</v>
      </c>
      <c r="G380" s="9"/>
      <c r="H380" s="14"/>
      <c r="J380" s="9"/>
      <c r="K380" s="9"/>
      <c r="L380" s="9"/>
      <c r="M380" s="9"/>
    </row>
    <row r="381" spans="1:15" ht="15.6" hidden="1" outlineLevel="1">
      <c r="B381" s="6" t="str">
        <f t="shared" si="40"/>
        <v/>
      </c>
      <c r="C381" s="25"/>
      <c r="G381" s="9"/>
      <c r="H381" s="14"/>
      <c r="J381" s="9"/>
      <c r="K381" s="9"/>
      <c r="L381" s="9"/>
      <c r="M381" s="9"/>
    </row>
    <row r="382" spans="1:15" ht="144.44999999999999" hidden="1" customHeight="1" outlineLevel="1">
      <c r="A382" s="151">
        <v>320</v>
      </c>
      <c r="B382" s="6" t="str">
        <f t="shared" si="40"/>
        <v>IVF320</v>
      </c>
      <c r="C382" s="7" t="s">
        <v>155</v>
      </c>
      <c r="D382" s="6">
        <v>1</v>
      </c>
      <c r="E382" s="8" t="s">
        <v>9</v>
      </c>
      <c r="F382" s="19">
        <v>305000</v>
      </c>
      <c r="G382" s="9">
        <f t="shared" si="34"/>
        <v>305000</v>
      </c>
      <c r="H382" s="14">
        <v>1</v>
      </c>
      <c r="I382" s="10" t="s">
        <v>9</v>
      </c>
      <c r="J382" s="9">
        <f>F382</f>
        <v>305000</v>
      </c>
      <c r="K382" s="9">
        <f t="shared" si="35"/>
        <v>305000</v>
      </c>
      <c r="L382" s="9">
        <f t="shared" si="38"/>
        <v>0</v>
      </c>
      <c r="M382" s="9">
        <f t="shared" si="39"/>
        <v>0</v>
      </c>
      <c r="O382" s="11" t="s">
        <v>329</v>
      </c>
    </row>
    <row r="383" spans="1:15" ht="15.6" hidden="1" outlineLevel="1">
      <c r="A383" s="6"/>
      <c r="B383" s="6" t="str">
        <f t="shared" si="40"/>
        <v/>
      </c>
      <c r="C383" s="152" t="s">
        <v>447</v>
      </c>
      <c r="D383" s="6"/>
      <c r="E383" s="8"/>
      <c r="F383" s="19"/>
      <c r="G383" s="9"/>
      <c r="H383" s="14"/>
      <c r="J383" s="9"/>
      <c r="K383" s="9"/>
      <c r="L383" s="9"/>
      <c r="M383" s="9"/>
    </row>
    <row r="384" spans="1:15" hidden="1" outlineLevel="1">
      <c r="B384" s="6" t="str">
        <f t="shared" si="40"/>
        <v/>
      </c>
      <c r="G384" s="9"/>
      <c r="H384" s="14"/>
      <c r="K384" s="9"/>
      <c r="L384" s="9">
        <f t="shared" si="38"/>
        <v>0</v>
      </c>
      <c r="M384" s="9">
        <f t="shared" si="39"/>
        <v>0</v>
      </c>
      <c r="O384" s="11" t="s">
        <v>329</v>
      </c>
    </row>
    <row r="385" spans="1:15" ht="34.200000000000003" hidden="1" customHeight="1" outlineLevel="1">
      <c r="A385" s="6">
        <v>321</v>
      </c>
      <c r="B385" s="6" t="str">
        <f t="shared" si="40"/>
        <v>IVF321</v>
      </c>
      <c r="C385" s="7" t="s">
        <v>156</v>
      </c>
      <c r="D385" s="6">
        <v>20</v>
      </c>
      <c r="E385" s="8" t="s">
        <v>9</v>
      </c>
      <c r="F385" s="19">
        <v>20584</v>
      </c>
      <c r="G385" s="9">
        <f t="shared" si="34"/>
        <v>411680</v>
      </c>
      <c r="H385" s="14">
        <f>D385</f>
        <v>20</v>
      </c>
      <c r="I385" s="10" t="s">
        <v>9</v>
      </c>
      <c r="J385" s="9">
        <f>F385</f>
        <v>20584</v>
      </c>
      <c r="K385" s="9">
        <f t="shared" si="35"/>
        <v>411680</v>
      </c>
      <c r="L385" s="9">
        <f t="shared" si="38"/>
        <v>0</v>
      </c>
      <c r="M385" s="9">
        <f t="shared" si="39"/>
        <v>0</v>
      </c>
      <c r="O385" s="11" t="s">
        <v>329</v>
      </c>
    </row>
    <row r="386" spans="1:15" ht="15.6" hidden="1" outlineLevel="1">
      <c r="B386" s="6" t="str">
        <f t="shared" si="40"/>
        <v/>
      </c>
      <c r="C386" s="173" t="s">
        <v>39</v>
      </c>
      <c r="G386" s="9"/>
      <c r="H386" s="14">
        <v>12</v>
      </c>
      <c r="I386" s="10" t="s">
        <v>9</v>
      </c>
      <c r="J386" s="9">
        <f>F385</f>
        <v>20584</v>
      </c>
      <c r="K386" s="9">
        <f t="shared" si="35"/>
        <v>247008</v>
      </c>
      <c r="L386" s="9">
        <f t="shared" si="38"/>
        <v>247008</v>
      </c>
      <c r="M386" s="9">
        <f t="shared" si="39"/>
        <v>0</v>
      </c>
      <c r="O386" s="11" t="s">
        <v>329</v>
      </c>
    </row>
    <row r="387" spans="1:15" ht="30" hidden="1" outlineLevel="1">
      <c r="A387" s="151">
        <v>322</v>
      </c>
      <c r="B387" s="6" t="str">
        <f t="shared" si="40"/>
        <v>IVF322</v>
      </c>
      <c r="C387" s="7" t="s">
        <v>157</v>
      </c>
      <c r="D387" s="6">
        <v>1</v>
      </c>
      <c r="E387" s="8" t="s">
        <v>9</v>
      </c>
      <c r="F387" s="19">
        <v>6764</v>
      </c>
      <c r="G387" s="9">
        <f t="shared" si="34"/>
        <v>6764</v>
      </c>
      <c r="H387" s="14">
        <f>D387</f>
        <v>1</v>
      </c>
      <c r="I387" s="10" t="s">
        <v>9</v>
      </c>
      <c r="J387" s="9">
        <f>F387</f>
        <v>6764</v>
      </c>
      <c r="K387" s="9">
        <f t="shared" si="35"/>
        <v>6764</v>
      </c>
      <c r="L387" s="9">
        <f t="shared" si="38"/>
        <v>0</v>
      </c>
      <c r="M387" s="9">
        <f t="shared" si="39"/>
        <v>0</v>
      </c>
      <c r="O387" s="11" t="s">
        <v>329</v>
      </c>
    </row>
    <row r="388" spans="1:15" ht="15.6" hidden="1" outlineLevel="1">
      <c r="A388" s="6"/>
      <c r="B388" s="6" t="str">
        <f t="shared" si="40"/>
        <v/>
      </c>
      <c r="C388" s="152" t="s">
        <v>447</v>
      </c>
      <c r="D388" s="6"/>
      <c r="E388" s="8"/>
      <c r="F388" s="19"/>
      <c r="G388" s="9"/>
      <c r="H388" s="14"/>
      <c r="J388" s="9"/>
      <c r="K388" s="9"/>
      <c r="L388" s="9"/>
      <c r="M388" s="9"/>
    </row>
    <row r="389" spans="1:15" hidden="1" outlineLevel="1">
      <c r="B389" s="6" t="str">
        <f t="shared" si="40"/>
        <v/>
      </c>
      <c r="G389" s="9"/>
      <c r="H389" s="14"/>
      <c r="K389" s="9"/>
      <c r="L389" s="9">
        <f t="shared" si="38"/>
        <v>0</v>
      </c>
      <c r="M389" s="9">
        <f t="shared" si="39"/>
        <v>0</v>
      </c>
      <c r="O389" s="11" t="s">
        <v>329</v>
      </c>
    </row>
    <row r="390" spans="1:15" ht="120" hidden="1" outlineLevel="1">
      <c r="A390" s="151">
        <v>323</v>
      </c>
      <c r="B390" s="6" t="str">
        <f t="shared" si="40"/>
        <v>IVF323</v>
      </c>
      <c r="C390" s="7" t="s">
        <v>28</v>
      </c>
      <c r="D390" s="6">
        <v>2</v>
      </c>
      <c r="E390" s="8" t="s">
        <v>9</v>
      </c>
      <c r="F390" s="19">
        <v>8500</v>
      </c>
      <c r="G390" s="9">
        <f t="shared" si="34"/>
        <v>17000</v>
      </c>
      <c r="H390" s="14">
        <v>2</v>
      </c>
      <c r="I390" s="10" t="s">
        <v>9</v>
      </c>
      <c r="J390" s="9">
        <f>F390</f>
        <v>8500</v>
      </c>
      <c r="K390" s="9">
        <f t="shared" si="35"/>
        <v>17000</v>
      </c>
      <c r="L390" s="9">
        <f t="shared" si="38"/>
        <v>0</v>
      </c>
      <c r="M390" s="9">
        <f t="shared" si="39"/>
        <v>0</v>
      </c>
      <c r="N390" s="60" t="s">
        <v>503</v>
      </c>
      <c r="O390" s="11" t="s">
        <v>329</v>
      </c>
    </row>
    <row r="391" spans="1:15" ht="15.6" hidden="1" outlineLevel="1">
      <c r="A391" s="6"/>
      <c r="B391" s="6" t="str">
        <f t="shared" ref="B391:B454" si="41">IF(ISBLANK(A391), "","IVF"&amp;A391)</f>
        <v/>
      </c>
      <c r="C391" s="152" t="s">
        <v>453</v>
      </c>
      <c r="D391" s="6"/>
      <c r="E391" s="8"/>
      <c r="F391" s="19"/>
      <c r="G391" s="9"/>
      <c r="H391" s="14"/>
      <c r="J391" s="9"/>
      <c r="K391" s="9"/>
      <c r="L391" s="9"/>
      <c r="M391" s="9"/>
    </row>
    <row r="392" spans="1:15" hidden="1" outlineLevel="1">
      <c r="B392" s="6" t="str">
        <f t="shared" si="41"/>
        <v/>
      </c>
      <c r="G392" s="9"/>
      <c r="H392" s="14"/>
      <c r="K392" s="9"/>
      <c r="L392" s="9">
        <f t="shared" si="38"/>
        <v>0</v>
      </c>
      <c r="M392" s="9">
        <f t="shared" si="39"/>
        <v>0</v>
      </c>
      <c r="O392" s="11" t="s">
        <v>329</v>
      </c>
    </row>
    <row r="393" spans="1:15" ht="139.94999999999999" hidden="1" customHeight="1" outlineLevel="1">
      <c r="A393" s="151">
        <v>324</v>
      </c>
      <c r="B393" s="6" t="str">
        <f t="shared" si="41"/>
        <v>IVF324</v>
      </c>
      <c r="C393" s="7" t="s">
        <v>229</v>
      </c>
      <c r="D393" s="6">
        <v>2</v>
      </c>
      <c r="E393" s="8" t="s">
        <v>9</v>
      </c>
      <c r="F393" s="19">
        <v>22283</v>
      </c>
      <c r="G393" s="9">
        <f t="shared" si="34"/>
        <v>44566</v>
      </c>
      <c r="H393" s="14">
        <v>2</v>
      </c>
      <c r="I393" s="10" t="s">
        <v>9</v>
      </c>
      <c r="J393" s="9">
        <f>F393</f>
        <v>22283</v>
      </c>
      <c r="K393" s="9">
        <f t="shared" si="35"/>
        <v>44566</v>
      </c>
      <c r="L393" s="9">
        <f t="shared" si="38"/>
        <v>0</v>
      </c>
      <c r="M393" s="9">
        <f t="shared" si="39"/>
        <v>0</v>
      </c>
      <c r="N393" s="60" t="s">
        <v>515</v>
      </c>
      <c r="O393" s="11" t="s">
        <v>329</v>
      </c>
    </row>
    <row r="394" spans="1:15" ht="15.6" hidden="1" outlineLevel="1">
      <c r="B394" s="6" t="str">
        <f t="shared" si="41"/>
        <v/>
      </c>
      <c r="C394" s="173" t="s">
        <v>39</v>
      </c>
      <c r="G394" s="9"/>
      <c r="H394" s="14">
        <v>2</v>
      </c>
      <c r="I394" s="10" t="s">
        <v>9</v>
      </c>
      <c r="J394" s="9">
        <f>J393</f>
        <v>22283</v>
      </c>
      <c r="K394" s="9">
        <f t="shared" si="35"/>
        <v>44566</v>
      </c>
      <c r="L394" s="9">
        <f t="shared" si="38"/>
        <v>44566</v>
      </c>
      <c r="M394" s="9">
        <f t="shared" si="39"/>
        <v>0</v>
      </c>
      <c r="O394" s="11" t="s">
        <v>329</v>
      </c>
    </row>
    <row r="395" spans="1:15" ht="15.6" hidden="1" outlineLevel="1">
      <c r="B395" s="6" t="str">
        <f t="shared" si="41"/>
        <v/>
      </c>
      <c r="C395" s="25" t="s">
        <v>453</v>
      </c>
      <c r="G395" s="9"/>
      <c r="H395" s="14"/>
      <c r="J395" s="9"/>
      <c r="K395" s="9"/>
      <c r="L395" s="9"/>
      <c r="M395" s="9"/>
    </row>
    <row r="396" spans="1:15" ht="15.6" hidden="1" outlineLevel="1">
      <c r="B396" s="6" t="str">
        <f t="shared" si="41"/>
        <v/>
      </c>
      <c r="C396" s="25"/>
      <c r="G396" s="9"/>
      <c r="H396" s="14"/>
      <c r="J396" s="9"/>
      <c r="K396" s="9"/>
      <c r="L396" s="9"/>
      <c r="M396" s="9"/>
    </row>
    <row r="397" spans="1:15" ht="75" hidden="1" outlineLevel="1">
      <c r="A397" s="151">
        <v>325</v>
      </c>
      <c r="B397" s="6" t="str">
        <f t="shared" si="41"/>
        <v>IVF325</v>
      </c>
      <c r="C397" s="7" t="s">
        <v>158</v>
      </c>
      <c r="D397" s="6">
        <v>200</v>
      </c>
      <c r="E397" s="8" t="s">
        <v>14</v>
      </c>
      <c r="F397" s="19">
        <v>329</v>
      </c>
      <c r="G397" s="9">
        <f t="shared" ref="G397:G435" si="42">ROUND(D397*F397,0)</f>
        <v>65800</v>
      </c>
      <c r="H397" s="14">
        <v>200</v>
      </c>
      <c r="I397" s="10" t="s">
        <v>14</v>
      </c>
      <c r="J397" s="9">
        <f>F397</f>
        <v>329</v>
      </c>
      <c r="K397" s="9">
        <f t="shared" ref="K397:K432" si="43">ROUND(H397*J397,0)</f>
        <v>65800</v>
      </c>
      <c r="L397" s="9">
        <f t="shared" si="38"/>
        <v>0</v>
      </c>
      <c r="M397" s="9">
        <f t="shared" si="39"/>
        <v>0</v>
      </c>
      <c r="N397" s="60" t="s">
        <v>516</v>
      </c>
      <c r="O397" s="11" t="s">
        <v>329</v>
      </c>
    </row>
    <row r="398" spans="1:15" ht="15.6" hidden="1" outlineLevel="1">
      <c r="B398" s="6" t="str">
        <f t="shared" si="41"/>
        <v/>
      </c>
      <c r="C398" s="173" t="s">
        <v>39</v>
      </c>
      <c r="G398" s="9"/>
      <c r="H398" s="14">
        <v>17.3</v>
      </c>
      <c r="I398" s="10" t="s">
        <v>14</v>
      </c>
      <c r="J398" s="9">
        <f>J397</f>
        <v>329</v>
      </c>
      <c r="K398" s="9">
        <f t="shared" si="43"/>
        <v>5692</v>
      </c>
      <c r="L398" s="9">
        <f t="shared" ref="L398:L436" si="44">ROUND(IF(K398&gt;G398,K398-G398,0),0)</f>
        <v>5692</v>
      </c>
      <c r="M398" s="9">
        <f t="shared" ref="M398:M436" si="45">ROUND(IF(K398&lt;G398,G398-K398,0),0)</f>
        <v>0</v>
      </c>
      <c r="O398" s="11" t="s">
        <v>329</v>
      </c>
    </row>
    <row r="399" spans="1:15" ht="15.6" hidden="1" outlineLevel="1">
      <c r="B399" s="6" t="str">
        <f t="shared" si="41"/>
        <v/>
      </c>
      <c r="C399" s="25" t="s">
        <v>452</v>
      </c>
      <c r="G399" s="9"/>
      <c r="H399" s="14"/>
      <c r="J399" s="9"/>
      <c r="K399" s="9"/>
      <c r="L399" s="9"/>
      <c r="M399" s="9"/>
    </row>
    <row r="400" spans="1:15" ht="15.6" hidden="1" outlineLevel="1">
      <c r="B400" s="6" t="str">
        <f t="shared" si="41"/>
        <v/>
      </c>
      <c r="C400" s="25"/>
      <c r="G400" s="9"/>
      <c r="H400" s="14"/>
      <c r="J400" s="9"/>
      <c r="K400" s="9"/>
      <c r="L400" s="9"/>
      <c r="M400" s="9"/>
    </row>
    <row r="401" spans="1:15" ht="45" hidden="1" outlineLevel="1">
      <c r="A401" s="32">
        <v>326</v>
      </c>
      <c r="B401" s="6" t="str">
        <f t="shared" si="41"/>
        <v>IVF326</v>
      </c>
      <c r="C401" s="7" t="s">
        <v>159</v>
      </c>
      <c r="D401" s="6">
        <v>100</v>
      </c>
      <c r="E401" s="8" t="s">
        <v>14</v>
      </c>
      <c r="F401" s="19">
        <v>163</v>
      </c>
      <c r="G401" s="9">
        <f t="shared" si="42"/>
        <v>16300</v>
      </c>
      <c r="H401" s="14">
        <v>0</v>
      </c>
      <c r="I401" s="10" t="s">
        <v>14</v>
      </c>
      <c r="J401" s="9">
        <f>F401</f>
        <v>163</v>
      </c>
      <c r="K401" s="9"/>
      <c r="L401" s="9">
        <f t="shared" si="44"/>
        <v>0</v>
      </c>
      <c r="M401" s="9">
        <f t="shared" si="45"/>
        <v>16300</v>
      </c>
      <c r="N401" s="60" t="s">
        <v>503</v>
      </c>
      <c r="O401" s="11" t="s">
        <v>329</v>
      </c>
    </row>
    <row r="402" spans="1:15" hidden="1" outlineLevel="1">
      <c r="B402" s="6" t="str">
        <f t="shared" si="41"/>
        <v/>
      </c>
      <c r="G402" s="9"/>
      <c r="H402" s="14"/>
      <c r="K402" s="9"/>
      <c r="L402" s="9">
        <f t="shared" si="44"/>
        <v>0</v>
      </c>
      <c r="M402" s="9">
        <f t="shared" si="45"/>
        <v>0</v>
      </c>
      <c r="O402" s="11" t="s">
        <v>329</v>
      </c>
    </row>
    <row r="403" spans="1:15" ht="75" hidden="1" outlineLevel="1">
      <c r="A403" s="151">
        <v>327</v>
      </c>
      <c r="B403" s="6" t="str">
        <f t="shared" si="41"/>
        <v>IVF327</v>
      </c>
      <c r="C403" s="7" t="s">
        <v>160</v>
      </c>
      <c r="D403" s="6">
        <v>200</v>
      </c>
      <c r="E403" s="8" t="s">
        <v>14</v>
      </c>
      <c r="F403" s="19">
        <v>902</v>
      </c>
      <c r="G403" s="9">
        <f t="shared" si="42"/>
        <v>180400</v>
      </c>
      <c r="H403" s="14">
        <v>200</v>
      </c>
      <c r="I403" s="10" t="s">
        <v>14</v>
      </c>
      <c r="J403" s="9">
        <f>F403</f>
        <v>902</v>
      </c>
      <c r="K403" s="9">
        <f t="shared" si="43"/>
        <v>180400</v>
      </c>
      <c r="L403" s="9">
        <f t="shared" si="44"/>
        <v>0</v>
      </c>
      <c r="M403" s="9">
        <f t="shared" si="45"/>
        <v>0</v>
      </c>
      <c r="N403" s="60" t="s">
        <v>517</v>
      </c>
      <c r="O403" s="11" t="s">
        <v>329</v>
      </c>
    </row>
    <row r="404" spans="1:15" ht="15.6" hidden="1" outlineLevel="1">
      <c r="B404" s="6" t="str">
        <f t="shared" si="41"/>
        <v/>
      </c>
      <c r="C404" s="173" t="s">
        <v>39</v>
      </c>
      <c r="G404" s="9"/>
      <c r="H404" s="14">
        <f>207.3-200</f>
        <v>7.3000000000000114</v>
      </c>
      <c r="I404" s="10" t="s">
        <v>14</v>
      </c>
      <c r="J404" s="9">
        <f>J403</f>
        <v>902</v>
      </c>
      <c r="K404" s="9">
        <f t="shared" si="43"/>
        <v>6585</v>
      </c>
      <c r="L404" s="9">
        <f t="shared" si="44"/>
        <v>6585</v>
      </c>
      <c r="M404" s="9">
        <f t="shared" si="45"/>
        <v>0</v>
      </c>
      <c r="O404" s="11" t="s">
        <v>329</v>
      </c>
    </row>
    <row r="405" spans="1:15" ht="15.6" hidden="1" outlineLevel="1">
      <c r="B405" s="6" t="str">
        <f t="shared" si="41"/>
        <v/>
      </c>
      <c r="C405" s="25" t="s">
        <v>453</v>
      </c>
      <c r="G405" s="9"/>
      <c r="H405" s="14"/>
      <c r="J405" s="9"/>
      <c r="K405" s="9"/>
      <c r="L405" s="9"/>
      <c r="M405" s="9"/>
    </row>
    <row r="406" spans="1:15" ht="15.6" hidden="1" outlineLevel="1">
      <c r="B406" s="6" t="str">
        <f t="shared" si="41"/>
        <v/>
      </c>
      <c r="C406" s="25"/>
      <c r="G406" s="9"/>
      <c r="H406" s="14"/>
      <c r="J406" s="9"/>
      <c r="K406" s="9"/>
      <c r="L406" s="9"/>
      <c r="M406" s="9"/>
    </row>
    <row r="407" spans="1:15" ht="105" hidden="1" outlineLevel="1">
      <c r="A407" s="151">
        <v>328</v>
      </c>
      <c r="B407" s="6" t="str">
        <f t="shared" si="41"/>
        <v>IVF328</v>
      </c>
      <c r="C407" s="7" t="s">
        <v>161</v>
      </c>
      <c r="D407" s="6">
        <v>80</v>
      </c>
      <c r="E407" s="8" t="s">
        <v>14</v>
      </c>
      <c r="F407" s="19">
        <v>83</v>
      </c>
      <c r="G407" s="9">
        <f t="shared" si="42"/>
        <v>6640</v>
      </c>
      <c r="H407" s="14">
        <v>80</v>
      </c>
      <c r="I407" s="10" t="s">
        <v>14</v>
      </c>
      <c r="J407" s="9">
        <f>F407</f>
        <v>83</v>
      </c>
      <c r="K407" s="9">
        <f t="shared" si="43"/>
        <v>6640</v>
      </c>
      <c r="L407" s="9">
        <f t="shared" si="44"/>
        <v>0</v>
      </c>
      <c r="M407" s="9">
        <f t="shared" si="45"/>
        <v>0</v>
      </c>
      <c r="N407" s="60" t="s">
        <v>518</v>
      </c>
      <c r="O407" s="11" t="s">
        <v>329</v>
      </c>
    </row>
    <row r="408" spans="1:15" ht="15.6" hidden="1" outlineLevel="1">
      <c r="B408" s="6" t="str">
        <f t="shared" si="41"/>
        <v/>
      </c>
      <c r="C408" s="173" t="s">
        <v>39</v>
      </c>
      <c r="G408" s="9"/>
      <c r="H408" s="14">
        <f>450.6-80</f>
        <v>370.6</v>
      </c>
      <c r="I408" s="10" t="s">
        <v>14</v>
      </c>
      <c r="J408" s="9">
        <f>J407</f>
        <v>83</v>
      </c>
      <c r="K408" s="9">
        <f t="shared" si="43"/>
        <v>30760</v>
      </c>
      <c r="L408" s="9">
        <f t="shared" si="44"/>
        <v>30760</v>
      </c>
      <c r="M408" s="9">
        <f t="shared" si="45"/>
        <v>0</v>
      </c>
      <c r="O408" s="11" t="s">
        <v>329</v>
      </c>
    </row>
    <row r="409" spans="1:15" ht="15.6" hidden="1" outlineLevel="1">
      <c r="B409" s="6" t="str">
        <f t="shared" si="41"/>
        <v/>
      </c>
      <c r="C409" s="25" t="s">
        <v>453</v>
      </c>
      <c r="G409" s="9"/>
      <c r="H409" s="14"/>
      <c r="J409" s="9"/>
      <c r="K409" s="9"/>
      <c r="L409" s="9"/>
      <c r="M409" s="9"/>
    </row>
    <row r="410" spans="1:15" ht="15.6" hidden="1" outlineLevel="1">
      <c r="B410" s="6" t="str">
        <f t="shared" si="41"/>
        <v/>
      </c>
      <c r="C410" s="25"/>
      <c r="G410" s="9"/>
      <c r="H410" s="14"/>
      <c r="J410" s="9"/>
      <c r="K410" s="9"/>
      <c r="L410" s="9"/>
      <c r="M410" s="9"/>
    </row>
    <row r="411" spans="1:15" ht="165" hidden="1" outlineLevel="1">
      <c r="A411" s="151">
        <v>329</v>
      </c>
      <c r="B411" s="6" t="str">
        <f t="shared" si="41"/>
        <v>IVF329</v>
      </c>
      <c r="C411" s="7" t="s">
        <v>162</v>
      </c>
      <c r="D411" s="6">
        <v>120</v>
      </c>
      <c r="E411" s="8" t="s">
        <v>14</v>
      </c>
      <c r="F411" s="19">
        <v>1207</v>
      </c>
      <c r="G411" s="9">
        <f t="shared" si="42"/>
        <v>144840</v>
      </c>
      <c r="H411" s="14">
        <v>120</v>
      </c>
      <c r="I411" s="10" t="s">
        <v>14</v>
      </c>
      <c r="J411" s="9">
        <f>F411</f>
        <v>1207</v>
      </c>
      <c r="K411" s="9">
        <f t="shared" si="43"/>
        <v>144840</v>
      </c>
      <c r="L411" s="9">
        <f t="shared" si="44"/>
        <v>0</v>
      </c>
      <c r="M411" s="9">
        <f t="shared" si="45"/>
        <v>0</v>
      </c>
      <c r="N411" s="60" t="s">
        <v>519</v>
      </c>
      <c r="O411" s="11" t="s">
        <v>329</v>
      </c>
    </row>
    <row r="412" spans="1:15" ht="15.6" hidden="1" outlineLevel="1">
      <c r="B412" s="6" t="str">
        <f t="shared" si="41"/>
        <v/>
      </c>
      <c r="C412" s="173" t="s">
        <v>39</v>
      </c>
      <c r="G412" s="9"/>
      <c r="H412" s="14">
        <f>180-H411</f>
        <v>60</v>
      </c>
      <c r="I412" s="10" t="s">
        <v>14</v>
      </c>
      <c r="J412" s="9">
        <f>J411</f>
        <v>1207</v>
      </c>
      <c r="K412" s="9">
        <f t="shared" si="43"/>
        <v>72420</v>
      </c>
      <c r="L412" s="9">
        <f t="shared" si="44"/>
        <v>72420</v>
      </c>
      <c r="M412" s="9">
        <f t="shared" si="45"/>
        <v>0</v>
      </c>
      <c r="O412" s="11" t="s">
        <v>329</v>
      </c>
    </row>
    <row r="413" spans="1:15" ht="15.6" hidden="1" outlineLevel="1">
      <c r="B413" s="6" t="str">
        <f t="shared" si="41"/>
        <v/>
      </c>
      <c r="C413" s="25" t="s">
        <v>453</v>
      </c>
      <c r="G413" s="9"/>
      <c r="H413" s="14"/>
      <c r="J413" s="9"/>
      <c r="K413" s="9"/>
      <c r="L413" s="9"/>
      <c r="M413" s="9"/>
    </row>
    <row r="414" spans="1:15" ht="15.6" hidden="1" outlineLevel="1">
      <c r="B414" s="6" t="str">
        <f t="shared" si="41"/>
        <v/>
      </c>
      <c r="C414" s="25"/>
      <c r="G414" s="9"/>
      <c r="H414" s="14"/>
      <c r="J414" s="9"/>
      <c r="K414" s="9"/>
      <c r="L414" s="9"/>
      <c r="M414" s="9"/>
    </row>
    <row r="415" spans="1:15" ht="165" hidden="1" outlineLevel="1">
      <c r="A415" s="151">
        <v>330</v>
      </c>
      <c r="B415" s="6" t="str">
        <f t="shared" si="41"/>
        <v>IVF330</v>
      </c>
      <c r="C415" s="7" t="s">
        <v>27</v>
      </c>
      <c r="D415" s="6">
        <v>70</v>
      </c>
      <c r="E415" s="8" t="s">
        <v>14</v>
      </c>
      <c r="F415" s="19">
        <v>722</v>
      </c>
      <c r="G415" s="9">
        <f t="shared" si="42"/>
        <v>50540</v>
      </c>
      <c r="H415" s="14">
        <v>70</v>
      </c>
      <c r="I415" s="10" t="s">
        <v>14</v>
      </c>
      <c r="J415" s="9">
        <f>F415</f>
        <v>722</v>
      </c>
      <c r="K415" s="9">
        <f t="shared" si="43"/>
        <v>50540</v>
      </c>
      <c r="L415" s="9">
        <f t="shared" si="44"/>
        <v>0</v>
      </c>
      <c r="M415" s="9">
        <f t="shared" si="45"/>
        <v>0</v>
      </c>
      <c r="N415" s="60" t="s">
        <v>520</v>
      </c>
      <c r="O415" s="11" t="s">
        <v>329</v>
      </c>
    </row>
    <row r="416" spans="1:15" ht="15.6" hidden="1" outlineLevel="1">
      <c r="B416" s="6" t="str">
        <f t="shared" si="41"/>
        <v/>
      </c>
      <c r="C416" s="173" t="s">
        <v>39</v>
      </c>
      <c r="G416" s="9"/>
      <c r="H416" s="14">
        <f>180-H415</f>
        <v>110</v>
      </c>
      <c r="I416" s="10" t="s">
        <v>14</v>
      </c>
      <c r="J416" s="33">
        <f>J415</f>
        <v>722</v>
      </c>
      <c r="K416" s="9">
        <f t="shared" si="43"/>
        <v>79420</v>
      </c>
      <c r="L416" s="9">
        <f t="shared" si="44"/>
        <v>79420</v>
      </c>
      <c r="M416" s="9">
        <f t="shared" si="45"/>
        <v>0</v>
      </c>
      <c r="O416" s="11" t="s">
        <v>329</v>
      </c>
    </row>
    <row r="417" spans="1:15" ht="15.6" hidden="1" outlineLevel="1">
      <c r="B417" s="6" t="str">
        <f t="shared" si="41"/>
        <v/>
      </c>
      <c r="C417" s="25" t="s">
        <v>453</v>
      </c>
      <c r="G417" s="9"/>
      <c r="H417" s="14"/>
      <c r="J417" s="33"/>
      <c r="K417" s="9"/>
      <c r="L417" s="9"/>
      <c r="M417" s="9"/>
    </row>
    <row r="418" spans="1:15" ht="15.6" hidden="1" outlineLevel="1">
      <c r="B418" s="6" t="str">
        <f t="shared" si="41"/>
        <v/>
      </c>
      <c r="C418" s="25"/>
      <c r="G418" s="9"/>
      <c r="H418" s="14"/>
      <c r="J418" s="33"/>
      <c r="K418" s="9"/>
      <c r="L418" s="9"/>
      <c r="M418" s="9"/>
    </row>
    <row r="419" spans="1:15" ht="150" hidden="1" outlineLevel="1">
      <c r="A419" s="151">
        <v>331</v>
      </c>
      <c r="B419" s="6" t="str">
        <f t="shared" si="41"/>
        <v>IVF331</v>
      </c>
      <c r="C419" s="7" t="s">
        <v>163</v>
      </c>
      <c r="D419" s="6">
        <v>100</v>
      </c>
      <c r="E419" s="8" t="s">
        <v>14</v>
      </c>
      <c r="F419" s="19">
        <v>1483</v>
      </c>
      <c r="G419" s="9">
        <f t="shared" si="42"/>
        <v>148300</v>
      </c>
      <c r="H419" s="14">
        <v>100</v>
      </c>
      <c r="I419" s="10" t="s">
        <v>14</v>
      </c>
      <c r="J419" s="9">
        <f>F419</f>
        <v>1483</v>
      </c>
      <c r="K419" s="9">
        <f t="shared" si="43"/>
        <v>148300</v>
      </c>
      <c r="L419" s="9">
        <f t="shared" si="44"/>
        <v>0</v>
      </c>
      <c r="M419" s="9">
        <f t="shared" si="45"/>
        <v>0</v>
      </c>
      <c r="N419" s="60" t="s">
        <v>521</v>
      </c>
      <c r="O419" s="11" t="s">
        <v>329</v>
      </c>
    </row>
    <row r="420" spans="1:15" ht="15.6" hidden="1" outlineLevel="1">
      <c r="B420" s="6" t="str">
        <f t="shared" si="41"/>
        <v/>
      </c>
      <c r="C420" s="173" t="s">
        <v>39</v>
      </c>
      <c r="G420" s="9"/>
      <c r="H420" s="14">
        <f>160.4-H419</f>
        <v>60.400000000000006</v>
      </c>
      <c r="I420" s="10" t="s">
        <v>14</v>
      </c>
      <c r="J420" s="9">
        <f>J419</f>
        <v>1483</v>
      </c>
      <c r="K420" s="9">
        <f t="shared" si="43"/>
        <v>89573</v>
      </c>
      <c r="L420" s="9">
        <f t="shared" si="44"/>
        <v>89573</v>
      </c>
      <c r="M420" s="9">
        <f t="shared" si="45"/>
        <v>0</v>
      </c>
      <c r="O420" s="11" t="s">
        <v>329</v>
      </c>
    </row>
    <row r="421" spans="1:15" ht="15.6" hidden="1" outlineLevel="1">
      <c r="B421" s="6" t="str">
        <f t="shared" si="41"/>
        <v/>
      </c>
      <c r="C421" s="25" t="s">
        <v>454</v>
      </c>
      <c r="G421" s="9"/>
      <c r="H421" s="14"/>
      <c r="J421" s="9"/>
      <c r="K421" s="9"/>
      <c r="L421" s="9"/>
      <c r="M421" s="9"/>
    </row>
    <row r="422" spans="1:15" ht="15.6" hidden="1" outlineLevel="1">
      <c r="B422" s="6" t="str">
        <f t="shared" si="41"/>
        <v/>
      </c>
      <c r="C422" s="25"/>
      <c r="G422" s="9"/>
      <c r="H422" s="14"/>
      <c r="J422" s="9"/>
      <c r="K422" s="9"/>
      <c r="L422" s="9"/>
      <c r="M422" s="9"/>
    </row>
    <row r="423" spans="1:15" ht="150" hidden="1" outlineLevel="1">
      <c r="A423" s="151">
        <v>332</v>
      </c>
      <c r="B423" s="6" t="str">
        <f t="shared" si="41"/>
        <v>IVF332</v>
      </c>
      <c r="C423" s="7" t="s">
        <v>164</v>
      </c>
      <c r="D423" s="6">
        <v>120</v>
      </c>
      <c r="E423" s="8" t="s">
        <v>14</v>
      </c>
      <c r="F423" s="19">
        <v>484</v>
      </c>
      <c r="G423" s="9">
        <f t="shared" si="42"/>
        <v>58080</v>
      </c>
      <c r="H423" s="14">
        <v>120</v>
      </c>
      <c r="I423" s="10" t="s">
        <v>14</v>
      </c>
      <c r="J423" s="9">
        <f>F423</f>
        <v>484</v>
      </c>
      <c r="K423" s="9">
        <f t="shared" si="43"/>
        <v>58080</v>
      </c>
      <c r="L423" s="9">
        <f t="shared" si="44"/>
        <v>0</v>
      </c>
      <c r="M423" s="9">
        <f t="shared" si="45"/>
        <v>0</v>
      </c>
      <c r="N423" s="60" t="s">
        <v>522</v>
      </c>
      <c r="O423" s="11" t="s">
        <v>329</v>
      </c>
    </row>
    <row r="424" spans="1:15" ht="15.6" hidden="1" outlineLevel="1">
      <c r="A424" s="6"/>
      <c r="B424" s="6" t="str">
        <f t="shared" si="41"/>
        <v/>
      </c>
      <c r="C424" s="152" t="s">
        <v>455</v>
      </c>
      <c r="D424" s="6"/>
      <c r="E424" s="8"/>
      <c r="F424" s="19"/>
      <c r="G424" s="9"/>
      <c r="H424" s="14"/>
      <c r="J424" s="9"/>
      <c r="K424" s="9"/>
      <c r="L424" s="9"/>
      <c r="M424" s="9"/>
    </row>
    <row r="425" spans="1:15" hidden="1" outlineLevel="1">
      <c r="B425" s="6" t="str">
        <f t="shared" si="41"/>
        <v/>
      </c>
      <c r="G425" s="9"/>
      <c r="H425" s="14"/>
      <c r="K425" s="9"/>
      <c r="L425" s="9">
        <f t="shared" si="44"/>
        <v>0</v>
      </c>
      <c r="M425" s="9">
        <f t="shared" si="45"/>
        <v>0</v>
      </c>
      <c r="O425" s="11" t="s">
        <v>329</v>
      </c>
    </row>
    <row r="426" spans="1:15" ht="174.45" hidden="1" customHeight="1" outlineLevel="1">
      <c r="A426" s="151">
        <v>333</v>
      </c>
      <c r="B426" s="6" t="str">
        <f t="shared" si="41"/>
        <v>IVF333</v>
      </c>
      <c r="C426" s="7" t="s">
        <v>230</v>
      </c>
      <c r="D426" s="6">
        <v>80</v>
      </c>
      <c r="E426" s="8" t="s">
        <v>14</v>
      </c>
      <c r="F426" s="19">
        <v>356</v>
      </c>
      <c r="G426" s="9">
        <f t="shared" si="42"/>
        <v>28480</v>
      </c>
      <c r="H426" s="14">
        <v>80</v>
      </c>
      <c r="I426" s="10" t="s">
        <v>14</v>
      </c>
      <c r="J426" s="9">
        <f>F426</f>
        <v>356</v>
      </c>
      <c r="K426" s="9">
        <f t="shared" si="43"/>
        <v>28480</v>
      </c>
      <c r="L426" s="9">
        <f t="shared" si="44"/>
        <v>0</v>
      </c>
      <c r="M426" s="9">
        <f t="shared" si="45"/>
        <v>0</v>
      </c>
      <c r="N426" s="60" t="s">
        <v>522</v>
      </c>
      <c r="O426" s="11" t="s">
        <v>329</v>
      </c>
    </row>
    <row r="427" spans="1:15" ht="15.6" hidden="1" outlineLevel="1">
      <c r="A427" s="6"/>
      <c r="B427" s="6" t="str">
        <f t="shared" si="41"/>
        <v/>
      </c>
      <c r="C427" s="152" t="s">
        <v>455</v>
      </c>
      <c r="D427" s="6"/>
      <c r="E427" s="8"/>
      <c r="F427" s="19"/>
      <c r="G427" s="9"/>
      <c r="H427" s="14"/>
      <c r="J427" s="9"/>
      <c r="K427" s="9"/>
      <c r="L427" s="9"/>
      <c r="M427" s="9"/>
    </row>
    <row r="428" spans="1:15" hidden="1" outlineLevel="1">
      <c r="B428" s="6" t="str">
        <f t="shared" si="41"/>
        <v/>
      </c>
      <c r="G428" s="9"/>
      <c r="H428" s="14"/>
      <c r="K428" s="9"/>
      <c r="L428" s="9">
        <f t="shared" si="44"/>
        <v>0</v>
      </c>
      <c r="M428" s="9">
        <f t="shared" si="45"/>
        <v>0</v>
      </c>
      <c r="O428" s="11" t="s">
        <v>329</v>
      </c>
    </row>
    <row r="429" spans="1:15" ht="270" hidden="1" outlineLevel="1">
      <c r="A429" s="151">
        <v>334</v>
      </c>
      <c r="B429" s="6" t="str">
        <f t="shared" si="41"/>
        <v>IVF334</v>
      </c>
      <c r="C429" s="7" t="s">
        <v>26</v>
      </c>
      <c r="D429" s="6">
        <v>1</v>
      </c>
      <c r="E429" s="8" t="s">
        <v>9</v>
      </c>
      <c r="F429" s="19">
        <v>355000</v>
      </c>
      <c r="G429" s="9">
        <f t="shared" si="42"/>
        <v>355000</v>
      </c>
      <c r="H429" s="14">
        <v>1</v>
      </c>
      <c r="I429" s="10" t="s">
        <v>9</v>
      </c>
      <c r="J429" s="9">
        <f>F429</f>
        <v>355000</v>
      </c>
      <c r="K429" s="9">
        <f t="shared" si="43"/>
        <v>355000</v>
      </c>
      <c r="L429" s="9">
        <f t="shared" si="44"/>
        <v>0</v>
      </c>
      <c r="M429" s="9">
        <f t="shared" si="45"/>
        <v>0</v>
      </c>
      <c r="N429" s="60" t="s">
        <v>523</v>
      </c>
      <c r="O429" s="11" t="s">
        <v>329</v>
      </c>
    </row>
    <row r="430" spans="1:15" ht="15.6" hidden="1" outlineLevel="1">
      <c r="A430" s="6"/>
      <c r="B430" s="6" t="str">
        <f t="shared" si="41"/>
        <v/>
      </c>
      <c r="C430" s="152" t="s">
        <v>455</v>
      </c>
      <c r="D430" s="6"/>
      <c r="E430" s="8"/>
      <c r="F430" s="19"/>
      <c r="G430" s="9"/>
      <c r="H430" s="14"/>
      <c r="J430" s="9"/>
      <c r="K430" s="9"/>
      <c r="L430" s="9"/>
      <c r="M430" s="9"/>
    </row>
    <row r="431" spans="1:15" hidden="1" outlineLevel="1">
      <c r="B431" s="6" t="str">
        <f t="shared" si="41"/>
        <v/>
      </c>
      <c r="G431" s="9"/>
      <c r="H431" s="14"/>
      <c r="K431" s="9"/>
      <c r="L431" s="9">
        <f t="shared" si="44"/>
        <v>0</v>
      </c>
      <c r="M431" s="9">
        <f t="shared" si="45"/>
        <v>0</v>
      </c>
      <c r="O431" s="11" t="s">
        <v>329</v>
      </c>
    </row>
    <row r="432" spans="1:15" ht="285" hidden="1" outlineLevel="1">
      <c r="A432" s="151">
        <v>335</v>
      </c>
      <c r="B432" s="6" t="str">
        <f t="shared" si="41"/>
        <v>IVF335</v>
      </c>
      <c r="C432" s="7" t="s">
        <v>165</v>
      </c>
      <c r="D432" s="6">
        <v>1</v>
      </c>
      <c r="E432" s="8" t="s">
        <v>9</v>
      </c>
      <c r="F432" s="19">
        <v>270000</v>
      </c>
      <c r="G432" s="9">
        <f t="shared" si="42"/>
        <v>270000</v>
      </c>
      <c r="H432" s="14">
        <v>1</v>
      </c>
      <c r="I432" s="10" t="s">
        <v>9</v>
      </c>
      <c r="J432" s="9">
        <f>F432</f>
        <v>270000</v>
      </c>
      <c r="K432" s="9">
        <f t="shared" si="43"/>
        <v>270000</v>
      </c>
      <c r="L432" s="9">
        <f t="shared" si="44"/>
        <v>0</v>
      </c>
      <c r="M432" s="9">
        <f t="shared" si="45"/>
        <v>0</v>
      </c>
      <c r="N432" s="60" t="s">
        <v>523</v>
      </c>
      <c r="O432" s="11" t="s">
        <v>329</v>
      </c>
    </row>
    <row r="433" spans="1:15" ht="15.6" hidden="1" outlineLevel="1">
      <c r="A433" s="6"/>
      <c r="B433" s="6" t="str">
        <f t="shared" si="41"/>
        <v/>
      </c>
      <c r="C433" s="152" t="s">
        <v>455</v>
      </c>
      <c r="D433" s="6"/>
      <c r="E433" s="8"/>
      <c r="F433" s="19"/>
      <c r="G433" s="9"/>
      <c r="H433" s="14"/>
      <c r="J433" s="9"/>
      <c r="K433" s="9"/>
      <c r="L433" s="9"/>
      <c r="M433" s="9"/>
    </row>
    <row r="434" spans="1:15" hidden="1" outlineLevel="1">
      <c r="B434" s="6" t="str">
        <f t="shared" si="41"/>
        <v/>
      </c>
      <c r="G434" s="9"/>
      <c r="H434" s="14"/>
      <c r="K434" s="9"/>
      <c r="L434" s="9">
        <f t="shared" si="44"/>
        <v>0</v>
      </c>
      <c r="M434" s="9">
        <f t="shared" si="45"/>
        <v>0</v>
      </c>
      <c r="O434" s="11" t="s">
        <v>329</v>
      </c>
    </row>
    <row r="435" spans="1:15" ht="60" hidden="1" outlineLevel="1">
      <c r="A435" s="32">
        <v>336</v>
      </c>
      <c r="B435" s="6" t="str">
        <f t="shared" si="41"/>
        <v>IVF336</v>
      </c>
      <c r="C435" s="7" t="s">
        <v>166</v>
      </c>
      <c r="D435" s="6">
        <v>3</v>
      </c>
      <c r="E435" s="8" t="s">
        <v>9</v>
      </c>
      <c r="F435" s="19">
        <v>1540</v>
      </c>
      <c r="G435" s="9">
        <f t="shared" si="42"/>
        <v>4620</v>
      </c>
      <c r="H435" s="14">
        <v>0</v>
      </c>
      <c r="I435" s="10" t="s">
        <v>9</v>
      </c>
      <c r="J435" s="9">
        <f>F435</f>
        <v>1540</v>
      </c>
      <c r="K435" s="9"/>
      <c r="L435" s="9">
        <f t="shared" si="44"/>
        <v>0</v>
      </c>
      <c r="M435" s="9">
        <f t="shared" si="45"/>
        <v>4620</v>
      </c>
      <c r="N435" s="60" t="s">
        <v>523</v>
      </c>
      <c r="O435" s="11" t="s">
        <v>329</v>
      </c>
    </row>
    <row r="436" spans="1:15" hidden="1" outlineLevel="1">
      <c r="B436" s="6" t="str">
        <f t="shared" si="41"/>
        <v/>
      </c>
      <c r="G436" s="9"/>
      <c r="H436" s="14"/>
      <c r="K436" s="9"/>
      <c r="L436" s="9">
        <f t="shared" si="44"/>
        <v>0</v>
      </c>
      <c r="M436" s="9">
        <f t="shared" si="45"/>
        <v>0</v>
      </c>
      <c r="O436" s="11" t="s">
        <v>329</v>
      </c>
    </row>
    <row r="437" spans="1:15" ht="19.95" customHeight="1" collapsed="1">
      <c r="B437" s="6" t="str">
        <f t="shared" si="41"/>
        <v/>
      </c>
      <c r="G437" s="23">
        <f>ROUND(SUM(G291:G436),0)</f>
        <v>3719411</v>
      </c>
      <c r="H437" s="14"/>
      <c r="J437" s="22" t="s">
        <v>42</v>
      </c>
      <c r="K437" s="23">
        <f>ROUND(SUM(K291:K436),0)</f>
        <v>5641335</v>
      </c>
      <c r="L437" s="23">
        <f>SUM(L291:L436)</f>
        <v>2169638</v>
      </c>
      <c r="M437" s="23">
        <f>SUM(M291:M436)</f>
        <v>247714</v>
      </c>
      <c r="N437" s="169"/>
    </row>
    <row r="438" spans="1:15" ht="19.95" customHeight="1">
      <c r="B438" s="6" t="str">
        <f t="shared" si="41"/>
        <v/>
      </c>
      <c r="C438" s="12" t="s">
        <v>46</v>
      </c>
      <c r="F438" s="17" t="s">
        <v>50</v>
      </c>
      <c r="H438" s="14"/>
      <c r="L438" s="9"/>
      <c r="M438" s="9"/>
    </row>
    <row r="439" spans="1:15" ht="60" hidden="1" outlineLevel="1">
      <c r="A439" s="151">
        <v>337</v>
      </c>
      <c r="B439" s="6" t="str">
        <f t="shared" si="41"/>
        <v>IVF337</v>
      </c>
      <c r="C439" s="7" t="s">
        <v>167</v>
      </c>
      <c r="D439" s="6">
        <v>1</v>
      </c>
      <c r="E439" s="8" t="s">
        <v>17</v>
      </c>
      <c r="F439" s="19">
        <v>383000</v>
      </c>
      <c r="G439" s="9">
        <f t="shared" ref="G439:G445" si="46">ROUND(D439*F439,0)</f>
        <v>383000</v>
      </c>
      <c r="H439" s="14">
        <f>D439</f>
        <v>1</v>
      </c>
      <c r="I439" s="10" t="s">
        <v>17</v>
      </c>
      <c r="J439" s="9">
        <f>F439</f>
        <v>383000</v>
      </c>
      <c r="K439" s="9">
        <f t="shared" ref="K439:K445" si="47">ROUND(H439*J439,0)</f>
        <v>383000</v>
      </c>
      <c r="L439" s="9">
        <f t="shared" ref="L439" si="48">ROUND(IF(K439&gt;G439,K439-G439,0),0)</f>
        <v>0</v>
      </c>
      <c r="M439" s="9">
        <f t="shared" ref="M439" si="49">ROUND(IF(K439&lt;G439,G439-K439,0),0)</f>
        <v>0</v>
      </c>
      <c r="N439" s="60" t="s">
        <v>383</v>
      </c>
      <c r="O439" s="11" t="s">
        <v>332</v>
      </c>
    </row>
    <row r="440" spans="1:15" ht="15.6" hidden="1" outlineLevel="1">
      <c r="A440" s="6"/>
      <c r="B440" s="6" t="str">
        <f t="shared" si="41"/>
        <v/>
      </c>
      <c r="C440" s="152" t="s">
        <v>478</v>
      </c>
      <c r="D440" s="6"/>
      <c r="E440" s="8"/>
      <c r="F440" s="19"/>
      <c r="G440" s="9"/>
      <c r="H440" s="14"/>
      <c r="J440" s="9"/>
      <c r="K440" s="9"/>
      <c r="L440" s="9"/>
      <c r="M440" s="9"/>
    </row>
    <row r="441" spans="1:15" hidden="1" outlineLevel="1">
      <c r="B441" s="6" t="str">
        <f t="shared" si="41"/>
        <v/>
      </c>
      <c r="G441" s="9"/>
      <c r="H441" s="14"/>
      <c r="K441" s="9"/>
      <c r="L441" s="9">
        <f t="shared" ref="L441:L447" si="50">ROUND(IF(K441&gt;G441,K441-G441,0),0)</f>
        <v>0</v>
      </c>
      <c r="M441" s="9">
        <f t="shared" ref="M441:M447" si="51">ROUND(IF(K441&lt;G441,G441-K441,0),0)</f>
        <v>0</v>
      </c>
      <c r="O441" s="11" t="s">
        <v>332</v>
      </c>
    </row>
    <row r="442" spans="1:15" ht="60" hidden="1" outlineLevel="1">
      <c r="A442" s="151">
        <v>338</v>
      </c>
      <c r="B442" s="6" t="str">
        <f t="shared" si="41"/>
        <v>IVF338</v>
      </c>
      <c r="C442" s="7" t="s">
        <v>168</v>
      </c>
      <c r="D442" s="6">
        <v>1</v>
      </c>
      <c r="E442" s="8" t="s">
        <v>17</v>
      </c>
      <c r="F442" s="19">
        <v>124000</v>
      </c>
      <c r="G442" s="9">
        <f t="shared" si="46"/>
        <v>124000</v>
      </c>
      <c r="H442" s="14">
        <f>D442</f>
        <v>1</v>
      </c>
      <c r="I442" s="10" t="s">
        <v>17</v>
      </c>
      <c r="J442" s="9">
        <f>F442</f>
        <v>124000</v>
      </c>
      <c r="K442" s="9">
        <f t="shared" si="47"/>
        <v>124000</v>
      </c>
      <c r="L442" s="9">
        <f t="shared" si="50"/>
        <v>0</v>
      </c>
      <c r="M442" s="9">
        <f t="shared" si="51"/>
        <v>0</v>
      </c>
      <c r="N442" s="60" t="s">
        <v>383</v>
      </c>
      <c r="O442" s="11" t="s">
        <v>332</v>
      </c>
    </row>
    <row r="443" spans="1:15" ht="15.6" hidden="1" outlineLevel="1">
      <c r="A443" s="6"/>
      <c r="B443" s="6" t="str">
        <f t="shared" si="41"/>
        <v/>
      </c>
      <c r="C443" s="152" t="s">
        <v>481</v>
      </c>
      <c r="D443" s="6"/>
      <c r="E443" s="8"/>
      <c r="F443" s="19"/>
      <c r="G443" s="9"/>
      <c r="H443" s="14"/>
      <c r="J443" s="9"/>
      <c r="K443" s="9"/>
      <c r="L443" s="9"/>
      <c r="M443" s="9"/>
    </row>
    <row r="444" spans="1:15" hidden="1" outlineLevel="1">
      <c r="B444" s="6" t="str">
        <f t="shared" si="41"/>
        <v/>
      </c>
      <c r="G444" s="9"/>
      <c r="H444" s="14"/>
      <c r="K444" s="9"/>
      <c r="L444" s="9">
        <f t="shared" si="50"/>
        <v>0</v>
      </c>
      <c r="M444" s="9">
        <f t="shared" si="51"/>
        <v>0</v>
      </c>
      <c r="O444" s="11" t="s">
        <v>332</v>
      </c>
    </row>
    <row r="445" spans="1:15" ht="45" hidden="1" outlineLevel="1">
      <c r="A445" s="151">
        <v>340</v>
      </c>
      <c r="B445" s="6" t="str">
        <f t="shared" si="41"/>
        <v>IVF340</v>
      </c>
      <c r="C445" s="7" t="s">
        <v>169</v>
      </c>
      <c r="D445" s="6">
        <v>1</v>
      </c>
      <c r="E445" s="8" t="s">
        <v>17</v>
      </c>
      <c r="F445" s="19">
        <v>182000</v>
      </c>
      <c r="G445" s="9">
        <f t="shared" si="46"/>
        <v>182000</v>
      </c>
      <c r="H445" s="14">
        <f>D445</f>
        <v>1</v>
      </c>
      <c r="I445" s="10" t="s">
        <v>17</v>
      </c>
      <c r="J445" s="9">
        <f>F445</f>
        <v>182000</v>
      </c>
      <c r="K445" s="9">
        <f t="shared" si="47"/>
        <v>182000</v>
      </c>
      <c r="L445" s="9">
        <f t="shared" si="50"/>
        <v>0</v>
      </c>
      <c r="M445" s="9">
        <f t="shared" si="51"/>
        <v>0</v>
      </c>
      <c r="N445" s="60" t="s">
        <v>383</v>
      </c>
      <c r="O445" s="11" t="s">
        <v>332</v>
      </c>
    </row>
    <row r="446" spans="1:15" ht="15.6" hidden="1" outlineLevel="1">
      <c r="A446" s="6"/>
      <c r="B446" s="6" t="str">
        <f t="shared" si="41"/>
        <v/>
      </c>
      <c r="C446" s="152" t="s">
        <v>481</v>
      </c>
      <c r="D446" s="6"/>
      <c r="E446" s="8"/>
      <c r="F446" s="19"/>
      <c r="G446" s="9"/>
      <c r="H446" s="14"/>
      <c r="J446" s="9"/>
      <c r="K446" s="9"/>
      <c r="L446" s="9"/>
      <c r="M446" s="9"/>
    </row>
    <row r="447" spans="1:15" hidden="1" outlineLevel="1">
      <c r="B447" s="6" t="str">
        <f t="shared" si="41"/>
        <v/>
      </c>
      <c r="G447" s="9"/>
      <c r="H447" s="14"/>
      <c r="K447" s="9"/>
      <c r="L447" s="9">
        <f t="shared" si="50"/>
        <v>0</v>
      </c>
      <c r="M447" s="9">
        <f t="shared" si="51"/>
        <v>0</v>
      </c>
    </row>
    <row r="448" spans="1:15" ht="19.95" customHeight="1" collapsed="1">
      <c r="B448" s="6" t="str">
        <f t="shared" si="41"/>
        <v/>
      </c>
      <c r="G448" s="23">
        <f>ROUND(SUM(G439:G447),0)</f>
        <v>689000</v>
      </c>
      <c r="H448" s="14"/>
      <c r="J448" s="22" t="s">
        <v>42</v>
      </c>
      <c r="K448" s="23">
        <f>ROUND(SUM(K439:K447),0)</f>
        <v>689000</v>
      </c>
      <c r="L448" s="23">
        <f>SUM(L439:L447)</f>
        <v>0</v>
      </c>
      <c r="M448" s="23">
        <f>SUM(M439:M447)</f>
        <v>0</v>
      </c>
    </row>
    <row r="449" spans="1:15" ht="19.95" customHeight="1">
      <c r="B449" s="6" t="str">
        <f t="shared" si="41"/>
        <v/>
      </c>
      <c r="C449" s="12" t="s">
        <v>47</v>
      </c>
      <c r="H449" s="14"/>
      <c r="J449" s="21"/>
      <c r="K449" s="24"/>
      <c r="L449" s="24"/>
      <c r="M449" s="24"/>
    </row>
    <row r="450" spans="1:15" ht="45" hidden="1" outlineLevel="1">
      <c r="A450" s="151">
        <v>341</v>
      </c>
      <c r="B450" s="6" t="str">
        <f t="shared" si="41"/>
        <v>IVF341</v>
      </c>
      <c r="C450" s="7" t="s">
        <v>170</v>
      </c>
      <c r="D450" s="6">
        <v>1</v>
      </c>
      <c r="E450" s="8" t="s">
        <v>17</v>
      </c>
      <c r="F450" s="19">
        <v>138000</v>
      </c>
      <c r="G450" s="9">
        <f t="shared" ref="G450:G465" si="52">ROUND(D450*F450,0)</f>
        <v>138000</v>
      </c>
      <c r="H450" s="14">
        <v>1</v>
      </c>
      <c r="I450" s="10" t="s">
        <v>17</v>
      </c>
      <c r="J450" s="9">
        <f>F450</f>
        <v>138000</v>
      </c>
      <c r="K450" s="9">
        <f t="shared" ref="K450:K465" si="53">ROUND(H450*J450,0)</f>
        <v>138000</v>
      </c>
      <c r="L450" s="9">
        <f t="shared" ref="L450" si="54">ROUND(IF(K450&gt;G450,K450-G450,0),0)</f>
        <v>0</v>
      </c>
      <c r="M450" s="9">
        <f t="shared" ref="M450" si="55">ROUND(IF(K450&lt;G450,G450-K450,0),0)</f>
        <v>0</v>
      </c>
      <c r="N450" s="60" t="s">
        <v>383</v>
      </c>
      <c r="O450" s="11" t="s">
        <v>333</v>
      </c>
    </row>
    <row r="451" spans="1:15" ht="15.6" hidden="1" outlineLevel="1">
      <c r="A451" s="6"/>
      <c r="B451" s="6" t="str">
        <f t="shared" si="41"/>
        <v/>
      </c>
      <c r="C451" s="152" t="s">
        <v>481</v>
      </c>
      <c r="D451" s="6"/>
      <c r="E451" s="8"/>
      <c r="F451" s="19"/>
      <c r="G451" s="9"/>
      <c r="H451" s="14"/>
      <c r="J451" s="9"/>
      <c r="K451" s="9"/>
      <c r="L451" s="9"/>
      <c r="M451" s="9"/>
    </row>
    <row r="452" spans="1:15" hidden="1" outlineLevel="1">
      <c r="B452" s="6" t="str">
        <f t="shared" si="41"/>
        <v/>
      </c>
      <c r="G452" s="9"/>
      <c r="H452" s="14"/>
      <c r="K452" s="9"/>
      <c r="L452" s="9">
        <f t="shared" ref="L452:L465" si="56">ROUND(IF(K452&gt;G452,K452-G452,0),0)</f>
        <v>0</v>
      </c>
      <c r="M452" s="9">
        <f t="shared" ref="M452:M465" si="57">ROUND(IF(K452&lt;G452,G452-K452,0),0)</f>
        <v>0</v>
      </c>
      <c r="O452" s="11" t="s">
        <v>333</v>
      </c>
    </row>
    <row r="453" spans="1:15" ht="75" hidden="1" outlineLevel="1">
      <c r="A453" s="151">
        <v>339</v>
      </c>
      <c r="B453" s="6" t="str">
        <f t="shared" si="41"/>
        <v>IVF339</v>
      </c>
      <c r="C453" s="7" t="s">
        <v>171</v>
      </c>
      <c r="D453" s="6">
        <v>1</v>
      </c>
      <c r="E453" s="8" t="s">
        <v>17</v>
      </c>
      <c r="F453" s="19">
        <v>510000</v>
      </c>
      <c r="G453" s="9">
        <f t="shared" si="52"/>
        <v>510000</v>
      </c>
      <c r="H453" s="14">
        <v>1</v>
      </c>
      <c r="I453" s="10" t="s">
        <v>17</v>
      </c>
      <c r="J453" s="9">
        <f>F453</f>
        <v>510000</v>
      </c>
      <c r="K453" s="9">
        <f t="shared" si="53"/>
        <v>510000</v>
      </c>
      <c r="L453" s="9">
        <f t="shared" si="56"/>
        <v>0</v>
      </c>
      <c r="M453" s="9">
        <f t="shared" si="57"/>
        <v>0</v>
      </c>
      <c r="N453" s="60" t="s">
        <v>383</v>
      </c>
      <c r="O453" s="11" t="s">
        <v>333</v>
      </c>
    </row>
    <row r="454" spans="1:15" ht="15.6" hidden="1" outlineLevel="1">
      <c r="A454" s="6"/>
      <c r="B454" s="6" t="str">
        <f t="shared" si="41"/>
        <v/>
      </c>
      <c r="C454" s="152" t="s">
        <v>481</v>
      </c>
      <c r="D454" s="6"/>
      <c r="E454" s="8"/>
      <c r="F454" s="19"/>
      <c r="G454" s="9"/>
      <c r="H454" s="14"/>
      <c r="J454" s="9"/>
      <c r="K454" s="9"/>
      <c r="L454" s="9"/>
      <c r="M454" s="9"/>
    </row>
    <row r="455" spans="1:15" hidden="1" outlineLevel="1">
      <c r="A455" s="6"/>
      <c r="B455" s="6" t="str">
        <f t="shared" ref="B455:B518" si="58">IF(ISBLANK(A455), "","IVF"&amp;A455)</f>
        <v/>
      </c>
      <c r="C455" s="7"/>
      <c r="D455" s="6"/>
      <c r="E455" s="8"/>
      <c r="F455" s="19"/>
      <c r="G455" s="9"/>
      <c r="H455" s="14"/>
      <c r="J455" s="9"/>
      <c r="K455" s="9"/>
      <c r="L455" s="9">
        <f t="shared" si="56"/>
        <v>0</v>
      </c>
      <c r="M455" s="9">
        <f t="shared" si="57"/>
        <v>0</v>
      </c>
      <c r="O455" s="11" t="s">
        <v>333</v>
      </c>
    </row>
    <row r="456" spans="1:15" ht="45" hidden="1" outlineLevel="1">
      <c r="A456" s="151">
        <v>342</v>
      </c>
      <c r="B456" s="6" t="str">
        <f t="shared" si="58"/>
        <v>IVF342</v>
      </c>
      <c r="C456" s="7" t="s">
        <v>172</v>
      </c>
      <c r="D456" s="6">
        <v>5</v>
      </c>
      <c r="E456" s="8" t="s">
        <v>9</v>
      </c>
      <c r="F456" s="19">
        <v>11225</v>
      </c>
      <c r="G456" s="9">
        <f t="shared" si="52"/>
        <v>56125</v>
      </c>
      <c r="H456" s="14">
        <v>5</v>
      </c>
      <c r="I456" s="10" t="s">
        <v>9</v>
      </c>
      <c r="J456" s="9">
        <f>F456</f>
        <v>11225</v>
      </c>
      <c r="K456" s="9">
        <f t="shared" si="53"/>
        <v>56125</v>
      </c>
      <c r="L456" s="9">
        <f t="shared" si="56"/>
        <v>0</v>
      </c>
      <c r="M456" s="9">
        <f t="shared" si="57"/>
        <v>0</v>
      </c>
      <c r="N456" s="60" t="s">
        <v>383</v>
      </c>
      <c r="O456" s="11" t="s">
        <v>333</v>
      </c>
    </row>
    <row r="457" spans="1:15" ht="15.6" hidden="1" outlineLevel="1">
      <c r="A457" s="6"/>
      <c r="B457" s="6" t="str">
        <f t="shared" si="58"/>
        <v/>
      </c>
      <c r="C457" s="152" t="s">
        <v>481</v>
      </c>
      <c r="D457" s="6"/>
      <c r="E457" s="8"/>
      <c r="F457" s="19"/>
      <c r="G457" s="9"/>
      <c r="H457" s="14"/>
      <c r="J457" s="9"/>
      <c r="K457" s="9"/>
      <c r="L457" s="9"/>
      <c r="M457" s="9"/>
    </row>
    <row r="458" spans="1:15" hidden="1" outlineLevel="1">
      <c r="B458" s="6" t="str">
        <f t="shared" si="58"/>
        <v/>
      </c>
      <c r="G458" s="9"/>
      <c r="H458" s="14"/>
      <c r="K458" s="9"/>
      <c r="L458" s="9">
        <f t="shared" si="56"/>
        <v>0</v>
      </c>
      <c r="M458" s="9">
        <f t="shared" si="57"/>
        <v>0</v>
      </c>
      <c r="O458" s="11" t="s">
        <v>333</v>
      </c>
    </row>
    <row r="459" spans="1:15" ht="45" hidden="1" outlineLevel="1">
      <c r="A459" s="151">
        <v>343</v>
      </c>
      <c r="B459" s="6" t="str">
        <f t="shared" si="58"/>
        <v>IVF343</v>
      </c>
      <c r="C459" s="7" t="s">
        <v>173</v>
      </c>
      <c r="D459" s="6">
        <v>5</v>
      </c>
      <c r="E459" s="8" t="s">
        <v>9</v>
      </c>
      <c r="F459" s="19">
        <v>7686</v>
      </c>
      <c r="G459" s="9">
        <f t="shared" si="52"/>
        <v>38430</v>
      </c>
      <c r="H459" s="14">
        <v>5</v>
      </c>
      <c r="I459" s="10" t="s">
        <v>9</v>
      </c>
      <c r="J459" s="9">
        <f>F459</f>
        <v>7686</v>
      </c>
      <c r="K459" s="9">
        <f t="shared" si="53"/>
        <v>38430</v>
      </c>
      <c r="L459" s="9">
        <f t="shared" si="56"/>
        <v>0</v>
      </c>
      <c r="M459" s="9">
        <f t="shared" si="57"/>
        <v>0</v>
      </c>
      <c r="N459" s="60" t="s">
        <v>383</v>
      </c>
      <c r="O459" s="11" t="s">
        <v>333</v>
      </c>
    </row>
    <row r="460" spans="1:15" ht="15.6" hidden="1" outlineLevel="1">
      <c r="A460" s="6"/>
      <c r="B460" s="6" t="str">
        <f t="shared" si="58"/>
        <v/>
      </c>
      <c r="C460" s="152" t="s">
        <v>481</v>
      </c>
      <c r="D460" s="6"/>
      <c r="E460" s="8"/>
      <c r="F460" s="19"/>
      <c r="G460" s="9"/>
      <c r="H460" s="14"/>
      <c r="J460" s="9"/>
      <c r="K460" s="9"/>
      <c r="L460" s="9"/>
      <c r="M460" s="9"/>
    </row>
    <row r="461" spans="1:15" hidden="1" outlineLevel="1">
      <c r="B461" s="6" t="str">
        <f t="shared" si="58"/>
        <v/>
      </c>
      <c r="G461" s="9"/>
      <c r="H461" s="14"/>
      <c r="K461" s="9"/>
      <c r="L461" s="9">
        <f t="shared" si="56"/>
        <v>0</v>
      </c>
      <c r="M461" s="9">
        <f t="shared" si="57"/>
        <v>0</v>
      </c>
      <c r="O461" s="11" t="s">
        <v>333</v>
      </c>
    </row>
    <row r="462" spans="1:15" ht="45" hidden="1" outlineLevel="1">
      <c r="A462" s="151">
        <v>344</v>
      </c>
      <c r="B462" s="6" t="str">
        <f t="shared" si="58"/>
        <v>IVF344</v>
      </c>
      <c r="C462" s="7" t="s">
        <v>174</v>
      </c>
      <c r="D462" s="6">
        <v>5</v>
      </c>
      <c r="E462" s="8" t="s">
        <v>9</v>
      </c>
      <c r="F462" s="19">
        <v>15065</v>
      </c>
      <c r="G462" s="9">
        <f t="shared" si="52"/>
        <v>75325</v>
      </c>
      <c r="H462" s="14">
        <v>5</v>
      </c>
      <c r="I462" s="10" t="s">
        <v>9</v>
      </c>
      <c r="J462" s="9">
        <f>F462</f>
        <v>15065</v>
      </c>
      <c r="K462" s="9">
        <f t="shared" si="53"/>
        <v>75325</v>
      </c>
      <c r="L462" s="9">
        <f t="shared" si="56"/>
        <v>0</v>
      </c>
      <c r="M462" s="9">
        <f t="shared" si="57"/>
        <v>0</v>
      </c>
      <c r="N462" s="60" t="s">
        <v>383</v>
      </c>
      <c r="O462" s="11" t="s">
        <v>333</v>
      </c>
    </row>
    <row r="463" spans="1:15" ht="15.6" hidden="1" outlineLevel="1">
      <c r="A463" s="6"/>
      <c r="B463" s="6" t="str">
        <f t="shared" si="58"/>
        <v/>
      </c>
      <c r="C463" s="152" t="s">
        <v>481</v>
      </c>
      <c r="D463" s="6"/>
      <c r="E463" s="8"/>
      <c r="F463" s="19"/>
      <c r="G463" s="9"/>
      <c r="H463" s="14"/>
      <c r="J463" s="9"/>
      <c r="K463" s="9"/>
      <c r="L463" s="9"/>
      <c r="M463" s="9"/>
    </row>
    <row r="464" spans="1:15" hidden="1" outlineLevel="1">
      <c r="B464" s="6" t="str">
        <f t="shared" si="58"/>
        <v/>
      </c>
      <c r="G464" s="9"/>
      <c r="H464" s="14"/>
      <c r="K464" s="9"/>
      <c r="L464" s="9">
        <f t="shared" si="56"/>
        <v>0</v>
      </c>
      <c r="M464" s="9">
        <f t="shared" si="57"/>
        <v>0</v>
      </c>
      <c r="O464" s="11" t="s">
        <v>333</v>
      </c>
    </row>
    <row r="465" spans="1:15" ht="45" hidden="1" outlineLevel="1">
      <c r="A465" s="151">
        <v>345</v>
      </c>
      <c r="B465" s="6" t="str">
        <f t="shared" si="58"/>
        <v>IVF345</v>
      </c>
      <c r="C465" s="7" t="s">
        <v>175</v>
      </c>
      <c r="D465" s="6">
        <v>1</v>
      </c>
      <c r="E465" s="8" t="s">
        <v>17</v>
      </c>
      <c r="F465" s="19">
        <v>56000</v>
      </c>
      <c r="G465" s="9">
        <f t="shared" si="52"/>
        <v>56000</v>
      </c>
      <c r="H465" s="14">
        <v>1</v>
      </c>
      <c r="I465" s="10" t="s">
        <v>17</v>
      </c>
      <c r="J465" s="9">
        <f>F465</f>
        <v>56000</v>
      </c>
      <c r="K465" s="9">
        <f t="shared" si="53"/>
        <v>56000</v>
      </c>
      <c r="L465" s="9">
        <f t="shared" si="56"/>
        <v>0</v>
      </c>
      <c r="M465" s="9">
        <f t="shared" si="57"/>
        <v>0</v>
      </c>
      <c r="N465" s="60" t="s">
        <v>383</v>
      </c>
      <c r="O465" s="11" t="s">
        <v>333</v>
      </c>
    </row>
    <row r="466" spans="1:15" ht="15.6" hidden="1" outlineLevel="1">
      <c r="A466" s="6"/>
      <c r="B466" s="6" t="str">
        <f t="shared" si="58"/>
        <v/>
      </c>
      <c r="C466" s="152" t="s">
        <v>479</v>
      </c>
      <c r="D466" s="6"/>
      <c r="E466" s="8"/>
      <c r="F466" s="19"/>
      <c r="G466" s="9"/>
      <c r="H466" s="14"/>
      <c r="J466" s="9"/>
      <c r="K466" s="9"/>
      <c r="L466" s="9"/>
      <c r="M466" s="9"/>
    </row>
    <row r="467" spans="1:15" hidden="1" outlineLevel="1">
      <c r="B467" s="6" t="str">
        <f t="shared" si="58"/>
        <v/>
      </c>
      <c r="G467" s="9"/>
      <c r="H467" s="14"/>
      <c r="K467" s="9"/>
      <c r="L467" s="9"/>
      <c r="M467" s="9"/>
      <c r="O467" s="11" t="s">
        <v>333</v>
      </c>
    </row>
    <row r="468" spans="1:15" ht="19.95" customHeight="1" collapsed="1">
      <c r="B468" s="6" t="str">
        <f t="shared" si="58"/>
        <v/>
      </c>
      <c r="G468" s="23">
        <f>ROUND(SUM(G450:G467),0)</f>
        <v>873880</v>
      </c>
      <c r="H468" s="14"/>
      <c r="J468" s="22" t="s">
        <v>42</v>
      </c>
      <c r="K468" s="23">
        <f>ROUND(SUM(K450:K467),0)</f>
        <v>873880</v>
      </c>
      <c r="L468" s="23">
        <f t="shared" ref="L468:M468" si="59">SUM(L450:L467)</f>
        <v>0</v>
      </c>
      <c r="M468" s="23">
        <f t="shared" si="59"/>
        <v>0</v>
      </c>
    </row>
    <row r="469" spans="1:15" ht="19.95" customHeight="1">
      <c r="B469" s="6" t="str">
        <f t="shared" si="58"/>
        <v/>
      </c>
      <c r="C469" s="12" t="s">
        <v>48</v>
      </c>
      <c r="H469" s="14"/>
      <c r="L469" s="9"/>
      <c r="M469" s="9"/>
    </row>
    <row r="470" spans="1:15" ht="174.45" hidden="1" customHeight="1" outlineLevel="1">
      <c r="A470" s="151">
        <v>346</v>
      </c>
      <c r="B470" s="6" t="str">
        <f t="shared" si="58"/>
        <v>IVF346</v>
      </c>
      <c r="C470" s="7" t="s">
        <v>176</v>
      </c>
      <c r="D470" s="6">
        <v>1</v>
      </c>
      <c r="E470" s="8" t="s">
        <v>9</v>
      </c>
      <c r="F470" s="19">
        <v>48000</v>
      </c>
      <c r="G470" s="9">
        <f t="shared" ref="G470:G555" si="60">ROUND(D470*F470,0)</f>
        <v>48000</v>
      </c>
      <c r="H470" s="14">
        <f>D470</f>
        <v>1</v>
      </c>
      <c r="I470" s="10" t="s">
        <v>9</v>
      </c>
      <c r="J470" s="9">
        <f>F470</f>
        <v>48000</v>
      </c>
      <c r="K470" s="9">
        <f t="shared" ref="K470:K552" si="61">ROUND(H470*J470,0)</f>
        <v>48000</v>
      </c>
      <c r="L470" s="9">
        <f t="shared" ref="L470" si="62">ROUND(IF(K470&gt;G470,K470-G470,0),0)</f>
        <v>0</v>
      </c>
      <c r="M470" s="9">
        <f t="shared" ref="M470" si="63">ROUND(IF(K470&lt;G470,G470-K470,0),0)</f>
        <v>0</v>
      </c>
      <c r="N470" s="182" t="s">
        <v>392</v>
      </c>
      <c r="O470" s="11" t="s">
        <v>334</v>
      </c>
    </row>
    <row r="471" spans="1:15" ht="15.6" hidden="1" outlineLevel="1">
      <c r="B471" s="6" t="str">
        <f t="shared" si="58"/>
        <v/>
      </c>
      <c r="C471" s="173" t="s">
        <v>39</v>
      </c>
      <c r="G471" s="9"/>
      <c r="H471" s="14">
        <v>2</v>
      </c>
      <c r="I471" s="10" t="s">
        <v>9</v>
      </c>
      <c r="J471" s="9">
        <f>F470</f>
        <v>48000</v>
      </c>
      <c r="K471" s="9">
        <f t="shared" si="61"/>
        <v>96000</v>
      </c>
      <c r="L471" s="9">
        <f t="shared" ref="L471:L557" si="64">ROUND(IF(K471&gt;G471,K471-G471,0),0)</f>
        <v>96000</v>
      </c>
      <c r="M471" s="9">
        <f t="shared" ref="M471:M557" si="65">ROUND(IF(K471&lt;G471,G471-K471,0),0)</f>
        <v>0</v>
      </c>
      <c r="N471" s="182"/>
      <c r="O471" s="11" t="s">
        <v>334</v>
      </c>
    </row>
    <row r="472" spans="1:15" ht="15.6" hidden="1" outlineLevel="1">
      <c r="B472" s="6" t="str">
        <f t="shared" si="58"/>
        <v/>
      </c>
      <c r="C472" s="25" t="s">
        <v>455</v>
      </c>
      <c r="G472" s="9"/>
      <c r="H472" s="14"/>
      <c r="J472" s="9"/>
      <c r="K472" s="9"/>
      <c r="L472" s="9"/>
      <c r="M472" s="9"/>
    </row>
    <row r="473" spans="1:15" ht="15.6" hidden="1" outlineLevel="1">
      <c r="B473" s="6" t="str">
        <f t="shared" si="58"/>
        <v/>
      </c>
      <c r="C473" s="25"/>
      <c r="G473" s="9"/>
      <c r="H473" s="14"/>
      <c r="J473" s="9"/>
      <c r="K473" s="9"/>
      <c r="L473" s="9"/>
      <c r="M473" s="9"/>
    </row>
    <row r="474" spans="1:15" ht="174" hidden="1" customHeight="1" outlineLevel="1">
      <c r="A474" s="32">
        <v>347</v>
      </c>
      <c r="B474" s="6" t="str">
        <f t="shared" si="58"/>
        <v>IVF347</v>
      </c>
      <c r="C474" s="7" t="s">
        <v>41</v>
      </c>
      <c r="D474" s="6">
        <v>1</v>
      </c>
      <c r="E474" s="8" t="s">
        <v>9</v>
      </c>
      <c r="F474" s="19">
        <v>40000</v>
      </c>
      <c r="G474" s="9">
        <f t="shared" si="60"/>
        <v>40000</v>
      </c>
      <c r="H474" s="14">
        <v>0</v>
      </c>
      <c r="I474" s="10" t="s">
        <v>9</v>
      </c>
      <c r="J474" s="9">
        <f>F474</f>
        <v>40000</v>
      </c>
      <c r="K474" s="9"/>
      <c r="L474" s="9">
        <f t="shared" si="64"/>
        <v>0</v>
      </c>
      <c r="M474" s="9">
        <f t="shared" si="65"/>
        <v>40000</v>
      </c>
      <c r="N474" s="60" t="s">
        <v>393</v>
      </c>
      <c r="O474" s="11" t="s">
        <v>334</v>
      </c>
    </row>
    <row r="475" spans="1:15" hidden="1" outlineLevel="1">
      <c r="B475" s="6" t="str">
        <f t="shared" si="58"/>
        <v/>
      </c>
      <c r="G475" s="9"/>
      <c r="H475" s="14"/>
      <c r="K475" s="9"/>
      <c r="L475" s="9">
        <f t="shared" si="64"/>
        <v>0</v>
      </c>
      <c r="M475" s="9">
        <f t="shared" si="65"/>
        <v>0</v>
      </c>
      <c r="O475" s="11" t="s">
        <v>334</v>
      </c>
    </row>
    <row r="476" spans="1:15" ht="345" hidden="1" customHeight="1" outlineLevel="1">
      <c r="A476" s="32">
        <v>348</v>
      </c>
      <c r="B476" s="6" t="str">
        <f t="shared" si="58"/>
        <v>IVF348</v>
      </c>
      <c r="C476" s="7" t="s">
        <v>25</v>
      </c>
      <c r="D476" s="6">
        <v>1</v>
      </c>
      <c r="E476" s="8" t="s">
        <v>9</v>
      </c>
      <c r="F476" s="19">
        <v>590000</v>
      </c>
      <c r="G476" s="9">
        <f t="shared" si="60"/>
        <v>590000</v>
      </c>
      <c r="H476" s="14">
        <v>0</v>
      </c>
      <c r="I476" s="10" t="s">
        <v>9</v>
      </c>
      <c r="J476" s="9">
        <f>F476</f>
        <v>590000</v>
      </c>
      <c r="K476" s="9"/>
      <c r="L476" s="9">
        <f t="shared" si="64"/>
        <v>0</v>
      </c>
      <c r="M476" s="9">
        <f t="shared" si="65"/>
        <v>590000</v>
      </c>
      <c r="N476" s="60" t="s">
        <v>394</v>
      </c>
      <c r="O476" s="11" t="s">
        <v>334</v>
      </c>
    </row>
    <row r="477" spans="1:15" hidden="1" outlineLevel="1">
      <c r="B477" s="6" t="str">
        <f t="shared" si="58"/>
        <v/>
      </c>
      <c r="G477" s="9"/>
      <c r="H477" s="14"/>
      <c r="K477" s="9"/>
      <c r="L477" s="9">
        <f t="shared" si="64"/>
        <v>0</v>
      </c>
      <c r="M477" s="9">
        <f t="shared" si="65"/>
        <v>0</v>
      </c>
      <c r="O477" s="11" t="s">
        <v>334</v>
      </c>
    </row>
    <row r="478" spans="1:15" ht="159.44999999999999" hidden="1" customHeight="1" outlineLevel="1">
      <c r="A478" s="6">
        <v>349</v>
      </c>
      <c r="B478" s="6" t="str">
        <f t="shared" si="58"/>
        <v>IVF349</v>
      </c>
      <c r="C478" s="7" t="s">
        <v>177</v>
      </c>
      <c r="D478" s="6">
        <v>6</v>
      </c>
      <c r="E478" s="8" t="s">
        <v>9</v>
      </c>
      <c r="F478" s="19">
        <v>42000</v>
      </c>
      <c r="G478" s="9">
        <f t="shared" si="60"/>
        <v>252000</v>
      </c>
      <c r="H478" s="14">
        <f>D478</f>
        <v>6</v>
      </c>
      <c r="I478" s="10" t="s">
        <v>9</v>
      </c>
      <c r="J478" s="9">
        <f>F478</f>
        <v>42000</v>
      </c>
      <c r="K478" s="9">
        <f t="shared" si="61"/>
        <v>252000</v>
      </c>
      <c r="L478" s="9">
        <f t="shared" si="64"/>
        <v>0</v>
      </c>
      <c r="M478" s="9">
        <f t="shared" si="65"/>
        <v>0</v>
      </c>
      <c r="N478" s="60" t="s">
        <v>383</v>
      </c>
      <c r="O478" s="11" t="s">
        <v>334</v>
      </c>
    </row>
    <row r="479" spans="1:15" ht="15.6" hidden="1" outlineLevel="1">
      <c r="A479" s="6"/>
      <c r="B479" s="6" t="str">
        <f t="shared" si="58"/>
        <v/>
      </c>
      <c r="C479" s="152" t="s">
        <v>476</v>
      </c>
      <c r="D479" s="6"/>
      <c r="E479" s="8"/>
      <c r="F479" s="19"/>
      <c r="G479" s="9"/>
      <c r="H479" s="14"/>
      <c r="J479" s="9"/>
      <c r="K479" s="9"/>
      <c r="L479" s="9"/>
      <c r="M479" s="9"/>
    </row>
    <row r="480" spans="1:15" hidden="1" outlineLevel="1">
      <c r="B480" s="6" t="str">
        <f t="shared" si="58"/>
        <v/>
      </c>
      <c r="G480" s="9"/>
      <c r="H480" s="14"/>
      <c r="K480" s="9"/>
      <c r="L480" s="9">
        <f t="shared" si="64"/>
        <v>0</v>
      </c>
      <c r="M480" s="9">
        <f t="shared" si="65"/>
        <v>0</v>
      </c>
      <c r="O480" s="11" t="s">
        <v>334</v>
      </c>
    </row>
    <row r="481" spans="1:15" ht="228" hidden="1" customHeight="1" outlineLevel="1">
      <c r="A481" s="32">
        <v>350</v>
      </c>
      <c r="B481" s="6" t="str">
        <f t="shared" si="58"/>
        <v>IVF350</v>
      </c>
      <c r="C481" s="7" t="s">
        <v>178</v>
      </c>
      <c r="D481" s="6">
        <v>1</v>
      </c>
      <c r="E481" s="8" t="s">
        <v>9</v>
      </c>
      <c r="F481" s="19">
        <v>182000</v>
      </c>
      <c r="G481" s="9">
        <f t="shared" si="60"/>
        <v>182000</v>
      </c>
      <c r="H481" s="14">
        <v>0</v>
      </c>
      <c r="I481" s="10" t="s">
        <v>9</v>
      </c>
      <c r="J481" s="9">
        <f>F481</f>
        <v>182000</v>
      </c>
      <c r="K481" s="9"/>
      <c r="L481" s="9">
        <f t="shared" si="64"/>
        <v>0</v>
      </c>
      <c r="M481" s="9">
        <f t="shared" si="65"/>
        <v>182000</v>
      </c>
      <c r="N481" s="60" t="s">
        <v>395</v>
      </c>
      <c r="O481" s="11" t="s">
        <v>334</v>
      </c>
    </row>
    <row r="482" spans="1:15" ht="15.6" hidden="1" outlineLevel="1">
      <c r="B482" s="6" t="str">
        <f t="shared" si="58"/>
        <v/>
      </c>
      <c r="C482" s="25"/>
      <c r="G482" s="9"/>
      <c r="H482" s="14"/>
      <c r="J482" s="9"/>
      <c r="K482" s="9"/>
      <c r="L482" s="9">
        <f t="shared" si="64"/>
        <v>0</v>
      </c>
      <c r="M482" s="9">
        <f t="shared" si="65"/>
        <v>0</v>
      </c>
      <c r="O482" s="11" t="s">
        <v>334</v>
      </c>
    </row>
    <row r="483" spans="1:15" ht="180" hidden="1" outlineLevel="1">
      <c r="A483" s="151">
        <v>351</v>
      </c>
      <c r="B483" s="6" t="str">
        <f t="shared" si="58"/>
        <v>IVF351</v>
      </c>
      <c r="C483" s="7" t="s">
        <v>179</v>
      </c>
      <c r="D483" s="6">
        <v>1</v>
      </c>
      <c r="E483" s="8" t="s">
        <v>9</v>
      </c>
      <c r="F483" s="19">
        <v>205000</v>
      </c>
      <c r="G483" s="9">
        <f t="shared" si="60"/>
        <v>205000</v>
      </c>
      <c r="H483" s="14">
        <f>D483</f>
        <v>1</v>
      </c>
      <c r="I483" s="10" t="s">
        <v>9</v>
      </c>
      <c r="J483" s="9">
        <f>F483</f>
        <v>205000</v>
      </c>
      <c r="K483" s="9">
        <f t="shared" si="61"/>
        <v>205000</v>
      </c>
      <c r="L483" s="9">
        <f t="shared" si="64"/>
        <v>0</v>
      </c>
      <c r="M483" s="9">
        <f t="shared" si="65"/>
        <v>0</v>
      </c>
      <c r="N483" s="60" t="s">
        <v>383</v>
      </c>
      <c r="O483" s="11" t="s">
        <v>334</v>
      </c>
    </row>
    <row r="484" spans="1:15" ht="15.6" hidden="1" outlineLevel="1">
      <c r="A484" s="6"/>
      <c r="B484" s="6" t="str">
        <f t="shared" si="58"/>
        <v/>
      </c>
      <c r="C484" s="152" t="s">
        <v>477</v>
      </c>
      <c r="D484" s="6"/>
      <c r="E484" s="8"/>
      <c r="F484" s="19"/>
      <c r="G484" s="9"/>
      <c r="H484" s="14"/>
      <c r="J484" s="9"/>
      <c r="K484" s="9"/>
      <c r="L484" s="9"/>
      <c r="M484" s="9"/>
    </row>
    <row r="485" spans="1:15" hidden="1" outlineLevel="1">
      <c r="B485" s="6" t="str">
        <f t="shared" si="58"/>
        <v/>
      </c>
      <c r="G485" s="9"/>
      <c r="H485" s="14"/>
      <c r="K485" s="9"/>
      <c r="L485" s="9">
        <f t="shared" si="64"/>
        <v>0</v>
      </c>
      <c r="M485" s="9">
        <f t="shared" si="65"/>
        <v>0</v>
      </c>
      <c r="O485" s="11" t="s">
        <v>334</v>
      </c>
    </row>
    <row r="486" spans="1:15" ht="165.6" hidden="1" outlineLevel="1">
      <c r="A486" s="151">
        <v>352</v>
      </c>
      <c r="B486" s="6" t="str">
        <f t="shared" si="58"/>
        <v>IVF352</v>
      </c>
      <c r="C486" s="15" t="s">
        <v>180</v>
      </c>
      <c r="D486" s="6">
        <v>20</v>
      </c>
      <c r="E486" s="8" t="s">
        <v>14</v>
      </c>
      <c r="F486" s="19">
        <v>1020</v>
      </c>
      <c r="G486" s="9">
        <f t="shared" si="60"/>
        <v>20400</v>
      </c>
      <c r="H486" s="31">
        <v>16</v>
      </c>
      <c r="I486" s="10" t="s">
        <v>14</v>
      </c>
      <c r="J486" s="9">
        <f>F486</f>
        <v>1020</v>
      </c>
      <c r="K486" s="9">
        <f t="shared" si="61"/>
        <v>16320</v>
      </c>
      <c r="L486" s="9">
        <f t="shared" si="64"/>
        <v>0</v>
      </c>
      <c r="M486" s="9">
        <f t="shared" si="65"/>
        <v>4080</v>
      </c>
      <c r="N486" s="60" t="s">
        <v>386</v>
      </c>
      <c r="O486" s="11" t="s">
        <v>334</v>
      </c>
    </row>
    <row r="487" spans="1:15" ht="15.6" hidden="1" outlineLevel="1">
      <c r="A487" s="6"/>
      <c r="B487" s="6" t="str">
        <f t="shared" si="58"/>
        <v/>
      </c>
      <c r="C487" s="163" t="s">
        <v>477</v>
      </c>
      <c r="D487" s="6"/>
      <c r="E487" s="8"/>
      <c r="F487" s="19"/>
      <c r="G487" s="9"/>
      <c r="H487" s="31"/>
      <c r="J487" s="9"/>
      <c r="K487" s="9"/>
      <c r="L487" s="9"/>
      <c r="M487" s="9"/>
    </row>
    <row r="488" spans="1:15" hidden="1" outlineLevel="1">
      <c r="B488" s="6" t="str">
        <f t="shared" si="58"/>
        <v/>
      </c>
      <c r="G488" s="9"/>
      <c r="H488" s="14"/>
      <c r="K488" s="9"/>
      <c r="L488" s="9">
        <f t="shared" si="64"/>
        <v>0</v>
      </c>
      <c r="M488" s="9">
        <f t="shared" si="65"/>
        <v>0</v>
      </c>
      <c r="O488" s="11" t="s">
        <v>334</v>
      </c>
    </row>
    <row r="489" spans="1:15" ht="165.6" hidden="1" outlineLevel="1">
      <c r="A489" s="151">
        <v>353</v>
      </c>
      <c r="B489" s="6" t="str">
        <f t="shared" si="58"/>
        <v>IVF353</v>
      </c>
      <c r="C489" s="15" t="s">
        <v>181</v>
      </c>
      <c r="D489" s="6">
        <v>20</v>
      </c>
      <c r="E489" s="8" t="s">
        <v>14</v>
      </c>
      <c r="F489" s="19">
        <v>1190</v>
      </c>
      <c r="G489" s="9">
        <f t="shared" si="60"/>
        <v>23800</v>
      </c>
      <c r="H489" s="31">
        <v>16</v>
      </c>
      <c r="I489" s="10" t="s">
        <v>14</v>
      </c>
      <c r="J489" s="9">
        <f>F489</f>
        <v>1190</v>
      </c>
      <c r="K489" s="9">
        <f t="shared" si="61"/>
        <v>19040</v>
      </c>
      <c r="L489" s="9">
        <f t="shared" si="64"/>
        <v>0</v>
      </c>
      <c r="M489" s="9">
        <f t="shared" si="65"/>
        <v>4760</v>
      </c>
      <c r="N489" s="60" t="s">
        <v>386</v>
      </c>
      <c r="O489" s="11" t="s">
        <v>334</v>
      </c>
    </row>
    <row r="490" spans="1:15" ht="15.6" hidden="1" outlineLevel="1">
      <c r="A490" s="6"/>
      <c r="B490" s="6" t="str">
        <f t="shared" si="58"/>
        <v/>
      </c>
      <c r="C490" s="163" t="s">
        <v>478</v>
      </c>
      <c r="D490" s="6"/>
      <c r="E490" s="8"/>
      <c r="F490" s="19"/>
      <c r="G490" s="9"/>
      <c r="H490" s="31"/>
      <c r="J490" s="9"/>
      <c r="K490" s="9"/>
      <c r="L490" s="9"/>
      <c r="M490" s="9"/>
    </row>
    <row r="491" spans="1:15" hidden="1" outlineLevel="1">
      <c r="B491" s="6" t="str">
        <f t="shared" si="58"/>
        <v/>
      </c>
      <c r="G491" s="9"/>
      <c r="H491" s="14"/>
      <c r="K491" s="9"/>
      <c r="L491" s="9">
        <f t="shared" si="64"/>
        <v>0</v>
      </c>
      <c r="M491" s="9">
        <f t="shared" si="65"/>
        <v>0</v>
      </c>
      <c r="O491" s="11" t="s">
        <v>334</v>
      </c>
    </row>
    <row r="492" spans="1:15" ht="64.5" hidden="1" customHeight="1" outlineLevel="1">
      <c r="A492" s="32">
        <v>354</v>
      </c>
      <c r="B492" s="6" t="str">
        <f t="shared" si="58"/>
        <v>IVF354</v>
      </c>
      <c r="C492" s="15" t="s">
        <v>182</v>
      </c>
      <c r="D492" s="6">
        <v>50</v>
      </c>
      <c r="E492" s="8" t="s">
        <v>14</v>
      </c>
      <c r="F492" s="19">
        <v>670</v>
      </c>
      <c r="G492" s="9">
        <f t="shared" si="60"/>
        <v>33500</v>
      </c>
      <c r="H492" s="14">
        <v>0</v>
      </c>
      <c r="I492" s="10" t="s">
        <v>14</v>
      </c>
      <c r="J492" s="9">
        <f>F492</f>
        <v>670</v>
      </c>
      <c r="K492" s="9"/>
      <c r="L492" s="9">
        <f t="shared" si="64"/>
        <v>0</v>
      </c>
      <c r="M492" s="9">
        <f t="shared" si="65"/>
        <v>33500</v>
      </c>
      <c r="N492" s="60" t="s">
        <v>497</v>
      </c>
      <c r="O492" s="11" t="s">
        <v>334</v>
      </c>
    </row>
    <row r="493" spans="1:15" hidden="1" outlineLevel="1">
      <c r="B493" s="6" t="str">
        <f t="shared" si="58"/>
        <v/>
      </c>
      <c r="G493" s="9"/>
      <c r="H493" s="14"/>
      <c r="K493" s="9"/>
      <c r="L493" s="9">
        <f t="shared" si="64"/>
        <v>0</v>
      </c>
      <c r="M493" s="9">
        <f t="shared" si="65"/>
        <v>0</v>
      </c>
      <c r="O493" s="11" t="s">
        <v>334</v>
      </c>
    </row>
    <row r="494" spans="1:15" ht="65.55" hidden="1" customHeight="1" outlineLevel="1">
      <c r="A494" s="151">
        <v>355</v>
      </c>
      <c r="B494" s="6" t="str">
        <f t="shared" si="58"/>
        <v>IVF355</v>
      </c>
      <c r="C494" s="15" t="s">
        <v>183</v>
      </c>
      <c r="D494" s="6">
        <v>50</v>
      </c>
      <c r="E494" s="8" t="s">
        <v>14</v>
      </c>
      <c r="F494" s="19">
        <v>515</v>
      </c>
      <c r="G494" s="9">
        <f t="shared" si="60"/>
        <v>25750</v>
      </c>
      <c r="H494" s="31">
        <v>9</v>
      </c>
      <c r="I494" s="10" t="s">
        <v>14</v>
      </c>
      <c r="J494" s="9">
        <f>F494</f>
        <v>515</v>
      </c>
      <c r="K494" s="9">
        <f t="shared" si="61"/>
        <v>4635</v>
      </c>
      <c r="L494" s="9">
        <f t="shared" si="64"/>
        <v>0</v>
      </c>
      <c r="M494" s="9">
        <f t="shared" si="65"/>
        <v>21115</v>
      </c>
      <c r="N494" s="60" t="s">
        <v>386</v>
      </c>
      <c r="O494" s="11" t="s">
        <v>334</v>
      </c>
    </row>
    <row r="495" spans="1:15" ht="15.6" hidden="1" outlineLevel="1">
      <c r="A495" s="6"/>
      <c r="B495" s="6" t="str">
        <f t="shared" si="58"/>
        <v/>
      </c>
      <c r="C495" s="163" t="s">
        <v>478</v>
      </c>
      <c r="D495" s="6"/>
      <c r="E495" s="8"/>
      <c r="F495" s="19"/>
      <c r="G495" s="9"/>
      <c r="H495" s="31"/>
      <c r="J495" s="9"/>
      <c r="K495" s="9"/>
      <c r="L495" s="9"/>
      <c r="M495" s="9"/>
    </row>
    <row r="496" spans="1:15" hidden="1" outlineLevel="1">
      <c r="B496" s="6" t="str">
        <f t="shared" si="58"/>
        <v/>
      </c>
      <c r="G496" s="9"/>
      <c r="H496" s="14"/>
      <c r="K496" s="9"/>
      <c r="L496" s="9">
        <f t="shared" si="64"/>
        <v>0</v>
      </c>
      <c r="M496" s="9">
        <f t="shared" si="65"/>
        <v>0</v>
      </c>
      <c r="O496" s="11" t="s">
        <v>334</v>
      </c>
    </row>
    <row r="497" spans="1:15" ht="160.5" hidden="1" customHeight="1" outlineLevel="1">
      <c r="A497" s="151">
        <v>356</v>
      </c>
      <c r="B497" s="6" t="str">
        <f t="shared" si="58"/>
        <v>IVF356</v>
      </c>
      <c r="C497" s="15" t="s">
        <v>184</v>
      </c>
      <c r="D497" s="6">
        <v>30</v>
      </c>
      <c r="E497" s="8" t="s">
        <v>12</v>
      </c>
      <c r="F497" s="19">
        <v>2600</v>
      </c>
      <c r="G497" s="9">
        <f t="shared" si="60"/>
        <v>78000</v>
      </c>
      <c r="H497" s="31">
        <v>24.98</v>
      </c>
      <c r="I497" s="10" t="s">
        <v>12</v>
      </c>
      <c r="J497" s="9">
        <f>F497</f>
        <v>2600</v>
      </c>
      <c r="K497" s="9">
        <f t="shared" si="61"/>
        <v>64948</v>
      </c>
      <c r="L497" s="9">
        <f t="shared" si="64"/>
        <v>0</v>
      </c>
      <c r="M497" s="9">
        <f t="shared" si="65"/>
        <v>13052</v>
      </c>
      <c r="N497" s="60" t="s">
        <v>386</v>
      </c>
      <c r="O497" s="11" t="s">
        <v>334</v>
      </c>
    </row>
    <row r="498" spans="1:15" ht="15.6" hidden="1" outlineLevel="1">
      <c r="A498" s="6"/>
      <c r="B498" s="6" t="str">
        <f t="shared" si="58"/>
        <v/>
      </c>
      <c r="C498" s="163" t="s">
        <v>470</v>
      </c>
      <c r="D498" s="6"/>
      <c r="E498" s="8"/>
      <c r="F498" s="19"/>
      <c r="G498" s="9"/>
      <c r="H498" s="31"/>
      <c r="J498" s="9"/>
      <c r="K498" s="9"/>
      <c r="L498" s="9"/>
      <c r="M498" s="9"/>
    </row>
    <row r="499" spans="1:15" hidden="1" outlineLevel="1">
      <c r="B499" s="6" t="str">
        <f t="shared" si="58"/>
        <v/>
      </c>
      <c r="G499" s="9"/>
      <c r="H499" s="14"/>
      <c r="K499" s="9"/>
      <c r="L499" s="9">
        <f t="shared" si="64"/>
        <v>0</v>
      </c>
      <c r="M499" s="9">
        <f t="shared" si="65"/>
        <v>0</v>
      </c>
      <c r="O499" s="11" t="s">
        <v>334</v>
      </c>
    </row>
    <row r="500" spans="1:15" ht="159.44999999999999" hidden="1" customHeight="1" outlineLevel="1">
      <c r="A500" s="151">
        <v>357</v>
      </c>
      <c r="B500" s="6" t="str">
        <f t="shared" si="58"/>
        <v>IVF357</v>
      </c>
      <c r="C500" s="15" t="s">
        <v>185</v>
      </c>
      <c r="D500" s="6">
        <v>250</v>
      </c>
      <c r="E500" s="8" t="s">
        <v>12</v>
      </c>
      <c r="F500" s="19">
        <v>2325</v>
      </c>
      <c r="G500" s="9">
        <f t="shared" si="60"/>
        <v>581250</v>
      </c>
      <c r="H500" s="31">
        <v>232.64</v>
      </c>
      <c r="I500" s="10" t="s">
        <v>12</v>
      </c>
      <c r="J500" s="9">
        <f>F500</f>
        <v>2325</v>
      </c>
      <c r="K500" s="9">
        <f t="shared" si="61"/>
        <v>540888</v>
      </c>
      <c r="L500" s="9">
        <f t="shared" si="64"/>
        <v>0</v>
      </c>
      <c r="M500" s="9">
        <f t="shared" si="65"/>
        <v>40362</v>
      </c>
      <c r="N500" s="60" t="s">
        <v>386</v>
      </c>
      <c r="O500" s="11" t="s">
        <v>334</v>
      </c>
    </row>
    <row r="501" spans="1:15" ht="15.6" hidden="1" outlineLevel="1">
      <c r="A501" s="6"/>
      <c r="B501" s="6" t="str">
        <f t="shared" si="58"/>
        <v/>
      </c>
      <c r="C501" s="163" t="s">
        <v>471</v>
      </c>
      <c r="D501" s="6"/>
      <c r="E501" s="8"/>
      <c r="F501" s="19"/>
      <c r="G501" s="9"/>
      <c r="H501" s="31"/>
      <c r="J501" s="9"/>
      <c r="K501" s="9"/>
      <c r="L501" s="9"/>
      <c r="M501" s="9"/>
    </row>
    <row r="502" spans="1:15" ht="15.6" hidden="1" outlineLevel="1">
      <c r="B502" s="6" t="str">
        <f t="shared" si="58"/>
        <v/>
      </c>
      <c r="C502" s="25"/>
      <c r="G502" s="9"/>
      <c r="H502" s="14"/>
      <c r="J502" s="9"/>
      <c r="K502" s="9"/>
      <c r="L502" s="9">
        <f t="shared" si="64"/>
        <v>0</v>
      </c>
      <c r="M502" s="9">
        <f t="shared" si="65"/>
        <v>0</v>
      </c>
      <c r="O502" s="11" t="s">
        <v>334</v>
      </c>
    </row>
    <row r="503" spans="1:15" ht="60" hidden="1" outlineLevel="1">
      <c r="A503" s="32">
        <v>358</v>
      </c>
      <c r="B503" s="6" t="str">
        <f t="shared" si="58"/>
        <v>IVF358</v>
      </c>
      <c r="C503" s="7" t="s">
        <v>186</v>
      </c>
      <c r="D503" s="6">
        <v>2</v>
      </c>
      <c r="E503" s="8" t="s">
        <v>12</v>
      </c>
      <c r="F503" s="19">
        <v>15800</v>
      </c>
      <c r="G503" s="9">
        <f t="shared" si="60"/>
        <v>31600</v>
      </c>
      <c r="H503" s="31">
        <v>0.8</v>
      </c>
      <c r="I503" s="10" t="s">
        <v>12</v>
      </c>
      <c r="J503" s="9">
        <f>F503</f>
        <v>15800</v>
      </c>
      <c r="K503" s="9">
        <f t="shared" si="61"/>
        <v>12640</v>
      </c>
      <c r="L503" s="9">
        <f t="shared" si="64"/>
        <v>0</v>
      </c>
      <c r="M503" s="9">
        <f t="shared" si="65"/>
        <v>18960</v>
      </c>
      <c r="N503" s="60" t="s">
        <v>386</v>
      </c>
      <c r="O503" s="11" t="s">
        <v>334</v>
      </c>
    </row>
    <row r="504" spans="1:15" hidden="1" outlineLevel="1">
      <c r="B504" s="6" t="str">
        <f t="shared" si="58"/>
        <v/>
      </c>
      <c r="G504" s="9"/>
      <c r="H504" s="14"/>
      <c r="K504" s="9"/>
      <c r="L504" s="9">
        <f t="shared" si="64"/>
        <v>0</v>
      </c>
      <c r="M504" s="9">
        <f t="shared" si="65"/>
        <v>0</v>
      </c>
      <c r="O504" s="11" t="s">
        <v>334</v>
      </c>
    </row>
    <row r="505" spans="1:15" ht="60" hidden="1" outlineLevel="1">
      <c r="A505" s="32">
        <v>359</v>
      </c>
      <c r="B505" s="6" t="str">
        <f t="shared" si="58"/>
        <v>IVF359</v>
      </c>
      <c r="C505" s="7" t="s">
        <v>187</v>
      </c>
      <c r="D505" s="6">
        <v>2</v>
      </c>
      <c r="E505" s="8" t="s">
        <v>12</v>
      </c>
      <c r="F505" s="19">
        <v>25900</v>
      </c>
      <c r="G505" s="9">
        <f t="shared" si="60"/>
        <v>51800</v>
      </c>
      <c r="H505" s="31">
        <v>0.8</v>
      </c>
      <c r="I505" s="10" t="s">
        <v>12</v>
      </c>
      <c r="J505" s="9">
        <f>F505</f>
        <v>25900</v>
      </c>
      <c r="K505" s="9">
        <f t="shared" si="61"/>
        <v>20720</v>
      </c>
      <c r="L505" s="9">
        <f t="shared" si="64"/>
        <v>0</v>
      </c>
      <c r="M505" s="9">
        <f t="shared" si="65"/>
        <v>31080</v>
      </c>
      <c r="N505" s="60" t="s">
        <v>386</v>
      </c>
      <c r="O505" s="11" t="s">
        <v>334</v>
      </c>
    </row>
    <row r="506" spans="1:15" hidden="1" outlineLevel="1">
      <c r="B506" s="6" t="str">
        <f t="shared" si="58"/>
        <v/>
      </c>
      <c r="G506" s="9"/>
      <c r="H506" s="14"/>
      <c r="K506" s="9"/>
      <c r="L506" s="9">
        <f t="shared" si="64"/>
        <v>0</v>
      </c>
      <c r="M506" s="9">
        <f t="shared" si="65"/>
        <v>0</v>
      </c>
      <c r="O506" s="11" t="s">
        <v>334</v>
      </c>
    </row>
    <row r="507" spans="1:15" ht="45" hidden="1" outlineLevel="1">
      <c r="A507" s="32">
        <v>360</v>
      </c>
      <c r="B507" s="6" t="str">
        <f t="shared" si="58"/>
        <v>IVF360</v>
      </c>
      <c r="C507" s="7" t="s">
        <v>188</v>
      </c>
      <c r="D507" s="6">
        <v>2</v>
      </c>
      <c r="E507" s="8" t="s">
        <v>12</v>
      </c>
      <c r="F507" s="19">
        <v>26300</v>
      </c>
      <c r="G507" s="9">
        <f t="shared" si="60"/>
        <v>52600</v>
      </c>
      <c r="H507" s="14">
        <v>1.59</v>
      </c>
      <c r="I507" s="10" t="s">
        <v>12</v>
      </c>
      <c r="J507" s="9">
        <f>F507</f>
        <v>26300</v>
      </c>
      <c r="K507" s="9">
        <f t="shared" si="61"/>
        <v>41817</v>
      </c>
      <c r="L507" s="9">
        <f t="shared" si="64"/>
        <v>0</v>
      </c>
      <c r="M507" s="9">
        <f t="shared" si="65"/>
        <v>10783</v>
      </c>
      <c r="N507" s="60" t="s">
        <v>383</v>
      </c>
      <c r="O507" s="11" t="s">
        <v>334</v>
      </c>
    </row>
    <row r="508" spans="1:15" hidden="1" outlineLevel="1">
      <c r="B508" s="6" t="str">
        <f t="shared" si="58"/>
        <v/>
      </c>
      <c r="G508" s="9"/>
      <c r="H508" s="14"/>
      <c r="K508" s="9"/>
      <c r="L508" s="9">
        <f t="shared" si="64"/>
        <v>0</v>
      </c>
      <c r="M508" s="9">
        <f t="shared" si="65"/>
        <v>0</v>
      </c>
      <c r="O508" s="11" t="s">
        <v>334</v>
      </c>
    </row>
    <row r="509" spans="1:15" ht="45" hidden="1" outlineLevel="1">
      <c r="A509" s="32">
        <v>361</v>
      </c>
      <c r="B509" s="6" t="str">
        <f t="shared" si="58"/>
        <v>IVF361</v>
      </c>
      <c r="C509" s="7" t="s">
        <v>189</v>
      </c>
      <c r="D509" s="6">
        <v>1</v>
      </c>
      <c r="E509" s="8" t="s">
        <v>12</v>
      </c>
      <c r="F509" s="19">
        <v>8125</v>
      </c>
      <c r="G509" s="9">
        <f t="shared" si="60"/>
        <v>8125</v>
      </c>
      <c r="H509" s="14">
        <f>D509</f>
        <v>1</v>
      </c>
      <c r="I509" s="10" t="s">
        <v>12</v>
      </c>
      <c r="J509" s="9">
        <f>F509</f>
        <v>8125</v>
      </c>
      <c r="K509" s="9">
        <f t="shared" si="61"/>
        <v>8125</v>
      </c>
      <c r="L509" s="9">
        <f t="shared" si="64"/>
        <v>0</v>
      </c>
      <c r="M509" s="9">
        <f t="shared" si="65"/>
        <v>0</v>
      </c>
      <c r="N509" s="60" t="s">
        <v>383</v>
      </c>
      <c r="O509" s="11" t="s">
        <v>334</v>
      </c>
    </row>
    <row r="510" spans="1:15" hidden="1" outlineLevel="1">
      <c r="B510" s="6" t="str">
        <f t="shared" si="58"/>
        <v/>
      </c>
      <c r="G510" s="9"/>
      <c r="H510" s="14"/>
      <c r="K510" s="9"/>
      <c r="L510" s="9">
        <f t="shared" si="64"/>
        <v>0</v>
      </c>
      <c r="M510" s="9">
        <f t="shared" si="65"/>
        <v>0</v>
      </c>
      <c r="O510" s="11" t="s">
        <v>334</v>
      </c>
    </row>
    <row r="511" spans="1:15" ht="45" hidden="1" outlineLevel="1">
      <c r="A511" s="32">
        <v>362</v>
      </c>
      <c r="B511" s="6" t="str">
        <f t="shared" si="58"/>
        <v>IVF362</v>
      </c>
      <c r="C511" s="7" t="s">
        <v>190</v>
      </c>
      <c r="D511" s="6">
        <v>1</v>
      </c>
      <c r="E511" s="8" t="s">
        <v>12</v>
      </c>
      <c r="F511" s="19">
        <v>7550</v>
      </c>
      <c r="G511" s="9">
        <f t="shared" si="60"/>
        <v>7550</v>
      </c>
      <c r="H511" s="14">
        <v>0.76</v>
      </c>
      <c r="I511" s="10" t="s">
        <v>12</v>
      </c>
      <c r="J511" s="9">
        <f>F511</f>
        <v>7550</v>
      </c>
      <c r="K511" s="9">
        <f t="shared" si="61"/>
        <v>5738</v>
      </c>
      <c r="L511" s="9">
        <f t="shared" si="64"/>
        <v>0</v>
      </c>
      <c r="M511" s="9">
        <f t="shared" si="65"/>
        <v>1812</v>
      </c>
      <c r="N511" s="60" t="s">
        <v>383</v>
      </c>
      <c r="O511" s="11" t="s">
        <v>334</v>
      </c>
    </row>
    <row r="512" spans="1:15" hidden="1" outlineLevel="1">
      <c r="B512" s="6" t="str">
        <f t="shared" si="58"/>
        <v/>
      </c>
      <c r="G512" s="9"/>
      <c r="H512" s="14"/>
      <c r="K512" s="9"/>
      <c r="L512" s="9">
        <f t="shared" si="64"/>
        <v>0</v>
      </c>
      <c r="M512" s="9">
        <f t="shared" si="65"/>
        <v>0</v>
      </c>
      <c r="O512" s="11" t="s">
        <v>334</v>
      </c>
    </row>
    <row r="513" spans="1:15" ht="45" hidden="1" outlineLevel="1">
      <c r="A513" s="32">
        <v>363</v>
      </c>
      <c r="B513" s="6" t="str">
        <f t="shared" si="58"/>
        <v>IVF363</v>
      </c>
      <c r="C513" s="7" t="s">
        <v>24</v>
      </c>
      <c r="D513" s="6">
        <v>2</v>
      </c>
      <c r="E513" s="8" t="s">
        <v>9</v>
      </c>
      <c r="F513" s="19">
        <v>10500</v>
      </c>
      <c r="G513" s="9">
        <f t="shared" si="60"/>
        <v>21000</v>
      </c>
      <c r="H513" s="31">
        <f>D513</f>
        <v>2</v>
      </c>
      <c r="I513" s="10" t="s">
        <v>9</v>
      </c>
      <c r="J513" s="9">
        <f>F513</f>
        <v>10500</v>
      </c>
      <c r="K513" s="9">
        <f t="shared" si="61"/>
        <v>21000</v>
      </c>
      <c r="L513" s="9">
        <f t="shared" si="64"/>
        <v>0</v>
      </c>
      <c r="M513" s="9">
        <f t="shared" si="65"/>
        <v>0</v>
      </c>
      <c r="N513" s="182" t="s">
        <v>396</v>
      </c>
      <c r="O513" s="11" t="s">
        <v>334</v>
      </c>
    </row>
    <row r="514" spans="1:15" ht="15.6" hidden="1" outlineLevel="1">
      <c r="B514" s="6" t="str">
        <f t="shared" si="58"/>
        <v/>
      </c>
      <c r="C514" s="173" t="s">
        <v>39</v>
      </c>
      <c r="G514" s="9"/>
      <c r="H514" s="31">
        <v>1</v>
      </c>
      <c r="I514" s="10" t="s">
        <v>9</v>
      </c>
      <c r="J514" s="9">
        <f>F513</f>
        <v>10500</v>
      </c>
      <c r="K514" s="9">
        <f t="shared" si="61"/>
        <v>10500</v>
      </c>
      <c r="L514" s="9">
        <f t="shared" si="64"/>
        <v>10500</v>
      </c>
      <c r="M514" s="9">
        <f t="shared" si="65"/>
        <v>0</v>
      </c>
      <c r="N514" s="182"/>
      <c r="O514" s="11" t="s">
        <v>334</v>
      </c>
    </row>
    <row r="515" spans="1:15" ht="60" hidden="1" outlineLevel="1">
      <c r="A515" s="32">
        <v>364</v>
      </c>
      <c r="B515" s="6" t="str">
        <f t="shared" si="58"/>
        <v>IVF364</v>
      </c>
      <c r="C515" s="7" t="s">
        <v>191</v>
      </c>
      <c r="D515" s="6">
        <v>2</v>
      </c>
      <c r="E515" s="8" t="s">
        <v>9</v>
      </c>
      <c r="F515" s="19">
        <v>12900</v>
      </c>
      <c r="G515" s="9">
        <f t="shared" si="60"/>
        <v>25800</v>
      </c>
      <c r="H515" s="31">
        <f>D515</f>
        <v>2</v>
      </c>
      <c r="I515" s="10" t="s">
        <v>9</v>
      </c>
      <c r="J515" s="9">
        <f>F515</f>
        <v>12900</v>
      </c>
      <c r="K515" s="9">
        <f t="shared" si="61"/>
        <v>25800</v>
      </c>
      <c r="L515" s="9">
        <f t="shared" si="64"/>
        <v>0</v>
      </c>
      <c r="M515" s="9">
        <f t="shared" si="65"/>
        <v>0</v>
      </c>
      <c r="N515" s="60" t="s">
        <v>383</v>
      </c>
      <c r="O515" s="11" t="s">
        <v>334</v>
      </c>
    </row>
    <row r="516" spans="1:15" hidden="1" outlineLevel="1">
      <c r="B516" s="6" t="str">
        <f t="shared" si="58"/>
        <v/>
      </c>
      <c r="G516" s="9"/>
      <c r="H516" s="14"/>
      <c r="K516" s="9"/>
      <c r="L516" s="9">
        <f t="shared" si="64"/>
        <v>0</v>
      </c>
      <c r="M516" s="9">
        <f t="shared" si="65"/>
        <v>0</v>
      </c>
      <c r="O516" s="11" t="s">
        <v>334</v>
      </c>
    </row>
    <row r="517" spans="1:15" ht="45" hidden="1" outlineLevel="1">
      <c r="A517" s="32">
        <v>365</v>
      </c>
      <c r="B517" s="6" t="str">
        <f t="shared" si="58"/>
        <v>IVF365</v>
      </c>
      <c r="C517" s="7" t="s">
        <v>192</v>
      </c>
      <c r="D517" s="6">
        <v>1</v>
      </c>
      <c r="E517" s="8" t="s">
        <v>12</v>
      </c>
      <c r="F517" s="19">
        <v>10300</v>
      </c>
      <c r="G517" s="9">
        <f t="shared" si="60"/>
        <v>10300</v>
      </c>
      <c r="H517" s="14">
        <f>D517</f>
        <v>1</v>
      </c>
      <c r="I517" s="10" t="s">
        <v>12</v>
      </c>
      <c r="J517" s="9">
        <f>F517</f>
        <v>10300</v>
      </c>
      <c r="K517" s="9">
        <f t="shared" si="61"/>
        <v>10300</v>
      </c>
      <c r="L517" s="9">
        <f t="shared" si="64"/>
        <v>0</v>
      </c>
      <c r="M517" s="9">
        <f t="shared" si="65"/>
        <v>0</v>
      </c>
      <c r="N517" s="183" t="s">
        <v>396</v>
      </c>
      <c r="O517" s="11" t="s">
        <v>334</v>
      </c>
    </row>
    <row r="518" spans="1:15" ht="15.6" hidden="1" outlineLevel="1">
      <c r="B518" s="6" t="str">
        <f t="shared" si="58"/>
        <v/>
      </c>
      <c r="C518" s="173" t="s">
        <v>39</v>
      </c>
      <c r="G518" s="9"/>
      <c r="H518" s="14">
        <v>0.8</v>
      </c>
      <c r="I518" s="10" t="s">
        <v>12</v>
      </c>
      <c r="J518" s="9">
        <f>J517</f>
        <v>10300</v>
      </c>
      <c r="K518" s="9">
        <f t="shared" ref="K518" si="66">ROUND(H518*J518,0)</f>
        <v>8240</v>
      </c>
      <c r="L518" s="9">
        <f t="shared" ref="L518" si="67">ROUND(IF(K518&gt;G518,K518-G518,0),0)</f>
        <v>8240</v>
      </c>
      <c r="M518" s="9">
        <f t="shared" ref="M518" si="68">ROUND(IF(K518&lt;G518,G518-K518,0),0)</f>
        <v>0</v>
      </c>
      <c r="N518" s="184"/>
      <c r="O518" s="11" t="s">
        <v>334</v>
      </c>
    </row>
    <row r="519" spans="1:15" ht="60.6" hidden="1" outlineLevel="1">
      <c r="A519" s="151">
        <v>366</v>
      </c>
      <c r="B519" s="6" t="str">
        <f t="shared" ref="B519:B582" si="69">IF(ISBLANK(A519), "","IVF"&amp;A519)</f>
        <v>IVF366</v>
      </c>
      <c r="C519" s="15" t="s">
        <v>193</v>
      </c>
      <c r="D519" s="6">
        <v>130</v>
      </c>
      <c r="E519" s="8" t="s">
        <v>12</v>
      </c>
      <c r="F519" s="19">
        <v>1225</v>
      </c>
      <c r="G519" s="9">
        <f t="shared" si="60"/>
        <v>159250</v>
      </c>
      <c r="H519" s="31">
        <v>45.79</v>
      </c>
      <c r="I519" s="10" t="s">
        <v>12</v>
      </c>
      <c r="J519" s="9">
        <f>F519</f>
        <v>1225</v>
      </c>
      <c r="K519" s="9">
        <f t="shared" si="61"/>
        <v>56093</v>
      </c>
      <c r="L519" s="9">
        <f t="shared" si="64"/>
        <v>0</v>
      </c>
      <c r="M519" s="9">
        <f t="shared" si="65"/>
        <v>103157</v>
      </c>
      <c r="N519" s="60" t="s">
        <v>386</v>
      </c>
      <c r="O519" s="11" t="s">
        <v>334</v>
      </c>
    </row>
    <row r="520" spans="1:15" ht="15.6" hidden="1" outlineLevel="1">
      <c r="A520" s="6"/>
      <c r="B520" s="6" t="str">
        <f t="shared" si="69"/>
        <v/>
      </c>
      <c r="C520" s="163" t="s">
        <v>475</v>
      </c>
      <c r="D520" s="6"/>
      <c r="E520" s="8"/>
      <c r="F520" s="19"/>
      <c r="G520" s="9"/>
      <c r="H520" s="31"/>
      <c r="J520" s="9"/>
      <c r="K520" s="9"/>
      <c r="L520" s="9"/>
      <c r="M520" s="9"/>
    </row>
    <row r="521" spans="1:15" hidden="1" outlineLevel="1">
      <c r="B521" s="6" t="str">
        <f t="shared" si="69"/>
        <v/>
      </c>
      <c r="G521" s="9"/>
      <c r="H521" s="14"/>
      <c r="K521" s="9"/>
      <c r="L521" s="9">
        <f t="shared" si="64"/>
        <v>0</v>
      </c>
      <c r="M521" s="9">
        <f t="shared" si="65"/>
        <v>0</v>
      </c>
      <c r="O521" s="11" t="s">
        <v>334</v>
      </c>
    </row>
    <row r="522" spans="1:15" ht="60.6" hidden="1" outlineLevel="1">
      <c r="A522" s="151">
        <v>367</v>
      </c>
      <c r="B522" s="6" t="str">
        <f t="shared" si="69"/>
        <v>IVF367</v>
      </c>
      <c r="C522" s="15" t="s">
        <v>194</v>
      </c>
      <c r="D522" s="6">
        <v>130</v>
      </c>
      <c r="E522" s="8" t="s">
        <v>12</v>
      </c>
      <c r="F522" s="19">
        <v>1075</v>
      </c>
      <c r="G522" s="9">
        <f t="shared" si="60"/>
        <v>139750</v>
      </c>
      <c r="H522" s="31">
        <v>103.32</v>
      </c>
      <c r="I522" s="10" t="s">
        <v>12</v>
      </c>
      <c r="J522" s="9">
        <f>F522</f>
        <v>1075</v>
      </c>
      <c r="K522" s="9">
        <f t="shared" si="61"/>
        <v>111069</v>
      </c>
      <c r="L522" s="9">
        <f t="shared" si="64"/>
        <v>0</v>
      </c>
      <c r="M522" s="9">
        <f t="shared" si="65"/>
        <v>28681</v>
      </c>
      <c r="N522" s="60" t="s">
        <v>386</v>
      </c>
      <c r="O522" s="11" t="s">
        <v>334</v>
      </c>
    </row>
    <row r="523" spans="1:15" ht="15.6" hidden="1" outlineLevel="1">
      <c r="A523" s="6"/>
      <c r="B523" s="6" t="str">
        <f t="shared" si="69"/>
        <v/>
      </c>
      <c r="C523" s="163" t="s">
        <v>474</v>
      </c>
      <c r="D523" s="6"/>
      <c r="E523" s="8"/>
      <c r="F523" s="19"/>
      <c r="G523" s="9"/>
      <c r="H523" s="31"/>
      <c r="J523" s="9"/>
      <c r="K523" s="9"/>
      <c r="L523" s="9"/>
      <c r="M523" s="9"/>
    </row>
    <row r="524" spans="1:15" ht="15.6" hidden="1" outlineLevel="1">
      <c r="B524" s="6" t="str">
        <f t="shared" si="69"/>
        <v/>
      </c>
      <c r="C524" s="25"/>
      <c r="G524" s="9"/>
      <c r="H524" s="14"/>
      <c r="J524" s="9"/>
      <c r="K524" s="9"/>
      <c r="L524" s="9">
        <f t="shared" si="64"/>
        <v>0</v>
      </c>
      <c r="M524" s="9">
        <f t="shared" si="65"/>
        <v>0</v>
      </c>
      <c r="O524" s="11" t="s">
        <v>334</v>
      </c>
    </row>
    <row r="525" spans="1:15" ht="93.6" hidden="1" customHeight="1" outlineLevel="1">
      <c r="A525" s="151">
        <v>368</v>
      </c>
      <c r="B525" s="6" t="str">
        <f t="shared" si="69"/>
        <v>IVF368</v>
      </c>
      <c r="C525" s="15" t="s">
        <v>195</v>
      </c>
      <c r="D525" s="6">
        <v>40</v>
      </c>
      <c r="E525" s="8" t="s">
        <v>12</v>
      </c>
      <c r="F525" s="19">
        <v>785</v>
      </c>
      <c r="G525" s="9">
        <f t="shared" si="60"/>
        <v>31400</v>
      </c>
      <c r="H525" s="14">
        <f>D525</f>
        <v>40</v>
      </c>
      <c r="I525" s="10" t="s">
        <v>12</v>
      </c>
      <c r="J525" s="9">
        <f>F525</f>
        <v>785</v>
      </c>
      <c r="K525" s="9">
        <f t="shared" si="61"/>
        <v>31400</v>
      </c>
      <c r="L525" s="9">
        <f t="shared" si="64"/>
        <v>0</v>
      </c>
      <c r="M525" s="9">
        <f t="shared" si="65"/>
        <v>0</v>
      </c>
      <c r="N525" s="182" t="s">
        <v>397</v>
      </c>
      <c r="O525" s="11" t="s">
        <v>334</v>
      </c>
    </row>
    <row r="526" spans="1:15" ht="15.6" hidden="1" outlineLevel="1">
      <c r="B526" s="6" t="str">
        <f t="shared" si="69"/>
        <v/>
      </c>
      <c r="C526" s="173" t="s">
        <v>39</v>
      </c>
      <c r="G526" s="9"/>
      <c r="H526" s="14">
        <f>76.7-H525</f>
        <v>36.700000000000003</v>
      </c>
      <c r="I526" s="10" t="s">
        <v>12</v>
      </c>
      <c r="J526" s="9">
        <f>J525</f>
        <v>785</v>
      </c>
      <c r="K526" s="9">
        <f t="shared" si="61"/>
        <v>28810</v>
      </c>
      <c r="L526" s="9">
        <f t="shared" si="64"/>
        <v>28810</v>
      </c>
      <c r="M526" s="9">
        <f t="shared" si="65"/>
        <v>0</v>
      </c>
      <c r="N526" s="182"/>
      <c r="O526" s="11" t="s">
        <v>334</v>
      </c>
    </row>
    <row r="527" spans="1:15" ht="15.6" hidden="1" outlineLevel="1">
      <c r="B527" s="6" t="str">
        <f t="shared" si="69"/>
        <v/>
      </c>
      <c r="C527" s="25" t="s">
        <v>473</v>
      </c>
      <c r="G527" s="9"/>
      <c r="H527" s="14"/>
      <c r="J527" s="9"/>
      <c r="K527" s="9"/>
      <c r="L527" s="9"/>
      <c r="M527" s="9"/>
    </row>
    <row r="528" spans="1:15" ht="15.6" hidden="1" outlineLevel="1">
      <c r="B528" s="6" t="str">
        <f t="shared" si="69"/>
        <v/>
      </c>
      <c r="C528" s="25"/>
      <c r="G528" s="9"/>
      <c r="H528" s="14"/>
      <c r="J528" s="9"/>
      <c r="K528" s="9"/>
      <c r="L528" s="9"/>
      <c r="M528" s="9"/>
    </row>
    <row r="529" spans="1:15" ht="91.8" hidden="1" customHeight="1" outlineLevel="1">
      <c r="A529" s="151">
        <v>369</v>
      </c>
      <c r="B529" s="6" t="str">
        <f t="shared" si="69"/>
        <v>IVF369</v>
      </c>
      <c r="C529" s="15" t="s">
        <v>196</v>
      </c>
      <c r="D529" s="6">
        <v>40</v>
      </c>
      <c r="E529" s="8" t="s">
        <v>12</v>
      </c>
      <c r="F529" s="19">
        <v>660</v>
      </c>
      <c r="G529" s="9">
        <f t="shared" si="60"/>
        <v>26400</v>
      </c>
      <c r="H529" s="31">
        <v>40</v>
      </c>
      <c r="I529" s="10" t="s">
        <v>12</v>
      </c>
      <c r="J529" s="9">
        <f>F529</f>
        <v>660</v>
      </c>
      <c r="K529" s="9">
        <f t="shared" si="61"/>
        <v>26400</v>
      </c>
      <c r="L529" s="9">
        <f t="shared" si="64"/>
        <v>0</v>
      </c>
      <c r="M529" s="9">
        <f t="shared" si="65"/>
        <v>0</v>
      </c>
      <c r="N529" s="182" t="s">
        <v>397</v>
      </c>
      <c r="O529" s="11" t="s">
        <v>334</v>
      </c>
    </row>
    <row r="530" spans="1:15" ht="15.6" hidden="1" outlineLevel="1">
      <c r="B530" s="6" t="str">
        <f t="shared" si="69"/>
        <v/>
      </c>
      <c r="C530" s="173" t="s">
        <v>39</v>
      </c>
      <c r="G530" s="9"/>
      <c r="H530" s="14">
        <f>97.49-H529</f>
        <v>57.489999999999995</v>
      </c>
      <c r="I530" s="10" t="s">
        <v>12</v>
      </c>
      <c r="J530" s="9">
        <f>J529</f>
        <v>660</v>
      </c>
      <c r="K530" s="9">
        <f t="shared" si="61"/>
        <v>37943</v>
      </c>
      <c r="L530" s="9">
        <f t="shared" si="64"/>
        <v>37943</v>
      </c>
      <c r="M530" s="9">
        <f t="shared" si="65"/>
        <v>0</v>
      </c>
      <c r="N530" s="182"/>
      <c r="O530" s="11" t="s">
        <v>334</v>
      </c>
    </row>
    <row r="531" spans="1:15" ht="15.6" hidden="1" outlineLevel="1">
      <c r="B531" s="6" t="str">
        <f t="shared" si="69"/>
        <v/>
      </c>
      <c r="C531" s="25" t="s">
        <v>472</v>
      </c>
      <c r="G531" s="9"/>
      <c r="H531" s="14"/>
      <c r="J531" s="9"/>
      <c r="K531" s="9"/>
      <c r="L531" s="9"/>
      <c r="M531" s="9"/>
    </row>
    <row r="532" spans="1:15" ht="15.6" hidden="1" outlineLevel="1">
      <c r="B532" s="6" t="str">
        <f t="shared" si="69"/>
        <v/>
      </c>
      <c r="C532" s="25"/>
      <c r="G532" s="9"/>
      <c r="H532" s="14"/>
      <c r="J532" s="9"/>
      <c r="K532" s="9"/>
      <c r="L532" s="9"/>
      <c r="M532" s="9"/>
    </row>
    <row r="533" spans="1:15" ht="319.2" hidden="1" customHeight="1" outlineLevel="1">
      <c r="A533" s="32">
        <v>370</v>
      </c>
      <c r="B533" s="6" t="str">
        <f t="shared" si="69"/>
        <v>IVF370</v>
      </c>
      <c r="C533" s="7" t="s">
        <v>23</v>
      </c>
      <c r="D533" s="6">
        <v>1</v>
      </c>
      <c r="E533" s="8" t="s">
        <v>18</v>
      </c>
      <c r="F533" s="19">
        <v>371875</v>
      </c>
      <c r="G533" s="9">
        <f t="shared" si="60"/>
        <v>371875</v>
      </c>
      <c r="H533" s="14">
        <v>0</v>
      </c>
      <c r="I533" s="10" t="s">
        <v>18</v>
      </c>
      <c r="J533" s="9">
        <f>F533</f>
        <v>371875</v>
      </c>
      <c r="K533" s="9"/>
      <c r="L533" s="9">
        <f t="shared" si="64"/>
        <v>0</v>
      </c>
      <c r="M533" s="9">
        <f t="shared" si="65"/>
        <v>371875</v>
      </c>
      <c r="N533" s="60" t="s">
        <v>398</v>
      </c>
      <c r="O533" s="11" t="s">
        <v>334</v>
      </c>
    </row>
    <row r="534" spans="1:15" hidden="1" outlineLevel="1">
      <c r="B534" s="6" t="str">
        <f t="shared" si="69"/>
        <v/>
      </c>
      <c r="G534" s="9"/>
      <c r="H534" s="14"/>
      <c r="K534" s="9"/>
      <c r="L534" s="9">
        <f t="shared" si="64"/>
        <v>0</v>
      </c>
      <c r="M534" s="9">
        <f t="shared" si="65"/>
        <v>0</v>
      </c>
      <c r="O534" s="11" t="s">
        <v>334</v>
      </c>
    </row>
    <row r="535" spans="1:15" ht="150" hidden="1" outlineLevel="1">
      <c r="A535" s="151">
        <v>371</v>
      </c>
      <c r="B535" s="6" t="str">
        <f t="shared" si="69"/>
        <v>IVF371</v>
      </c>
      <c r="C535" s="7" t="s">
        <v>197</v>
      </c>
      <c r="D535" s="6">
        <v>2</v>
      </c>
      <c r="E535" s="8" t="s">
        <v>9</v>
      </c>
      <c r="F535" s="19">
        <v>30700</v>
      </c>
      <c r="G535" s="9">
        <f t="shared" si="60"/>
        <v>61400</v>
      </c>
      <c r="H535" s="14">
        <f>D535</f>
        <v>2</v>
      </c>
      <c r="I535" s="10" t="s">
        <v>9</v>
      </c>
      <c r="J535" s="9">
        <f>F535</f>
        <v>30700</v>
      </c>
      <c r="K535" s="9">
        <f t="shared" si="61"/>
        <v>61400</v>
      </c>
      <c r="L535" s="9">
        <f t="shared" si="64"/>
        <v>0</v>
      </c>
      <c r="M535" s="9">
        <f t="shared" si="65"/>
        <v>0</v>
      </c>
      <c r="N535" s="60" t="s">
        <v>383</v>
      </c>
      <c r="O535" s="11" t="s">
        <v>334</v>
      </c>
    </row>
    <row r="536" spans="1:15" ht="15.6" hidden="1" outlineLevel="1">
      <c r="A536" s="6"/>
      <c r="B536" s="6" t="str">
        <f t="shared" si="69"/>
        <v/>
      </c>
      <c r="C536" s="152" t="s">
        <v>456</v>
      </c>
      <c r="D536" s="6"/>
      <c r="E536" s="8"/>
      <c r="F536" s="19"/>
      <c r="G536" s="9"/>
      <c r="H536" s="14"/>
      <c r="J536" s="9"/>
      <c r="K536" s="9"/>
      <c r="L536" s="9"/>
      <c r="M536" s="9"/>
    </row>
    <row r="537" spans="1:15" hidden="1" outlineLevel="1">
      <c r="B537" s="6" t="str">
        <f t="shared" si="69"/>
        <v/>
      </c>
      <c r="G537" s="9"/>
      <c r="H537" s="14"/>
      <c r="K537" s="9"/>
      <c r="L537" s="9">
        <f t="shared" si="64"/>
        <v>0</v>
      </c>
      <c r="M537" s="9">
        <f t="shared" si="65"/>
        <v>0</v>
      </c>
      <c r="O537" s="11" t="s">
        <v>334</v>
      </c>
    </row>
    <row r="538" spans="1:15" ht="160.5" hidden="1" customHeight="1" outlineLevel="1">
      <c r="A538" s="151">
        <v>372</v>
      </c>
      <c r="B538" s="6" t="str">
        <f t="shared" si="69"/>
        <v>IVF372</v>
      </c>
      <c r="C538" s="7" t="s">
        <v>198</v>
      </c>
      <c r="D538" s="6">
        <v>3</v>
      </c>
      <c r="E538" s="8" t="s">
        <v>9</v>
      </c>
      <c r="F538" s="19">
        <v>30700</v>
      </c>
      <c r="G538" s="9">
        <f t="shared" si="60"/>
        <v>92100</v>
      </c>
      <c r="H538" s="14">
        <f>D538</f>
        <v>3</v>
      </c>
      <c r="I538" s="10" t="s">
        <v>9</v>
      </c>
      <c r="J538" s="9">
        <f>F538</f>
        <v>30700</v>
      </c>
      <c r="K538" s="9">
        <f t="shared" si="61"/>
        <v>92100</v>
      </c>
      <c r="L538" s="9">
        <f t="shared" si="64"/>
        <v>0</v>
      </c>
      <c r="M538" s="9">
        <f t="shared" si="65"/>
        <v>0</v>
      </c>
      <c r="N538" s="182" t="s">
        <v>401</v>
      </c>
      <c r="O538" s="11" t="s">
        <v>334</v>
      </c>
    </row>
    <row r="539" spans="1:15" ht="15.6" hidden="1" outlineLevel="1">
      <c r="B539" s="6" t="str">
        <f t="shared" si="69"/>
        <v/>
      </c>
      <c r="C539" s="173" t="s">
        <v>39</v>
      </c>
      <c r="G539" s="9"/>
      <c r="H539" s="14">
        <v>3</v>
      </c>
      <c r="I539" s="10" t="s">
        <v>9</v>
      </c>
      <c r="J539" s="9">
        <f>F538</f>
        <v>30700</v>
      </c>
      <c r="K539" s="9">
        <f t="shared" si="61"/>
        <v>92100</v>
      </c>
      <c r="L539" s="9">
        <f t="shared" si="64"/>
        <v>92100</v>
      </c>
      <c r="M539" s="9">
        <f t="shared" si="65"/>
        <v>0</v>
      </c>
      <c r="N539" s="182"/>
      <c r="O539" s="11" t="s">
        <v>334</v>
      </c>
    </row>
    <row r="540" spans="1:15" ht="15.6" hidden="1" outlineLevel="1">
      <c r="B540" s="6" t="str">
        <f t="shared" si="69"/>
        <v/>
      </c>
      <c r="C540" s="25" t="s">
        <v>456</v>
      </c>
      <c r="G540" s="9"/>
      <c r="H540" s="14"/>
      <c r="J540" s="9"/>
      <c r="K540" s="9"/>
      <c r="L540" s="9"/>
      <c r="M540" s="9"/>
    </row>
    <row r="541" spans="1:15" ht="15.6" hidden="1" outlineLevel="1">
      <c r="B541" s="6" t="str">
        <f t="shared" si="69"/>
        <v/>
      </c>
      <c r="C541" s="25"/>
      <c r="G541" s="9"/>
      <c r="H541" s="14"/>
      <c r="J541" s="9"/>
      <c r="K541" s="9"/>
      <c r="L541" s="9"/>
      <c r="M541" s="9"/>
    </row>
    <row r="542" spans="1:15" ht="160.5" hidden="1" customHeight="1" outlineLevel="1">
      <c r="A542" s="151">
        <v>373</v>
      </c>
      <c r="B542" s="6" t="str">
        <f t="shared" si="69"/>
        <v>IVF373</v>
      </c>
      <c r="C542" s="7" t="s">
        <v>199</v>
      </c>
      <c r="D542" s="6">
        <v>4</v>
      </c>
      <c r="E542" s="8" t="s">
        <v>9</v>
      </c>
      <c r="F542" s="19">
        <v>35000</v>
      </c>
      <c r="G542" s="9">
        <f t="shared" si="60"/>
        <v>140000</v>
      </c>
      <c r="H542" s="14">
        <f>D542</f>
        <v>4</v>
      </c>
      <c r="I542" s="10" t="s">
        <v>9</v>
      </c>
      <c r="J542" s="9">
        <f>F542</f>
        <v>35000</v>
      </c>
      <c r="K542" s="9">
        <f t="shared" si="61"/>
        <v>140000</v>
      </c>
      <c r="L542" s="9">
        <f t="shared" si="64"/>
        <v>0</v>
      </c>
      <c r="M542" s="9">
        <f t="shared" si="65"/>
        <v>0</v>
      </c>
      <c r="N542" s="182" t="s">
        <v>399</v>
      </c>
      <c r="O542" s="11" t="s">
        <v>334</v>
      </c>
    </row>
    <row r="543" spans="1:15" ht="15.6" hidden="1" outlineLevel="1">
      <c r="B543" s="6" t="str">
        <f t="shared" si="69"/>
        <v/>
      </c>
      <c r="C543" s="173" t="s">
        <v>39</v>
      </c>
      <c r="G543" s="9"/>
      <c r="H543" s="14">
        <v>2</v>
      </c>
      <c r="I543" s="10" t="s">
        <v>9</v>
      </c>
      <c r="J543" s="9">
        <f>F542</f>
        <v>35000</v>
      </c>
      <c r="K543" s="9">
        <f t="shared" si="61"/>
        <v>70000</v>
      </c>
      <c r="L543" s="9">
        <f t="shared" si="64"/>
        <v>70000</v>
      </c>
      <c r="M543" s="9">
        <f t="shared" si="65"/>
        <v>0</v>
      </c>
      <c r="N543" s="182"/>
      <c r="O543" s="11" t="s">
        <v>334</v>
      </c>
    </row>
    <row r="544" spans="1:15" ht="15.6" hidden="1" outlineLevel="1">
      <c r="B544" s="6" t="str">
        <f t="shared" si="69"/>
        <v/>
      </c>
      <c r="C544" s="25" t="s">
        <v>456</v>
      </c>
      <c r="G544" s="9"/>
      <c r="H544" s="14"/>
      <c r="J544" s="9"/>
      <c r="K544" s="9"/>
      <c r="L544" s="9"/>
      <c r="M544" s="9"/>
    </row>
    <row r="545" spans="1:15" ht="15.6" hidden="1" outlineLevel="1">
      <c r="B545" s="6" t="str">
        <f t="shared" si="69"/>
        <v/>
      </c>
      <c r="C545" s="25"/>
      <c r="G545" s="9"/>
      <c r="H545" s="14"/>
      <c r="J545" s="9"/>
      <c r="K545" s="9"/>
      <c r="L545" s="9"/>
      <c r="M545" s="9"/>
    </row>
    <row r="546" spans="1:15" ht="170.4" hidden="1" customHeight="1" outlineLevel="1">
      <c r="A546" s="32">
        <v>374</v>
      </c>
      <c r="B546" s="6" t="str">
        <f t="shared" si="69"/>
        <v>IVF374</v>
      </c>
      <c r="C546" s="7" t="s">
        <v>200</v>
      </c>
      <c r="D546" s="6">
        <v>2</v>
      </c>
      <c r="E546" s="8" t="s">
        <v>9</v>
      </c>
      <c r="F546" s="19">
        <v>50000</v>
      </c>
      <c r="G546" s="9">
        <f t="shared" si="60"/>
        <v>100000</v>
      </c>
      <c r="H546" s="14">
        <v>0</v>
      </c>
      <c r="I546" s="10" t="s">
        <v>9</v>
      </c>
      <c r="J546" s="9">
        <f>F546</f>
        <v>50000</v>
      </c>
      <c r="K546" s="9"/>
      <c r="L546" s="9">
        <f t="shared" si="64"/>
        <v>0</v>
      </c>
      <c r="M546" s="9">
        <f t="shared" si="65"/>
        <v>100000</v>
      </c>
      <c r="N546" s="60" t="s">
        <v>400</v>
      </c>
      <c r="O546" s="11" t="s">
        <v>334</v>
      </c>
    </row>
    <row r="547" spans="1:15" hidden="1" outlineLevel="1">
      <c r="B547" s="6" t="str">
        <f t="shared" si="69"/>
        <v/>
      </c>
      <c r="G547" s="9"/>
      <c r="H547" s="14"/>
      <c r="K547" s="9"/>
      <c r="L547" s="9">
        <f t="shared" si="64"/>
        <v>0</v>
      </c>
      <c r="M547" s="9">
        <f t="shared" si="65"/>
        <v>0</v>
      </c>
      <c r="O547" s="11" t="s">
        <v>334</v>
      </c>
    </row>
    <row r="548" spans="1:15" ht="217.2" hidden="1" customHeight="1" outlineLevel="1">
      <c r="A548" s="151">
        <v>375</v>
      </c>
      <c r="B548" s="6" t="str">
        <f t="shared" si="69"/>
        <v>IVF375</v>
      </c>
      <c r="C548" s="7" t="s">
        <v>201</v>
      </c>
      <c r="D548" s="6">
        <v>1</v>
      </c>
      <c r="E548" s="8" t="s">
        <v>10</v>
      </c>
      <c r="F548" s="19">
        <v>400000</v>
      </c>
      <c r="G548" s="9">
        <f t="shared" si="60"/>
        <v>400000</v>
      </c>
      <c r="H548" s="14">
        <f>D548</f>
        <v>1</v>
      </c>
      <c r="I548" s="10" t="s">
        <v>10</v>
      </c>
      <c r="J548" s="9">
        <f>F548</f>
        <v>400000</v>
      </c>
      <c r="K548" s="9">
        <f t="shared" si="61"/>
        <v>400000</v>
      </c>
      <c r="L548" s="9">
        <f t="shared" si="64"/>
        <v>0</v>
      </c>
      <c r="M548" s="9">
        <f t="shared" si="65"/>
        <v>0</v>
      </c>
      <c r="N548" s="60" t="s">
        <v>383</v>
      </c>
      <c r="O548" s="11" t="s">
        <v>334</v>
      </c>
    </row>
    <row r="549" spans="1:15" ht="15.6" hidden="1" outlineLevel="1">
      <c r="A549" s="6"/>
      <c r="B549" s="6" t="str">
        <f t="shared" si="69"/>
        <v/>
      </c>
      <c r="C549" s="152" t="s">
        <v>456</v>
      </c>
      <c r="D549" s="6"/>
      <c r="E549" s="8"/>
      <c r="F549" s="19"/>
      <c r="G549" s="9"/>
      <c r="H549" s="14"/>
      <c r="J549" s="9"/>
      <c r="K549" s="9"/>
      <c r="L549" s="9"/>
      <c r="M549" s="9"/>
    </row>
    <row r="550" spans="1:15" hidden="1" outlineLevel="1">
      <c r="B550" s="6" t="str">
        <f t="shared" si="69"/>
        <v/>
      </c>
      <c r="G550" s="9"/>
      <c r="H550" s="14"/>
      <c r="K550" s="9"/>
      <c r="L550" s="9">
        <f t="shared" si="64"/>
        <v>0</v>
      </c>
      <c r="M550" s="9">
        <f t="shared" si="65"/>
        <v>0</v>
      </c>
      <c r="O550" s="11" t="s">
        <v>334</v>
      </c>
    </row>
    <row r="551" spans="1:15" ht="60" hidden="1" outlineLevel="1">
      <c r="A551" s="151">
        <v>376</v>
      </c>
      <c r="B551" s="6" t="str">
        <f t="shared" si="69"/>
        <v>IVF376</v>
      </c>
      <c r="C551" s="7" t="s">
        <v>202</v>
      </c>
      <c r="D551" s="6">
        <v>10</v>
      </c>
      <c r="E551" s="8" t="s">
        <v>18</v>
      </c>
      <c r="F551" s="19">
        <v>6191</v>
      </c>
      <c r="G551" s="9">
        <f t="shared" si="60"/>
        <v>61910</v>
      </c>
      <c r="H551" s="14">
        <f>D551</f>
        <v>10</v>
      </c>
      <c r="I551" s="10" t="s">
        <v>18</v>
      </c>
      <c r="J551" s="9">
        <f>F551</f>
        <v>6191</v>
      </c>
      <c r="K551" s="9">
        <f t="shared" si="61"/>
        <v>61910</v>
      </c>
      <c r="L551" s="9">
        <f t="shared" si="64"/>
        <v>0</v>
      </c>
      <c r="M551" s="9">
        <f t="shared" si="65"/>
        <v>0</v>
      </c>
      <c r="N551" s="182" t="s">
        <v>402</v>
      </c>
      <c r="O551" s="11" t="s">
        <v>334</v>
      </c>
    </row>
    <row r="552" spans="1:15" ht="15.6" hidden="1" outlineLevel="1">
      <c r="B552" s="6" t="str">
        <f t="shared" si="69"/>
        <v/>
      </c>
      <c r="C552" s="173" t="s">
        <v>39</v>
      </c>
      <c r="G552" s="9"/>
      <c r="H552" s="14">
        <v>5</v>
      </c>
      <c r="I552" s="10" t="s">
        <v>18</v>
      </c>
      <c r="J552" s="9">
        <f>F551</f>
        <v>6191</v>
      </c>
      <c r="K552" s="9">
        <f t="shared" si="61"/>
        <v>30955</v>
      </c>
      <c r="L552" s="9">
        <f t="shared" si="64"/>
        <v>30955</v>
      </c>
      <c r="M552" s="9">
        <f t="shared" si="65"/>
        <v>0</v>
      </c>
      <c r="N552" s="182"/>
      <c r="O552" s="11" t="s">
        <v>334</v>
      </c>
    </row>
    <row r="553" spans="1:15" ht="15.6" hidden="1" outlineLevel="1">
      <c r="B553" s="6" t="str">
        <f t="shared" si="69"/>
        <v/>
      </c>
      <c r="C553" s="25" t="s">
        <v>457</v>
      </c>
      <c r="G553" s="9"/>
      <c r="H553" s="14"/>
      <c r="J553" s="9"/>
      <c r="K553" s="9"/>
      <c r="L553" s="9"/>
      <c r="M553" s="9"/>
    </row>
    <row r="554" spans="1:15" ht="15.6" hidden="1" outlineLevel="1">
      <c r="B554" s="6" t="str">
        <f t="shared" si="69"/>
        <v/>
      </c>
      <c r="C554" s="25"/>
      <c r="G554" s="9"/>
      <c r="H554" s="14"/>
      <c r="J554" s="9"/>
      <c r="K554" s="9"/>
      <c r="L554" s="9"/>
      <c r="M554" s="9"/>
    </row>
    <row r="555" spans="1:15" ht="60" hidden="1" outlineLevel="1">
      <c r="A555" s="32">
        <v>377</v>
      </c>
      <c r="B555" s="6" t="str">
        <f t="shared" si="69"/>
        <v>IVF377</v>
      </c>
      <c r="C555" s="7" t="s">
        <v>203</v>
      </c>
      <c r="D555" s="6">
        <v>150</v>
      </c>
      <c r="E555" s="8" t="s">
        <v>14</v>
      </c>
      <c r="F555" s="19">
        <v>320</v>
      </c>
      <c r="G555" s="9">
        <f t="shared" si="60"/>
        <v>48000</v>
      </c>
      <c r="H555" s="14">
        <f>D555</f>
        <v>150</v>
      </c>
      <c r="I555" s="10" t="s">
        <v>14</v>
      </c>
      <c r="J555" s="9">
        <f>F555</f>
        <v>320</v>
      </c>
      <c r="K555" s="9">
        <f>ROUND(H555*J555,0)</f>
        <v>48000</v>
      </c>
      <c r="L555" s="9">
        <f t="shared" si="64"/>
        <v>0</v>
      </c>
      <c r="M555" s="9">
        <f t="shared" si="65"/>
        <v>0</v>
      </c>
      <c r="N555" s="60" t="s">
        <v>383</v>
      </c>
      <c r="O555" s="11" t="s">
        <v>334</v>
      </c>
    </row>
    <row r="556" spans="1:15" hidden="1" outlineLevel="1">
      <c r="B556" s="6" t="str">
        <f t="shared" si="69"/>
        <v/>
      </c>
      <c r="G556" s="9"/>
      <c r="H556" s="14"/>
      <c r="K556" s="9"/>
      <c r="L556" s="9">
        <f t="shared" si="64"/>
        <v>0</v>
      </c>
      <c r="M556" s="9">
        <f t="shared" si="65"/>
        <v>0</v>
      </c>
      <c r="O556" s="11" t="s">
        <v>334</v>
      </c>
    </row>
    <row r="557" spans="1:15" ht="60" hidden="1" outlineLevel="1">
      <c r="A557" s="32">
        <v>378</v>
      </c>
      <c r="B557" s="6" t="str">
        <f t="shared" si="69"/>
        <v>IVF378</v>
      </c>
      <c r="C557" s="7" t="s">
        <v>204</v>
      </c>
      <c r="D557" s="6">
        <v>100</v>
      </c>
      <c r="E557" s="8" t="s">
        <v>14</v>
      </c>
      <c r="F557" s="19">
        <v>255</v>
      </c>
      <c r="G557" s="9">
        <f t="shared" ref="G557" si="70">ROUND(D557*F557,0)</f>
        <v>25500</v>
      </c>
      <c r="H557" s="14">
        <f>D557</f>
        <v>100</v>
      </c>
      <c r="I557" s="10" t="s">
        <v>14</v>
      </c>
      <c r="J557" s="9">
        <f>F557</f>
        <v>255</v>
      </c>
      <c r="K557" s="9">
        <f>ROUND(H557*J557,0)</f>
        <v>25500</v>
      </c>
      <c r="L557" s="9">
        <f t="shared" si="64"/>
        <v>0</v>
      </c>
      <c r="M557" s="9">
        <f t="shared" si="65"/>
        <v>0</v>
      </c>
      <c r="N557" s="60" t="s">
        <v>383</v>
      </c>
      <c r="O557" s="11" t="s">
        <v>334</v>
      </c>
    </row>
    <row r="558" spans="1:15" collapsed="1">
      <c r="B558" s="6" t="str">
        <f t="shared" si="69"/>
        <v/>
      </c>
      <c r="G558" s="9"/>
      <c r="H558" s="14"/>
      <c r="K558" s="9"/>
      <c r="L558" s="9"/>
      <c r="M558" s="9"/>
      <c r="O558" s="11" t="s">
        <v>334</v>
      </c>
    </row>
    <row r="559" spans="1:15" ht="19.95" customHeight="1">
      <c r="B559" s="6" t="str">
        <f t="shared" si="69"/>
        <v/>
      </c>
      <c r="G559" s="23">
        <f>ROUND(SUM(G470:G558),0)</f>
        <v>3946060</v>
      </c>
      <c r="H559" s="14"/>
      <c r="J559" s="22" t="s">
        <v>42</v>
      </c>
      <c r="K559" s="23">
        <f>ROUND(SUM(K470:K558),0)</f>
        <v>2725391</v>
      </c>
      <c r="L559" s="23">
        <f>SUM(L470:L558)</f>
        <v>374548</v>
      </c>
      <c r="M559" s="23">
        <f>SUM(M470:M558)</f>
        <v>1595217</v>
      </c>
      <c r="N559" s="169"/>
    </row>
    <row r="560" spans="1:15" ht="19.95" customHeight="1">
      <c r="B560" s="6" t="str">
        <f t="shared" si="69"/>
        <v/>
      </c>
      <c r="C560" s="12" t="s">
        <v>49</v>
      </c>
      <c r="H560" s="14"/>
      <c r="L560" s="9"/>
      <c r="M560" s="9"/>
    </row>
    <row r="561" spans="1:15" ht="45" hidden="1" outlineLevel="1">
      <c r="A561" s="151">
        <v>379</v>
      </c>
      <c r="B561" s="6" t="str">
        <f t="shared" si="69"/>
        <v>IVF379</v>
      </c>
      <c r="C561" s="7" t="s">
        <v>205</v>
      </c>
      <c r="D561" s="6">
        <v>1</v>
      </c>
      <c r="E561" s="8" t="s">
        <v>18</v>
      </c>
      <c r="F561" s="19">
        <v>20750</v>
      </c>
      <c r="G561" s="9">
        <f t="shared" ref="G561:G611" si="71">ROUND(D561*F561,0)</f>
        <v>20750</v>
      </c>
      <c r="H561" s="14">
        <v>1</v>
      </c>
      <c r="I561" s="10" t="s">
        <v>18</v>
      </c>
      <c r="J561" s="9">
        <f>F561</f>
        <v>20750</v>
      </c>
      <c r="K561" s="9">
        <f t="shared" ref="K561:K611" si="72">ROUND(H561*J561,0)</f>
        <v>20750</v>
      </c>
      <c r="L561" s="9">
        <f t="shared" ref="L561" si="73">ROUND(IF(K561&gt;G561,K561-G561,0),0)</f>
        <v>0</v>
      </c>
      <c r="M561" s="9">
        <f t="shared" ref="M561" si="74">ROUND(IF(K561&lt;G561,G561-K561,0),0)</f>
        <v>0</v>
      </c>
      <c r="N561" s="60" t="s">
        <v>383</v>
      </c>
      <c r="O561" s="11" t="s">
        <v>335</v>
      </c>
    </row>
    <row r="562" spans="1:15" ht="15.6" hidden="1" outlineLevel="1">
      <c r="A562" s="6"/>
      <c r="B562" s="6" t="str">
        <f t="shared" si="69"/>
        <v/>
      </c>
      <c r="C562" s="152" t="s">
        <v>494</v>
      </c>
      <c r="D562" s="6"/>
      <c r="E562" s="8"/>
      <c r="F562" s="19"/>
      <c r="G562" s="9"/>
      <c r="H562" s="14"/>
      <c r="J562" s="9"/>
      <c r="K562" s="9"/>
      <c r="L562" s="9"/>
      <c r="M562" s="9"/>
    </row>
    <row r="563" spans="1:15" hidden="1" outlineLevel="1">
      <c r="B563" s="6" t="str">
        <f t="shared" si="69"/>
        <v/>
      </c>
      <c r="G563" s="9"/>
      <c r="H563" s="14"/>
      <c r="K563" s="9"/>
      <c r="L563" s="9">
        <f t="shared" ref="L563:L611" si="75">ROUND(IF(K563&gt;G563,K563-G563,0),0)</f>
        <v>0</v>
      </c>
      <c r="M563" s="9">
        <f t="shared" ref="M563:M611" si="76">ROUND(IF(K563&lt;G563,G563-K563,0),0)</f>
        <v>0</v>
      </c>
      <c r="O563" s="11" t="s">
        <v>335</v>
      </c>
    </row>
    <row r="564" spans="1:15" ht="45" hidden="1" outlineLevel="1">
      <c r="A564" s="151">
        <v>380</v>
      </c>
      <c r="B564" s="6" t="str">
        <f t="shared" si="69"/>
        <v>IVF380</v>
      </c>
      <c r="C564" s="7" t="s">
        <v>206</v>
      </c>
      <c r="D564" s="6">
        <v>4</v>
      </c>
      <c r="E564" s="8" t="s">
        <v>19</v>
      </c>
      <c r="F564" s="19">
        <v>2506</v>
      </c>
      <c r="G564" s="9">
        <f t="shared" si="71"/>
        <v>10024</v>
      </c>
      <c r="H564" s="14">
        <v>4</v>
      </c>
      <c r="I564" s="10" t="s">
        <v>19</v>
      </c>
      <c r="J564" s="9">
        <f>F564</f>
        <v>2506</v>
      </c>
      <c r="K564" s="9">
        <f t="shared" si="72"/>
        <v>10024</v>
      </c>
      <c r="L564" s="9">
        <f t="shared" si="75"/>
        <v>0</v>
      </c>
      <c r="M564" s="9">
        <f t="shared" si="76"/>
        <v>0</v>
      </c>
      <c r="N564" s="60" t="s">
        <v>383</v>
      </c>
      <c r="O564" s="11" t="s">
        <v>335</v>
      </c>
    </row>
    <row r="565" spans="1:15" ht="15.6" hidden="1" outlineLevel="1">
      <c r="A565" s="6"/>
      <c r="B565" s="6" t="str">
        <f t="shared" si="69"/>
        <v/>
      </c>
      <c r="C565" s="152" t="s">
        <v>494</v>
      </c>
      <c r="D565" s="6"/>
      <c r="E565" s="8"/>
      <c r="F565" s="19"/>
      <c r="G565" s="9"/>
      <c r="H565" s="14"/>
      <c r="J565" s="9"/>
      <c r="K565" s="9"/>
      <c r="L565" s="9"/>
      <c r="M565" s="9"/>
    </row>
    <row r="566" spans="1:15" hidden="1" outlineLevel="1">
      <c r="B566" s="6" t="str">
        <f t="shared" si="69"/>
        <v/>
      </c>
      <c r="G566" s="9"/>
      <c r="H566" s="14"/>
      <c r="K566" s="9"/>
      <c r="L566" s="9">
        <f t="shared" si="75"/>
        <v>0</v>
      </c>
      <c r="M566" s="9">
        <f t="shared" si="76"/>
        <v>0</v>
      </c>
      <c r="O566" s="11" t="s">
        <v>335</v>
      </c>
    </row>
    <row r="567" spans="1:15" ht="45" hidden="1" outlineLevel="1">
      <c r="A567" s="151">
        <v>381</v>
      </c>
      <c r="B567" s="6" t="str">
        <f t="shared" si="69"/>
        <v>IVF381</v>
      </c>
      <c r="C567" s="7" t="s">
        <v>22</v>
      </c>
      <c r="D567" s="6">
        <v>4</v>
      </c>
      <c r="E567" s="8" t="s">
        <v>19</v>
      </c>
      <c r="F567" s="19">
        <v>1805</v>
      </c>
      <c r="G567" s="9">
        <f t="shared" si="71"/>
        <v>7220</v>
      </c>
      <c r="H567" s="14">
        <v>4</v>
      </c>
      <c r="I567" s="10" t="s">
        <v>19</v>
      </c>
      <c r="J567" s="9">
        <f>F567</f>
        <v>1805</v>
      </c>
      <c r="K567" s="9">
        <f t="shared" si="72"/>
        <v>7220</v>
      </c>
      <c r="L567" s="9">
        <f t="shared" si="75"/>
        <v>0</v>
      </c>
      <c r="M567" s="9">
        <f t="shared" si="76"/>
        <v>0</v>
      </c>
      <c r="N567" s="60" t="s">
        <v>383</v>
      </c>
      <c r="O567" s="11" t="s">
        <v>335</v>
      </c>
    </row>
    <row r="568" spans="1:15" ht="15.6" hidden="1" outlineLevel="1">
      <c r="A568" s="6"/>
      <c r="B568" s="6" t="str">
        <f t="shared" si="69"/>
        <v/>
      </c>
      <c r="C568" s="152" t="s">
        <v>494</v>
      </c>
      <c r="D568" s="6"/>
      <c r="E568" s="8"/>
      <c r="F568" s="19"/>
      <c r="G568" s="9"/>
      <c r="H568" s="14"/>
      <c r="J568" s="9"/>
      <c r="K568" s="9"/>
      <c r="L568" s="9"/>
      <c r="M568" s="9"/>
    </row>
    <row r="569" spans="1:15" hidden="1" outlineLevel="1">
      <c r="B569" s="6" t="str">
        <f t="shared" si="69"/>
        <v/>
      </c>
      <c r="G569" s="9"/>
      <c r="H569" s="14"/>
      <c r="K569" s="9"/>
      <c r="L569" s="9">
        <f t="shared" si="75"/>
        <v>0</v>
      </c>
      <c r="M569" s="9">
        <f t="shared" si="76"/>
        <v>0</v>
      </c>
      <c r="O569" s="11" t="s">
        <v>335</v>
      </c>
    </row>
    <row r="570" spans="1:15" ht="45" hidden="1" outlineLevel="1">
      <c r="A570" s="151">
        <v>382</v>
      </c>
      <c r="B570" s="6" t="str">
        <f t="shared" si="69"/>
        <v>IVF382</v>
      </c>
      <c r="C570" s="15" t="s">
        <v>207</v>
      </c>
      <c r="D570" s="6">
        <v>1</v>
      </c>
      <c r="E570" s="8" t="s">
        <v>18</v>
      </c>
      <c r="F570" s="19">
        <v>13250</v>
      </c>
      <c r="G570" s="9">
        <f t="shared" si="71"/>
        <v>13250</v>
      </c>
      <c r="H570" s="14">
        <v>1</v>
      </c>
      <c r="I570" s="10" t="s">
        <v>18</v>
      </c>
      <c r="J570" s="9">
        <f>F570</f>
        <v>13250</v>
      </c>
      <c r="K570" s="9">
        <f t="shared" si="72"/>
        <v>13250</v>
      </c>
      <c r="L570" s="9">
        <f t="shared" si="75"/>
        <v>0</v>
      </c>
      <c r="M570" s="9">
        <f t="shared" si="76"/>
        <v>0</v>
      </c>
      <c r="N570" s="60" t="s">
        <v>383</v>
      </c>
      <c r="O570" s="11" t="s">
        <v>335</v>
      </c>
    </row>
    <row r="571" spans="1:15" ht="15.6" hidden="1" outlineLevel="1">
      <c r="A571" s="6"/>
      <c r="B571" s="6" t="str">
        <f t="shared" si="69"/>
        <v/>
      </c>
      <c r="C571" s="163" t="s">
        <v>494</v>
      </c>
      <c r="D571" s="6"/>
      <c r="E571" s="8"/>
      <c r="F571" s="19"/>
      <c r="G571" s="9"/>
      <c r="H571" s="14"/>
      <c r="J571" s="9"/>
      <c r="K571" s="9"/>
      <c r="L571" s="9"/>
      <c r="M571" s="9"/>
    </row>
    <row r="572" spans="1:15" hidden="1" outlineLevel="1">
      <c r="B572" s="6" t="str">
        <f t="shared" si="69"/>
        <v/>
      </c>
      <c r="G572" s="9"/>
      <c r="H572" s="14"/>
      <c r="K572" s="9"/>
      <c r="L572" s="9">
        <f t="shared" si="75"/>
        <v>0</v>
      </c>
      <c r="M572" s="9">
        <f t="shared" si="76"/>
        <v>0</v>
      </c>
      <c r="O572" s="11" t="s">
        <v>335</v>
      </c>
    </row>
    <row r="573" spans="1:15" ht="45" hidden="1" outlineLevel="1">
      <c r="A573" s="151">
        <v>383</v>
      </c>
      <c r="B573" s="6" t="str">
        <f t="shared" si="69"/>
        <v>IVF383</v>
      </c>
      <c r="C573" s="7" t="s">
        <v>208</v>
      </c>
      <c r="D573" s="6">
        <v>4</v>
      </c>
      <c r="E573" s="8" t="s">
        <v>19</v>
      </c>
      <c r="F573" s="19">
        <v>2506</v>
      </c>
      <c r="G573" s="9">
        <f t="shared" si="71"/>
        <v>10024</v>
      </c>
      <c r="H573" s="14">
        <v>4</v>
      </c>
      <c r="I573" s="10" t="s">
        <v>19</v>
      </c>
      <c r="J573" s="9">
        <f>F573</f>
        <v>2506</v>
      </c>
      <c r="K573" s="9">
        <f t="shared" si="72"/>
        <v>10024</v>
      </c>
      <c r="L573" s="9">
        <f t="shared" si="75"/>
        <v>0</v>
      </c>
      <c r="M573" s="9">
        <f t="shared" si="76"/>
        <v>0</v>
      </c>
      <c r="N573" s="60" t="s">
        <v>383</v>
      </c>
      <c r="O573" s="11" t="s">
        <v>335</v>
      </c>
    </row>
    <row r="574" spans="1:15" ht="15.6" hidden="1" outlineLevel="1">
      <c r="A574" s="6"/>
      <c r="B574" s="6" t="str">
        <f t="shared" si="69"/>
        <v/>
      </c>
      <c r="C574" s="152" t="s">
        <v>494</v>
      </c>
      <c r="D574" s="6"/>
      <c r="E574" s="8"/>
      <c r="F574" s="19"/>
      <c r="G574" s="9"/>
      <c r="H574" s="14"/>
      <c r="J574" s="9"/>
      <c r="K574" s="9"/>
      <c r="L574" s="9"/>
      <c r="M574" s="9"/>
    </row>
    <row r="575" spans="1:15" hidden="1" outlineLevel="1">
      <c r="B575" s="6" t="str">
        <f t="shared" si="69"/>
        <v/>
      </c>
      <c r="G575" s="9"/>
      <c r="H575" s="14"/>
      <c r="K575" s="9"/>
      <c r="L575" s="9">
        <f t="shared" si="75"/>
        <v>0</v>
      </c>
      <c r="M575" s="9">
        <f t="shared" si="76"/>
        <v>0</v>
      </c>
      <c r="O575" s="11" t="s">
        <v>335</v>
      </c>
    </row>
    <row r="576" spans="1:15" ht="45" hidden="1" outlineLevel="1">
      <c r="A576" s="151">
        <v>384</v>
      </c>
      <c r="B576" s="6" t="str">
        <f t="shared" si="69"/>
        <v>IVF384</v>
      </c>
      <c r="C576" s="7" t="s">
        <v>209</v>
      </c>
      <c r="D576" s="6">
        <v>1</v>
      </c>
      <c r="E576" s="8" t="s">
        <v>18</v>
      </c>
      <c r="F576" s="19">
        <v>20750</v>
      </c>
      <c r="G576" s="9">
        <f t="shared" si="71"/>
        <v>20750</v>
      </c>
      <c r="H576" s="14">
        <v>1</v>
      </c>
      <c r="I576" s="10" t="s">
        <v>18</v>
      </c>
      <c r="J576" s="9">
        <f>F576</f>
        <v>20750</v>
      </c>
      <c r="K576" s="9">
        <f t="shared" si="72"/>
        <v>20750</v>
      </c>
      <c r="L576" s="9">
        <f t="shared" si="75"/>
        <v>0</v>
      </c>
      <c r="M576" s="9">
        <f t="shared" si="76"/>
        <v>0</v>
      </c>
      <c r="N576" s="182" t="s">
        <v>403</v>
      </c>
      <c r="O576" s="11" t="s">
        <v>335</v>
      </c>
    </row>
    <row r="577" spans="1:15" ht="15.6" hidden="1" outlineLevel="1">
      <c r="A577" s="6"/>
      <c r="B577" s="6" t="str">
        <f t="shared" si="69"/>
        <v/>
      </c>
      <c r="C577" s="174" t="s">
        <v>39</v>
      </c>
      <c r="D577" s="6"/>
      <c r="E577" s="8"/>
      <c r="F577" s="19"/>
      <c r="G577" s="9"/>
      <c r="H577" s="14">
        <v>1</v>
      </c>
      <c r="I577" s="10" t="s">
        <v>18</v>
      </c>
      <c r="J577" s="9">
        <f>J576</f>
        <v>20750</v>
      </c>
      <c r="K577" s="9">
        <f t="shared" ref="K577" si="77">ROUND(H577*J577,0)</f>
        <v>20750</v>
      </c>
      <c r="L577" s="9">
        <f t="shared" ref="L577" si="78">ROUND(IF(K577&gt;G577,K577-G577,0),0)</f>
        <v>20750</v>
      </c>
      <c r="M577" s="9">
        <f t="shared" ref="M577" si="79">ROUND(IF(K577&lt;G577,G577-K577,0),0)</f>
        <v>0</v>
      </c>
      <c r="N577" s="182"/>
      <c r="O577" s="11" t="s">
        <v>335</v>
      </c>
    </row>
    <row r="578" spans="1:15" ht="15.6" hidden="1" outlineLevel="1">
      <c r="A578" s="6"/>
      <c r="B578" s="6" t="str">
        <f t="shared" si="69"/>
        <v/>
      </c>
      <c r="C578" s="152" t="s">
        <v>494</v>
      </c>
      <c r="D578" s="6"/>
      <c r="E578" s="8"/>
      <c r="F578" s="19"/>
      <c r="G578" s="9"/>
      <c r="H578" s="14"/>
      <c r="J578" s="9"/>
      <c r="K578" s="9"/>
      <c r="L578" s="9"/>
      <c r="M578" s="9"/>
    </row>
    <row r="579" spans="1:15" hidden="1" outlineLevel="1">
      <c r="B579" s="6" t="str">
        <f t="shared" si="69"/>
        <v/>
      </c>
      <c r="G579" s="9"/>
      <c r="H579" s="14"/>
      <c r="K579" s="9"/>
      <c r="L579" s="9">
        <f t="shared" si="75"/>
        <v>0</v>
      </c>
      <c r="M579" s="9">
        <f t="shared" si="76"/>
        <v>0</v>
      </c>
      <c r="O579" s="11" t="s">
        <v>335</v>
      </c>
    </row>
    <row r="580" spans="1:15" ht="60" hidden="1" outlineLevel="1">
      <c r="A580" s="151">
        <v>385</v>
      </c>
      <c r="B580" s="6" t="str">
        <f t="shared" si="69"/>
        <v>IVF385</v>
      </c>
      <c r="C580" s="7" t="s">
        <v>210</v>
      </c>
      <c r="D580" s="6">
        <v>4</v>
      </c>
      <c r="E580" s="8" t="s">
        <v>19</v>
      </c>
      <c r="F580" s="19">
        <v>2506</v>
      </c>
      <c r="G580" s="9">
        <f t="shared" si="71"/>
        <v>10024</v>
      </c>
      <c r="H580" s="14">
        <v>4</v>
      </c>
      <c r="I580" s="10" t="s">
        <v>19</v>
      </c>
      <c r="J580" s="9">
        <f>F580</f>
        <v>2506</v>
      </c>
      <c r="K580" s="9">
        <f t="shared" si="72"/>
        <v>10024</v>
      </c>
      <c r="L580" s="9">
        <f t="shared" si="75"/>
        <v>0</v>
      </c>
      <c r="M580" s="9">
        <f t="shared" si="76"/>
        <v>0</v>
      </c>
      <c r="N580" s="60" t="s">
        <v>383</v>
      </c>
      <c r="O580" s="11" t="s">
        <v>335</v>
      </c>
    </row>
    <row r="581" spans="1:15" ht="15.6" hidden="1" outlineLevel="1">
      <c r="A581" s="151"/>
      <c r="B581" s="6" t="str">
        <f t="shared" si="69"/>
        <v/>
      </c>
      <c r="C581" s="152" t="s">
        <v>495</v>
      </c>
      <c r="D581" s="6"/>
      <c r="E581" s="8"/>
      <c r="F581" s="19"/>
      <c r="G581" s="9"/>
      <c r="H581" s="14"/>
      <c r="J581" s="9"/>
      <c r="K581" s="9"/>
      <c r="L581" s="9"/>
      <c r="M581" s="9"/>
    </row>
    <row r="582" spans="1:15" hidden="1" outlineLevel="1">
      <c r="B582" s="6" t="str">
        <f t="shared" si="69"/>
        <v/>
      </c>
      <c r="G582" s="9"/>
      <c r="H582" s="14"/>
      <c r="K582" s="9"/>
      <c r="L582" s="9">
        <f t="shared" si="75"/>
        <v>0</v>
      </c>
      <c r="M582" s="9">
        <f t="shared" si="76"/>
        <v>0</v>
      </c>
      <c r="O582" s="11" t="s">
        <v>335</v>
      </c>
    </row>
    <row r="583" spans="1:15" ht="60" hidden="1" outlineLevel="1">
      <c r="A583" s="6">
        <v>386</v>
      </c>
      <c r="B583" s="6" t="str">
        <f t="shared" ref="B583:B611" si="80">IF(ISBLANK(A583), "","IVF"&amp;A583)</f>
        <v>IVF386</v>
      </c>
      <c r="C583" s="7" t="s">
        <v>211</v>
      </c>
      <c r="D583" s="6">
        <v>24</v>
      </c>
      <c r="E583" s="8" t="s">
        <v>14</v>
      </c>
      <c r="F583" s="19">
        <v>642</v>
      </c>
      <c r="G583" s="9">
        <f t="shared" si="71"/>
        <v>15408</v>
      </c>
      <c r="H583" s="14">
        <v>21.7</v>
      </c>
      <c r="I583" s="10" t="s">
        <v>14</v>
      </c>
      <c r="J583" s="9">
        <f>F583</f>
        <v>642</v>
      </c>
      <c r="K583" s="9">
        <f t="shared" si="72"/>
        <v>13931</v>
      </c>
      <c r="L583" s="9">
        <f t="shared" si="75"/>
        <v>0</v>
      </c>
      <c r="M583" s="9">
        <f t="shared" si="76"/>
        <v>1477</v>
      </c>
      <c r="N583" s="60" t="s">
        <v>386</v>
      </c>
      <c r="O583" s="11" t="s">
        <v>335</v>
      </c>
    </row>
    <row r="584" spans="1:15" ht="15.6" hidden="1" outlineLevel="1">
      <c r="A584" s="6"/>
      <c r="B584" s="6" t="str">
        <f t="shared" si="80"/>
        <v/>
      </c>
      <c r="C584" s="152" t="s">
        <v>495</v>
      </c>
      <c r="D584" s="6"/>
      <c r="E584" s="8"/>
      <c r="F584" s="19"/>
      <c r="G584" s="9"/>
      <c r="H584" s="14"/>
      <c r="J584" s="9"/>
      <c r="K584" s="9"/>
      <c r="L584" s="9"/>
      <c r="M584" s="9"/>
    </row>
    <row r="585" spans="1:15" hidden="1" outlineLevel="1">
      <c r="B585" s="6" t="str">
        <f t="shared" si="80"/>
        <v/>
      </c>
      <c r="G585" s="9"/>
      <c r="H585" s="14"/>
      <c r="K585" s="9"/>
      <c r="L585" s="9">
        <f t="shared" si="75"/>
        <v>0</v>
      </c>
      <c r="M585" s="9">
        <f t="shared" si="76"/>
        <v>0</v>
      </c>
      <c r="O585" s="11" t="s">
        <v>335</v>
      </c>
    </row>
    <row r="586" spans="1:15" ht="50.4" hidden="1" customHeight="1" outlineLevel="1">
      <c r="A586" s="6">
        <v>387</v>
      </c>
      <c r="B586" s="6" t="str">
        <f t="shared" si="80"/>
        <v>IVF387</v>
      </c>
      <c r="C586" s="7" t="s">
        <v>212</v>
      </c>
      <c r="D586" s="6">
        <v>114</v>
      </c>
      <c r="E586" s="8" t="s">
        <v>14</v>
      </c>
      <c r="F586" s="19">
        <v>824</v>
      </c>
      <c r="G586" s="9">
        <f t="shared" si="71"/>
        <v>93936</v>
      </c>
      <c r="H586" s="14">
        <v>114</v>
      </c>
      <c r="I586" s="10" t="s">
        <v>14</v>
      </c>
      <c r="J586" s="9">
        <f>F586</f>
        <v>824</v>
      </c>
      <c r="K586" s="9">
        <f t="shared" si="72"/>
        <v>93936</v>
      </c>
      <c r="L586" s="9">
        <f t="shared" si="75"/>
        <v>0</v>
      </c>
      <c r="M586" s="9">
        <f t="shared" si="76"/>
        <v>0</v>
      </c>
      <c r="N586" s="60" t="s">
        <v>404</v>
      </c>
      <c r="O586" s="11" t="s">
        <v>335</v>
      </c>
    </row>
    <row r="587" spans="1:15" ht="15.6" hidden="1" outlineLevel="1">
      <c r="B587" s="6" t="str">
        <f t="shared" si="80"/>
        <v/>
      </c>
      <c r="C587" s="173" t="s">
        <v>39</v>
      </c>
      <c r="G587" s="9"/>
      <c r="H587" s="14">
        <f>201.23-H586</f>
        <v>87.22999999999999</v>
      </c>
      <c r="I587" s="10" t="s">
        <v>14</v>
      </c>
      <c r="J587" s="9">
        <f>J586</f>
        <v>824</v>
      </c>
      <c r="K587" s="9">
        <f t="shared" si="72"/>
        <v>71878</v>
      </c>
      <c r="L587" s="9">
        <f t="shared" si="75"/>
        <v>71878</v>
      </c>
      <c r="M587" s="9">
        <f t="shared" si="76"/>
        <v>0</v>
      </c>
      <c r="O587" s="11" t="s">
        <v>335</v>
      </c>
    </row>
    <row r="588" spans="1:15" ht="15.6" hidden="1" outlineLevel="1">
      <c r="B588" s="6" t="str">
        <f t="shared" si="80"/>
        <v/>
      </c>
      <c r="C588" s="25" t="s">
        <v>495</v>
      </c>
      <c r="G588" s="9"/>
      <c r="H588" s="14"/>
      <c r="J588" s="9"/>
      <c r="K588" s="9"/>
      <c r="L588" s="9"/>
      <c r="M588" s="9"/>
    </row>
    <row r="589" spans="1:15" ht="15.6" hidden="1" outlineLevel="1">
      <c r="B589" s="6" t="str">
        <f t="shared" si="80"/>
        <v/>
      </c>
      <c r="C589" s="25"/>
      <c r="G589" s="9"/>
      <c r="H589" s="14"/>
      <c r="J589" s="9"/>
      <c r="K589" s="9"/>
      <c r="L589" s="9"/>
      <c r="M589" s="9"/>
    </row>
    <row r="590" spans="1:15" ht="60" hidden="1" outlineLevel="1">
      <c r="A590" s="6">
        <v>388</v>
      </c>
      <c r="B590" s="6" t="str">
        <f t="shared" si="80"/>
        <v>IVF388</v>
      </c>
      <c r="C590" s="7" t="s">
        <v>213</v>
      </c>
      <c r="D590" s="6">
        <v>36</v>
      </c>
      <c r="E590" s="8" t="s">
        <v>14</v>
      </c>
      <c r="F590" s="19">
        <v>1191</v>
      </c>
      <c r="G590" s="9">
        <f t="shared" si="71"/>
        <v>42876</v>
      </c>
      <c r="H590" s="14">
        <v>36</v>
      </c>
      <c r="I590" s="10" t="s">
        <v>14</v>
      </c>
      <c r="J590" s="9">
        <f>F590</f>
        <v>1191</v>
      </c>
      <c r="K590" s="9">
        <f t="shared" si="72"/>
        <v>42876</v>
      </c>
      <c r="L590" s="9">
        <f t="shared" si="75"/>
        <v>0</v>
      </c>
      <c r="M590" s="9">
        <f t="shared" si="76"/>
        <v>0</v>
      </c>
      <c r="N590" s="60" t="s">
        <v>404</v>
      </c>
      <c r="O590" s="11" t="s">
        <v>335</v>
      </c>
    </row>
    <row r="591" spans="1:15" ht="15.6" hidden="1" outlineLevel="1">
      <c r="B591" s="6" t="str">
        <f t="shared" si="80"/>
        <v/>
      </c>
      <c r="C591" s="173" t="s">
        <v>39</v>
      </c>
      <c r="G591" s="9"/>
      <c r="H591" s="14">
        <f>78.65-H590</f>
        <v>42.650000000000006</v>
      </c>
      <c r="I591" s="10" t="s">
        <v>14</v>
      </c>
      <c r="J591" s="9">
        <f>J590</f>
        <v>1191</v>
      </c>
      <c r="K591" s="9">
        <f t="shared" si="72"/>
        <v>50796</v>
      </c>
      <c r="L591" s="9">
        <f t="shared" si="75"/>
        <v>50796</v>
      </c>
      <c r="M591" s="9">
        <f t="shared" si="76"/>
        <v>0</v>
      </c>
      <c r="O591" s="11" t="s">
        <v>335</v>
      </c>
    </row>
    <row r="592" spans="1:15" ht="15.6" hidden="1" outlineLevel="1">
      <c r="B592" s="6" t="str">
        <f t="shared" si="80"/>
        <v/>
      </c>
      <c r="C592" s="25" t="s">
        <v>495</v>
      </c>
      <c r="G592" s="9"/>
      <c r="H592" s="14"/>
      <c r="J592" s="9"/>
      <c r="K592" s="9"/>
      <c r="L592" s="9"/>
      <c r="M592" s="9"/>
    </row>
    <row r="593" spans="1:15" ht="15.6" hidden="1" outlineLevel="1">
      <c r="B593" s="6" t="str">
        <f t="shared" si="80"/>
        <v/>
      </c>
      <c r="C593" s="25"/>
      <c r="G593" s="9"/>
      <c r="H593" s="14"/>
      <c r="J593" s="9"/>
      <c r="K593" s="9"/>
      <c r="L593" s="9"/>
      <c r="M593" s="9"/>
    </row>
    <row r="594" spans="1:15" ht="60" hidden="1" outlineLevel="1">
      <c r="A594" s="6">
        <v>389</v>
      </c>
      <c r="B594" s="6" t="str">
        <f t="shared" si="80"/>
        <v>IVF389</v>
      </c>
      <c r="C594" s="7" t="s">
        <v>214</v>
      </c>
      <c r="D594" s="6">
        <v>18</v>
      </c>
      <c r="E594" s="8" t="s">
        <v>14</v>
      </c>
      <c r="F594" s="19">
        <v>1473</v>
      </c>
      <c r="G594" s="9">
        <f t="shared" si="71"/>
        <v>26514</v>
      </c>
      <c r="H594" s="14">
        <v>0</v>
      </c>
      <c r="I594" s="10" t="s">
        <v>14</v>
      </c>
      <c r="J594" s="9">
        <f>F594</f>
        <v>1473</v>
      </c>
      <c r="K594" s="9"/>
      <c r="L594" s="9">
        <f t="shared" si="75"/>
        <v>0</v>
      </c>
      <c r="M594" s="9">
        <f t="shared" si="76"/>
        <v>26514</v>
      </c>
      <c r="N594" s="60" t="s">
        <v>386</v>
      </c>
      <c r="O594" s="11" t="s">
        <v>335</v>
      </c>
    </row>
    <row r="595" spans="1:15" hidden="1" outlineLevel="1">
      <c r="B595" s="6" t="str">
        <f t="shared" si="80"/>
        <v/>
      </c>
      <c r="G595" s="9"/>
      <c r="H595" s="14"/>
      <c r="K595" s="9"/>
      <c r="L595" s="9">
        <f t="shared" si="75"/>
        <v>0</v>
      </c>
      <c r="M595" s="9">
        <f t="shared" si="76"/>
        <v>0</v>
      </c>
      <c r="O595" s="11" t="s">
        <v>335</v>
      </c>
    </row>
    <row r="596" spans="1:15" ht="45" hidden="1" outlineLevel="1">
      <c r="A596" s="6">
        <v>390</v>
      </c>
      <c r="B596" s="6" t="str">
        <f t="shared" si="80"/>
        <v>IVF390</v>
      </c>
      <c r="C596" s="7" t="s">
        <v>215</v>
      </c>
      <c r="D596" s="6">
        <v>1</v>
      </c>
      <c r="E596" s="8" t="s">
        <v>216</v>
      </c>
      <c r="F596" s="19">
        <v>275000</v>
      </c>
      <c r="G596" s="9">
        <f t="shared" si="71"/>
        <v>275000</v>
      </c>
      <c r="H596" s="14">
        <v>1</v>
      </c>
      <c r="I596" s="10" t="s">
        <v>19</v>
      </c>
      <c r="J596" s="9">
        <f>F596</f>
        <v>275000</v>
      </c>
      <c r="K596" s="9">
        <f t="shared" si="72"/>
        <v>275000</v>
      </c>
      <c r="L596" s="9">
        <f t="shared" si="75"/>
        <v>0</v>
      </c>
      <c r="M596" s="9">
        <f t="shared" si="76"/>
        <v>0</v>
      </c>
      <c r="N596" s="60" t="s">
        <v>383</v>
      </c>
      <c r="O596" s="11" t="s">
        <v>335</v>
      </c>
    </row>
    <row r="597" spans="1:15" ht="15.6" hidden="1" outlineLevel="1">
      <c r="A597" s="6"/>
      <c r="B597" s="6" t="str">
        <f t="shared" si="80"/>
        <v/>
      </c>
      <c r="C597" s="152" t="s">
        <v>496</v>
      </c>
      <c r="D597" s="6"/>
      <c r="E597" s="8"/>
      <c r="F597" s="19"/>
      <c r="G597" s="9"/>
      <c r="H597" s="14"/>
      <c r="J597" s="9"/>
      <c r="K597" s="9"/>
      <c r="L597" s="9"/>
      <c r="M597" s="9"/>
    </row>
    <row r="598" spans="1:15" hidden="1" outlineLevel="1">
      <c r="B598" s="6" t="str">
        <f t="shared" si="80"/>
        <v/>
      </c>
      <c r="G598" s="9"/>
      <c r="H598" s="14"/>
      <c r="K598" s="9"/>
      <c r="L598" s="9">
        <f t="shared" si="75"/>
        <v>0</v>
      </c>
      <c r="M598" s="9">
        <f t="shared" si="76"/>
        <v>0</v>
      </c>
      <c r="O598" s="11" t="s">
        <v>335</v>
      </c>
    </row>
    <row r="599" spans="1:15" ht="50.4" hidden="1" customHeight="1" outlineLevel="1">
      <c r="A599" s="6">
        <v>391</v>
      </c>
      <c r="B599" s="6" t="str">
        <f t="shared" si="80"/>
        <v>IVF391</v>
      </c>
      <c r="C599" s="7" t="s">
        <v>217</v>
      </c>
      <c r="D599" s="6">
        <v>1</v>
      </c>
      <c r="E599" s="8" t="s">
        <v>19</v>
      </c>
      <c r="F599" s="19">
        <v>375000</v>
      </c>
      <c r="G599" s="9">
        <f t="shared" si="71"/>
        <v>375000</v>
      </c>
      <c r="H599" s="14">
        <v>1</v>
      </c>
      <c r="I599" s="10" t="s">
        <v>19</v>
      </c>
      <c r="J599" s="9">
        <f>F599</f>
        <v>375000</v>
      </c>
      <c r="K599" s="9">
        <f t="shared" si="72"/>
        <v>375000</v>
      </c>
      <c r="L599" s="9">
        <f t="shared" si="75"/>
        <v>0</v>
      </c>
      <c r="M599" s="9">
        <f t="shared" si="76"/>
        <v>0</v>
      </c>
      <c r="N599" s="60" t="s">
        <v>383</v>
      </c>
      <c r="O599" s="11" t="s">
        <v>335</v>
      </c>
    </row>
    <row r="600" spans="1:15" ht="15.6" hidden="1" outlineLevel="1">
      <c r="A600" s="6"/>
      <c r="B600" s="6" t="str">
        <f t="shared" si="80"/>
        <v/>
      </c>
      <c r="C600" s="152" t="s">
        <v>496</v>
      </c>
      <c r="D600" s="6"/>
      <c r="E600" s="8"/>
      <c r="F600" s="19"/>
      <c r="G600" s="9"/>
      <c r="H600" s="14"/>
      <c r="J600" s="9"/>
      <c r="K600" s="9"/>
      <c r="L600" s="9"/>
      <c r="M600" s="9"/>
    </row>
    <row r="601" spans="1:15" hidden="1" outlineLevel="1">
      <c r="B601" s="6" t="str">
        <f t="shared" si="80"/>
        <v/>
      </c>
      <c r="G601" s="9"/>
      <c r="H601" s="14"/>
      <c r="K601" s="9"/>
      <c r="L601" s="9">
        <f t="shared" si="75"/>
        <v>0</v>
      </c>
      <c r="M601" s="9">
        <f t="shared" si="76"/>
        <v>0</v>
      </c>
      <c r="O601" s="11" t="s">
        <v>335</v>
      </c>
    </row>
    <row r="602" spans="1:15" ht="45" hidden="1" outlineLevel="1">
      <c r="A602" s="6">
        <v>392</v>
      </c>
      <c r="B602" s="6" t="str">
        <f t="shared" si="80"/>
        <v>IVF392</v>
      </c>
      <c r="C602" s="7" t="s">
        <v>218</v>
      </c>
      <c r="D602" s="6">
        <v>3</v>
      </c>
      <c r="E602" s="8" t="s">
        <v>19</v>
      </c>
      <c r="F602" s="19">
        <v>1938</v>
      </c>
      <c r="G602" s="9">
        <f t="shared" si="71"/>
        <v>5814</v>
      </c>
      <c r="H602" s="14">
        <v>3</v>
      </c>
      <c r="I602" s="10" t="s">
        <v>19</v>
      </c>
      <c r="J602" s="9">
        <f>F602</f>
        <v>1938</v>
      </c>
      <c r="K602" s="9">
        <f t="shared" si="72"/>
        <v>5814</v>
      </c>
      <c r="L602" s="9">
        <f t="shared" si="75"/>
        <v>0</v>
      </c>
      <c r="M602" s="9">
        <f t="shared" si="76"/>
        <v>0</v>
      </c>
      <c r="N602" s="60" t="s">
        <v>383</v>
      </c>
      <c r="O602" s="11" t="s">
        <v>335</v>
      </c>
    </row>
    <row r="603" spans="1:15" ht="15.6" hidden="1" outlineLevel="1">
      <c r="A603" s="6"/>
      <c r="B603" s="6" t="str">
        <f t="shared" si="80"/>
        <v/>
      </c>
      <c r="C603" s="152" t="s">
        <v>496</v>
      </c>
      <c r="D603" s="6"/>
      <c r="E603" s="8"/>
      <c r="F603" s="19"/>
      <c r="G603" s="9"/>
      <c r="H603" s="14"/>
      <c r="J603" s="9"/>
      <c r="K603" s="9"/>
      <c r="L603" s="9"/>
      <c r="M603" s="9"/>
    </row>
    <row r="604" spans="1:15" hidden="1" outlineLevel="1">
      <c r="B604" s="6" t="str">
        <f t="shared" si="80"/>
        <v/>
      </c>
      <c r="G604" s="9"/>
      <c r="H604" s="14"/>
      <c r="K604" s="9"/>
      <c r="L604" s="9">
        <f t="shared" si="75"/>
        <v>0</v>
      </c>
      <c r="M604" s="9">
        <f t="shared" si="76"/>
        <v>0</v>
      </c>
      <c r="O604" s="11" t="s">
        <v>335</v>
      </c>
    </row>
    <row r="605" spans="1:15" ht="45" hidden="1" outlineLevel="1">
      <c r="A605" s="6">
        <v>393</v>
      </c>
      <c r="B605" s="6" t="str">
        <f t="shared" si="80"/>
        <v>IVF393</v>
      </c>
      <c r="C605" s="7" t="s">
        <v>219</v>
      </c>
      <c r="D605" s="6">
        <v>3</v>
      </c>
      <c r="E605" s="8" t="s">
        <v>19</v>
      </c>
      <c r="F605" s="19">
        <v>2740</v>
      </c>
      <c r="G605" s="9">
        <f t="shared" si="71"/>
        <v>8220</v>
      </c>
      <c r="H605" s="14">
        <v>3</v>
      </c>
      <c r="I605" s="10" t="s">
        <v>19</v>
      </c>
      <c r="J605" s="9">
        <f>F605</f>
        <v>2740</v>
      </c>
      <c r="K605" s="9">
        <f t="shared" si="72"/>
        <v>8220</v>
      </c>
      <c r="L605" s="9">
        <f t="shared" si="75"/>
        <v>0</v>
      </c>
      <c r="M605" s="9">
        <f t="shared" si="76"/>
        <v>0</v>
      </c>
      <c r="N605" s="60" t="s">
        <v>383</v>
      </c>
      <c r="O605" s="11" t="s">
        <v>335</v>
      </c>
    </row>
    <row r="606" spans="1:15" ht="15.6" hidden="1" outlineLevel="1">
      <c r="A606" s="6"/>
      <c r="B606" s="6" t="str">
        <f t="shared" si="80"/>
        <v/>
      </c>
      <c r="C606" s="152" t="s">
        <v>496</v>
      </c>
      <c r="D606" s="6"/>
      <c r="E606" s="8"/>
      <c r="F606" s="19"/>
      <c r="G606" s="9"/>
      <c r="H606" s="14"/>
      <c r="J606" s="9"/>
      <c r="K606" s="9"/>
      <c r="L606" s="9"/>
      <c r="M606" s="9"/>
    </row>
    <row r="607" spans="1:15" hidden="1" outlineLevel="1">
      <c r="B607" s="6" t="str">
        <f t="shared" si="80"/>
        <v/>
      </c>
      <c r="G607" s="9"/>
      <c r="H607" s="14"/>
      <c r="K607" s="9"/>
      <c r="L607" s="9">
        <f t="shared" si="75"/>
        <v>0</v>
      </c>
      <c r="M607" s="9">
        <f t="shared" si="76"/>
        <v>0</v>
      </c>
      <c r="O607" s="11" t="s">
        <v>335</v>
      </c>
    </row>
    <row r="608" spans="1:15" ht="45" hidden="1" outlineLevel="1">
      <c r="A608" s="6">
        <v>394</v>
      </c>
      <c r="B608" s="6" t="str">
        <f t="shared" si="80"/>
        <v>IVF394</v>
      </c>
      <c r="C608" s="7" t="s">
        <v>220</v>
      </c>
      <c r="D608" s="6">
        <v>4</v>
      </c>
      <c r="E608" s="8" t="s">
        <v>19</v>
      </c>
      <c r="F608" s="19">
        <v>4378</v>
      </c>
      <c r="G608" s="9">
        <f t="shared" si="71"/>
        <v>17512</v>
      </c>
      <c r="H608" s="14">
        <v>4</v>
      </c>
      <c r="I608" s="10" t="s">
        <v>19</v>
      </c>
      <c r="J608" s="9">
        <f>F608</f>
        <v>4378</v>
      </c>
      <c r="K608" s="9">
        <f t="shared" si="72"/>
        <v>17512</v>
      </c>
      <c r="L608" s="9">
        <f t="shared" si="75"/>
        <v>0</v>
      </c>
      <c r="M608" s="9">
        <f t="shared" si="76"/>
        <v>0</v>
      </c>
      <c r="N608" s="60" t="s">
        <v>383</v>
      </c>
      <c r="O608" s="11" t="s">
        <v>335</v>
      </c>
    </row>
    <row r="609" spans="1:17" ht="15.6" hidden="1" outlineLevel="1">
      <c r="A609" s="6"/>
      <c r="B609" s="6" t="str">
        <f t="shared" si="80"/>
        <v/>
      </c>
      <c r="C609" s="152" t="s">
        <v>496</v>
      </c>
      <c r="D609" s="6"/>
      <c r="E609" s="8"/>
      <c r="F609" s="19"/>
      <c r="G609" s="9"/>
      <c r="H609" s="14"/>
      <c r="J609" s="9"/>
      <c r="K609" s="9"/>
      <c r="L609" s="9"/>
      <c r="M609" s="9"/>
    </row>
    <row r="610" spans="1:17" hidden="1" outlineLevel="1">
      <c r="B610" s="6" t="str">
        <f t="shared" si="80"/>
        <v/>
      </c>
      <c r="G610" s="9"/>
      <c r="H610" s="14"/>
      <c r="K610" s="9"/>
      <c r="L610" s="9">
        <f t="shared" si="75"/>
        <v>0</v>
      </c>
      <c r="M610" s="9">
        <f t="shared" si="76"/>
        <v>0</v>
      </c>
      <c r="O610" s="11" t="s">
        <v>335</v>
      </c>
    </row>
    <row r="611" spans="1:17" ht="45" hidden="1" outlineLevel="1">
      <c r="A611" s="6">
        <v>395</v>
      </c>
      <c r="B611" s="6" t="str">
        <f t="shared" si="80"/>
        <v>IVF395</v>
      </c>
      <c r="C611" s="7" t="s">
        <v>221</v>
      </c>
      <c r="D611" s="6">
        <v>2</v>
      </c>
      <c r="E611" s="8" t="s">
        <v>19</v>
      </c>
      <c r="F611" s="19">
        <v>36750</v>
      </c>
      <c r="G611" s="9">
        <f t="shared" si="71"/>
        <v>73500</v>
      </c>
      <c r="H611" s="14">
        <v>2</v>
      </c>
      <c r="I611" s="10" t="s">
        <v>19</v>
      </c>
      <c r="J611" s="9">
        <f>F611</f>
        <v>36750</v>
      </c>
      <c r="K611" s="9">
        <f t="shared" si="72"/>
        <v>73500</v>
      </c>
      <c r="L611" s="9">
        <f t="shared" si="75"/>
        <v>0</v>
      </c>
      <c r="M611" s="9">
        <f t="shared" si="76"/>
        <v>0</v>
      </c>
      <c r="N611" s="60" t="s">
        <v>383</v>
      </c>
      <c r="O611" s="11" t="s">
        <v>335</v>
      </c>
    </row>
    <row r="612" spans="1:17" ht="15.6" hidden="1" outlineLevel="1">
      <c r="A612" s="6"/>
      <c r="B612" s="6"/>
      <c r="C612" s="152" t="s">
        <v>496</v>
      </c>
      <c r="D612" s="6"/>
      <c r="E612" s="8"/>
      <c r="F612" s="19"/>
      <c r="G612" s="9"/>
      <c r="H612" s="14"/>
      <c r="J612" s="9"/>
      <c r="K612" s="9"/>
      <c r="L612" s="9"/>
      <c r="M612" s="9"/>
    </row>
    <row r="613" spans="1:17" hidden="1" outlineLevel="1">
      <c r="G613" s="9"/>
      <c r="K613" s="9"/>
      <c r="L613" s="9"/>
      <c r="M613" s="9"/>
      <c r="O613" s="11" t="s">
        <v>335</v>
      </c>
    </row>
    <row r="614" spans="1:17" s="25" customFormat="1" ht="19.95" customHeight="1" collapsed="1">
      <c r="F614" s="26"/>
      <c r="G614" s="23">
        <f>ROUND(SUM(G561:G613),0)</f>
        <v>1025822</v>
      </c>
      <c r="H614" s="27"/>
      <c r="I614" s="27"/>
      <c r="J614" s="22" t="s">
        <v>42</v>
      </c>
      <c r="K614" s="23">
        <f>ROUND(SUM(K561:K613),0)</f>
        <v>1141255</v>
      </c>
      <c r="L614" s="23">
        <f>SUM(L561:L613)</f>
        <v>143424</v>
      </c>
      <c r="M614" s="23">
        <f>SUM(M561:M613)</f>
        <v>27991</v>
      </c>
      <c r="N614" s="170"/>
    </row>
    <row r="615" spans="1:17" ht="19.95" customHeight="1">
      <c r="G615" s="28">
        <f>ROUND((G614+G559+G468+G448+G437+G289+G248+G143),0)</f>
        <v>42405299</v>
      </c>
      <c r="H615" s="29"/>
      <c r="I615" s="29"/>
      <c r="J615" s="30"/>
      <c r="K615" s="28">
        <f>ROUND((K614+K559+K468+K448+K437+K289+K248+K143),0)</f>
        <v>44285075</v>
      </c>
      <c r="L615" s="28">
        <f>L614+L559+L468+L448+L437+L289+L248+L143</f>
        <v>4653414</v>
      </c>
      <c r="M615" s="28">
        <f>M614+M559+M468+M448+M437+M289+M248+M143</f>
        <v>2773638</v>
      </c>
      <c r="N615" s="171"/>
      <c r="Q615" s="11">
        <f>395*0.9</f>
        <v>355.5</v>
      </c>
    </row>
    <row r="616" spans="1:17" ht="17.399999999999999">
      <c r="C616" s="34" t="s">
        <v>254</v>
      </c>
      <c r="D616" s="35"/>
      <c r="E616" s="8"/>
      <c r="F616" s="49"/>
      <c r="G616" s="37"/>
      <c r="H616" s="50"/>
      <c r="I616" s="35"/>
    </row>
    <row r="617" spans="1:17" ht="195" hidden="1" outlineLevel="1">
      <c r="A617" s="11">
        <v>1</v>
      </c>
      <c r="C617" s="7" t="s">
        <v>255</v>
      </c>
      <c r="D617" s="35">
        <v>0</v>
      </c>
      <c r="E617" s="8" t="s">
        <v>50</v>
      </c>
      <c r="F617" s="49"/>
      <c r="G617" s="37"/>
      <c r="H617" s="50">
        <v>1</v>
      </c>
      <c r="I617" s="35" t="s">
        <v>236</v>
      </c>
      <c r="J617" s="55">
        <v>97000</v>
      </c>
      <c r="K617" s="9">
        <f t="shared" ref="K617:K624" si="81">ROUND(H617*J617,0)</f>
        <v>97000</v>
      </c>
      <c r="L617" s="9">
        <f t="shared" ref="L617" si="82">ROUND(IF(K617&gt;G617,K617-G617,0),0)</f>
        <v>97000</v>
      </c>
      <c r="M617" s="9">
        <f t="shared" ref="M617" si="83">ROUND(IF(K617&lt;G617,G617-K617,0),0)</f>
        <v>0</v>
      </c>
      <c r="N617" s="60" t="s">
        <v>405</v>
      </c>
      <c r="O617" s="11" t="s">
        <v>337</v>
      </c>
    </row>
    <row r="618" spans="1:17" ht="123.6" hidden="1" customHeight="1" outlineLevel="1">
      <c r="A618" s="11">
        <v>2</v>
      </c>
      <c r="C618" s="7" t="s">
        <v>256</v>
      </c>
      <c r="D618" s="35">
        <v>0</v>
      </c>
      <c r="E618" s="8" t="s">
        <v>236</v>
      </c>
      <c r="F618" s="49"/>
      <c r="G618" s="37"/>
      <c r="H618" s="50">
        <v>1</v>
      </c>
      <c r="I618" s="35" t="s">
        <v>236</v>
      </c>
      <c r="J618" s="55">
        <v>46000</v>
      </c>
      <c r="K618" s="9">
        <f t="shared" si="81"/>
        <v>46000</v>
      </c>
      <c r="L618" s="9">
        <f t="shared" ref="L618:L624" si="84">ROUND(IF(K618&gt;G618,K618-G618,0),0)</f>
        <v>46000</v>
      </c>
      <c r="M618" s="9">
        <f t="shared" ref="M618:M624" si="85">ROUND(IF(K618&lt;G618,G618-K618,0),0)</f>
        <v>0</v>
      </c>
      <c r="N618" s="60" t="s">
        <v>406</v>
      </c>
      <c r="O618" s="11" t="s">
        <v>337</v>
      </c>
    </row>
    <row r="619" spans="1:17" ht="124.8" hidden="1" customHeight="1" outlineLevel="1">
      <c r="A619" s="11">
        <v>3</v>
      </c>
      <c r="C619" s="7" t="s">
        <v>257</v>
      </c>
      <c r="D619" s="35">
        <v>0</v>
      </c>
      <c r="E619" s="8" t="s">
        <v>236</v>
      </c>
      <c r="F619" s="49"/>
      <c r="G619" s="37"/>
      <c r="H619" s="50">
        <v>1</v>
      </c>
      <c r="I619" s="35" t="s">
        <v>236</v>
      </c>
      <c r="J619" s="55">
        <v>2100</v>
      </c>
      <c r="K619" s="9">
        <f t="shared" si="81"/>
        <v>2100</v>
      </c>
      <c r="L619" s="9">
        <f t="shared" si="84"/>
        <v>2100</v>
      </c>
      <c r="M619" s="9">
        <f t="shared" si="85"/>
        <v>0</v>
      </c>
      <c r="N619" s="60" t="s">
        <v>407</v>
      </c>
      <c r="O619" s="11" t="s">
        <v>337</v>
      </c>
    </row>
    <row r="620" spans="1:17" ht="91.2" hidden="1" customHeight="1" outlineLevel="1">
      <c r="A620" s="11">
        <v>4</v>
      </c>
      <c r="C620" s="7" t="s">
        <v>258</v>
      </c>
      <c r="D620" s="35">
        <v>0</v>
      </c>
      <c r="E620" s="8" t="s">
        <v>236</v>
      </c>
      <c r="F620" s="49"/>
      <c r="G620" s="37"/>
      <c r="H620" s="50">
        <v>2</v>
      </c>
      <c r="I620" s="35" t="s">
        <v>236</v>
      </c>
      <c r="J620" s="55">
        <v>16300</v>
      </c>
      <c r="K620" s="9">
        <f t="shared" si="81"/>
        <v>32600</v>
      </c>
      <c r="L620" s="9">
        <f t="shared" si="84"/>
        <v>32600</v>
      </c>
      <c r="M620" s="9">
        <f t="shared" si="85"/>
        <v>0</v>
      </c>
      <c r="N620" s="60" t="s">
        <v>408</v>
      </c>
      <c r="O620" s="11" t="s">
        <v>337</v>
      </c>
    </row>
    <row r="621" spans="1:17" ht="95.4" hidden="1" customHeight="1" outlineLevel="1">
      <c r="A621" s="11">
        <v>5</v>
      </c>
      <c r="C621" s="7" t="s">
        <v>259</v>
      </c>
      <c r="D621" s="35">
        <v>0</v>
      </c>
      <c r="E621" s="8" t="s">
        <v>236</v>
      </c>
      <c r="F621" s="49"/>
      <c r="G621" s="37"/>
      <c r="H621" s="50">
        <v>1</v>
      </c>
      <c r="I621" s="35" t="s">
        <v>236</v>
      </c>
      <c r="J621" s="55">
        <v>14500</v>
      </c>
      <c r="K621" s="9">
        <f t="shared" si="81"/>
        <v>14500</v>
      </c>
      <c r="L621" s="9">
        <f t="shared" si="84"/>
        <v>14500</v>
      </c>
      <c r="M621" s="9">
        <f t="shared" si="85"/>
        <v>0</v>
      </c>
      <c r="N621" s="60" t="s">
        <v>408</v>
      </c>
      <c r="O621" s="11" t="s">
        <v>337</v>
      </c>
    </row>
    <row r="622" spans="1:17" ht="90.6" hidden="1" customHeight="1" outlineLevel="1">
      <c r="A622" s="11">
        <v>6</v>
      </c>
      <c r="C622" s="7" t="s">
        <v>260</v>
      </c>
      <c r="D622" s="35">
        <v>0</v>
      </c>
      <c r="E622" s="8" t="s">
        <v>236</v>
      </c>
      <c r="F622" s="49"/>
      <c r="G622" s="37"/>
      <c r="H622" s="50">
        <v>1</v>
      </c>
      <c r="I622" s="35" t="s">
        <v>236</v>
      </c>
      <c r="J622" s="55">
        <v>15100</v>
      </c>
      <c r="K622" s="9">
        <f t="shared" si="81"/>
        <v>15100</v>
      </c>
      <c r="L622" s="9">
        <f t="shared" si="84"/>
        <v>15100</v>
      </c>
      <c r="M622" s="9">
        <f t="shared" si="85"/>
        <v>0</v>
      </c>
      <c r="N622" s="60" t="s">
        <v>408</v>
      </c>
      <c r="O622" s="11" t="s">
        <v>337</v>
      </c>
    </row>
    <row r="623" spans="1:17" ht="91.2" hidden="1" customHeight="1" outlineLevel="1">
      <c r="A623" s="11">
        <v>7</v>
      </c>
      <c r="C623" s="7" t="s">
        <v>261</v>
      </c>
      <c r="D623" s="35">
        <v>0</v>
      </c>
      <c r="E623" s="8" t="s">
        <v>236</v>
      </c>
      <c r="F623" s="18"/>
      <c r="H623" s="14">
        <v>1</v>
      </c>
      <c r="I623" s="35" t="s">
        <v>236</v>
      </c>
      <c r="J623" s="55">
        <v>15800</v>
      </c>
      <c r="K623" s="9">
        <f t="shared" si="81"/>
        <v>15800</v>
      </c>
      <c r="L623" s="9">
        <f t="shared" si="84"/>
        <v>15800</v>
      </c>
      <c r="M623" s="9">
        <f t="shared" si="85"/>
        <v>0</v>
      </c>
      <c r="N623" s="60" t="s">
        <v>408</v>
      </c>
      <c r="O623" s="11" t="s">
        <v>337</v>
      </c>
    </row>
    <row r="624" spans="1:17" ht="151.19999999999999" hidden="1" customHeight="1" outlineLevel="1">
      <c r="A624" s="11">
        <v>8</v>
      </c>
      <c r="C624" s="7" t="s">
        <v>262</v>
      </c>
      <c r="D624" s="35">
        <v>0</v>
      </c>
      <c r="E624" s="8" t="s">
        <v>236</v>
      </c>
      <c r="F624" s="18"/>
      <c r="H624" s="14">
        <v>1</v>
      </c>
      <c r="I624" s="35" t="s">
        <v>236</v>
      </c>
      <c r="J624" s="55">
        <v>80000</v>
      </c>
      <c r="K624" s="9">
        <f t="shared" si="81"/>
        <v>80000</v>
      </c>
      <c r="L624" s="9">
        <f t="shared" si="84"/>
        <v>80000</v>
      </c>
      <c r="M624" s="9">
        <f t="shared" si="85"/>
        <v>0</v>
      </c>
      <c r="N624" s="60" t="s">
        <v>409</v>
      </c>
      <c r="O624" s="11" t="s">
        <v>337</v>
      </c>
    </row>
    <row r="625" spans="1:15" ht="15.6" collapsed="1">
      <c r="C625" s="7"/>
      <c r="D625" s="35"/>
      <c r="E625" s="8"/>
      <c r="F625" s="18"/>
      <c r="H625" s="14"/>
      <c r="I625" s="35"/>
      <c r="J625" s="59" t="s">
        <v>276</v>
      </c>
      <c r="K625" s="59">
        <f>SUM(K617:K624)</f>
        <v>303100</v>
      </c>
      <c r="L625" s="59">
        <f t="shared" ref="L625" si="86">IF(K625&gt;G625,K625-G625,0)</f>
        <v>303100</v>
      </c>
    </row>
    <row r="626" spans="1:15" ht="17.399999999999999">
      <c r="C626" s="113" t="s">
        <v>249</v>
      </c>
    </row>
    <row r="627" spans="1:15" ht="126" customHeight="1" outlineLevel="1">
      <c r="A627" s="161">
        <v>9</v>
      </c>
      <c r="C627" s="155" t="s">
        <v>325</v>
      </c>
      <c r="D627" s="56">
        <v>0</v>
      </c>
      <c r="E627" s="11" t="s">
        <v>12</v>
      </c>
      <c r="F627" s="94"/>
      <c r="G627" s="94"/>
      <c r="H627" s="103">
        <f>251.59+37.55</f>
        <v>289.14</v>
      </c>
      <c r="I627" s="103" t="s">
        <v>12</v>
      </c>
      <c r="J627" s="18">
        <v>13</v>
      </c>
      <c r="K627" s="9">
        <f t="shared" ref="K627:K659" si="87">ROUND(H627*J627,0)</f>
        <v>3759</v>
      </c>
      <c r="L627" s="9">
        <f t="shared" ref="L627" si="88">ROUND(IF(K627&gt;G627,K627-G627,0),0)</f>
        <v>3759</v>
      </c>
      <c r="M627" s="9">
        <f t="shared" ref="M627" si="89">ROUND(IF(K627&lt;G627,G627-K627,0),0)</f>
        <v>0</v>
      </c>
      <c r="N627" s="60" t="s">
        <v>410</v>
      </c>
      <c r="O627" s="11" t="s">
        <v>338</v>
      </c>
    </row>
    <row r="628" spans="1:15" ht="15.6" outlineLevel="1">
      <c r="C628" s="155" t="s">
        <v>444</v>
      </c>
      <c r="D628" s="56"/>
      <c r="F628" s="94"/>
      <c r="G628" s="94"/>
      <c r="H628" s="94"/>
      <c r="I628" s="94"/>
      <c r="K628" s="9"/>
      <c r="L628" s="9"/>
      <c r="M628" s="9"/>
    </row>
    <row r="629" spans="1:15" outlineLevel="1">
      <c r="K629" s="9"/>
      <c r="L629" s="9">
        <f t="shared" ref="L629:L659" si="90">ROUND(IF(K629&gt;G629,K629-G629,0),0)</f>
        <v>0</v>
      </c>
      <c r="M629" s="9">
        <f t="shared" ref="M629:M659" si="91">ROUND(IF(K629&lt;G629,G629-K629,0),0)</f>
        <v>0</v>
      </c>
      <c r="O629" s="11" t="s">
        <v>338</v>
      </c>
    </row>
    <row r="630" spans="1:15" ht="120" customHeight="1" outlineLevel="1">
      <c r="A630" s="161">
        <v>10</v>
      </c>
      <c r="C630" s="155" t="s">
        <v>326</v>
      </c>
      <c r="D630" s="56">
        <v>0</v>
      </c>
      <c r="E630" s="11" t="s">
        <v>11</v>
      </c>
      <c r="H630" s="10">
        <v>0.59</v>
      </c>
      <c r="I630" s="10" t="s">
        <v>11</v>
      </c>
      <c r="J630" s="18">
        <v>4424</v>
      </c>
      <c r="K630" s="9">
        <f t="shared" si="87"/>
        <v>2610</v>
      </c>
      <c r="L630" s="9">
        <f t="shared" si="90"/>
        <v>2610</v>
      </c>
      <c r="M630" s="9">
        <f t="shared" si="91"/>
        <v>0</v>
      </c>
      <c r="N630" s="60" t="s">
        <v>410</v>
      </c>
      <c r="O630" s="11" t="s">
        <v>338</v>
      </c>
    </row>
    <row r="631" spans="1:15" ht="15.6" outlineLevel="1">
      <c r="C631" s="155" t="s">
        <v>444</v>
      </c>
      <c r="D631" s="56"/>
      <c r="K631" s="9"/>
      <c r="L631" s="9"/>
      <c r="M631" s="9"/>
    </row>
    <row r="632" spans="1:15" ht="15.6" outlineLevel="1">
      <c r="C632" s="155"/>
      <c r="K632" s="9"/>
      <c r="L632" s="9">
        <f t="shared" si="90"/>
        <v>0</v>
      </c>
      <c r="M632" s="9">
        <f t="shared" si="91"/>
        <v>0</v>
      </c>
      <c r="O632" s="11" t="s">
        <v>338</v>
      </c>
    </row>
    <row r="633" spans="1:15" ht="247.2" customHeight="1" outlineLevel="1">
      <c r="A633" s="161">
        <v>11</v>
      </c>
      <c r="C633" s="155" t="s">
        <v>327</v>
      </c>
      <c r="D633" s="101">
        <v>0</v>
      </c>
      <c r="E633" s="94" t="s">
        <v>13</v>
      </c>
      <c r="F633" s="94"/>
      <c r="G633" s="94"/>
      <c r="H633" s="94">
        <v>0.3</v>
      </c>
      <c r="I633" s="10" t="s">
        <v>13</v>
      </c>
      <c r="J633" s="18">
        <v>116000</v>
      </c>
      <c r="K633" s="9">
        <f t="shared" si="87"/>
        <v>34800</v>
      </c>
      <c r="L633" s="9">
        <f t="shared" si="90"/>
        <v>34800</v>
      </c>
      <c r="M633" s="9">
        <f t="shared" si="91"/>
        <v>0</v>
      </c>
      <c r="O633" s="11" t="s">
        <v>338</v>
      </c>
    </row>
    <row r="634" spans="1:15" ht="15.6" outlineLevel="1">
      <c r="C634" s="155" t="s">
        <v>442</v>
      </c>
      <c r="D634" s="101"/>
      <c r="E634" s="94"/>
      <c r="F634" s="94"/>
      <c r="G634" s="94"/>
      <c r="H634" s="94"/>
      <c r="K634" s="9"/>
      <c r="L634" s="9"/>
      <c r="M634" s="9"/>
    </row>
    <row r="635" spans="1:15" outlineLevel="1">
      <c r="K635" s="9"/>
      <c r="L635" s="9">
        <f t="shared" si="90"/>
        <v>0</v>
      </c>
      <c r="M635" s="9">
        <f t="shared" si="91"/>
        <v>0</v>
      </c>
      <c r="O635" s="11" t="s">
        <v>338</v>
      </c>
    </row>
    <row r="636" spans="1:15" ht="243.6" outlineLevel="1">
      <c r="A636" s="161">
        <v>12</v>
      </c>
      <c r="C636" s="155" t="s">
        <v>328</v>
      </c>
      <c r="D636" s="101">
        <v>0</v>
      </c>
      <c r="E636" s="94" t="s">
        <v>11</v>
      </c>
      <c r="F636" s="94"/>
      <c r="G636" s="94"/>
      <c r="H636" s="94">
        <v>0.75</v>
      </c>
      <c r="I636" s="10" t="s">
        <v>11</v>
      </c>
      <c r="J636" s="18">
        <v>14683</v>
      </c>
      <c r="K636" s="9">
        <f t="shared" si="87"/>
        <v>11012</v>
      </c>
      <c r="L636" s="9">
        <f t="shared" si="90"/>
        <v>11012</v>
      </c>
      <c r="M636" s="9">
        <f t="shared" si="91"/>
        <v>0</v>
      </c>
      <c r="N636" s="60" t="s">
        <v>411</v>
      </c>
      <c r="O636" s="11" t="s">
        <v>338</v>
      </c>
    </row>
    <row r="637" spans="1:15" ht="15.6" outlineLevel="1">
      <c r="A637" s="161"/>
      <c r="C637" s="155" t="s">
        <v>442</v>
      </c>
      <c r="D637" s="101"/>
      <c r="E637" s="94"/>
      <c r="F637" s="94"/>
      <c r="G637" s="94"/>
      <c r="H637" s="94"/>
      <c r="K637" s="9"/>
      <c r="L637" s="9"/>
      <c r="M637" s="9"/>
    </row>
    <row r="638" spans="1:15" outlineLevel="1">
      <c r="K638" s="9"/>
      <c r="L638" s="9">
        <f t="shared" si="90"/>
        <v>0</v>
      </c>
      <c r="M638" s="9">
        <f t="shared" si="91"/>
        <v>0</v>
      </c>
      <c r="O638" s="11" t="s">
        <v>338</v>
      </c>
    </row>
    <row r="639" spans="1:15" ht="199.2" customHeight="1" outlineLevel="1">
      <c r="A639" s="161">
        <v>13</v>
      </c>
      <c r="C639" s="156" t="s">
        <v>231</v>
      </c>
      <c r="D639" s="102">
        <v>0</v>
      </c>
      <c r="E639" s="103" t="s">
        <v>14</v>
      </c>
      <c r="F639" s="95"/>
      <c r="G639" s="95"/>
      <c r="H639" s="103">
        <v>174.5</v>
      </c>
      <c r="I639" s="10" t="s">
        <v>14</v>
      </c>
      <c r="J639" s="18">
        <v>151</v>
      </c>
      <c r="K639" s="9">
        <f t="shared" si="87"/>
        <v>26350</v>
      </c>
      <c r="L639" s="9">
        <f t="shared" si="90"/>
        <v>26350</v>
      </c>
      <c r="M639" s="9">
        <f t="shared" si="91"/>
        <v>0</v>
      </c>
      <c r="N639" s="60" t="s">
        <v>412</v>
      </c>
      <c r="O639" s="11" t="s">
        <v>338</v>
      </c>
    </row>
    <row r="640" spans="1:15" ht="15.6" outlineLevel="1">
      <c r="A640" s="161"/>
      <c r="C640" s="162" t="s">
        <v>445</v>
      </c>
      <c r="D640" s="102"/>
      <c r="E640" s="103"/>
      <c r="F640" s="95"/>
      <c r="G640" s="95"/>
      <c r="H640" s="103"/>
      <c r="K640" s="9"/>
      <c r="L640" s="9"/>
      <c r="M640" s="9"/>
    </row>
    <row r="641" spans="1:15" outlineLevel="1">
      <c r="K641" s="9"/>
      <c r="L641" s="9">
        <f t="shared" si="90"/>
        <v>0</v>
      </c>
      <c r="M641" s="9">
        <f t="shared" si="91"/>
        <v>0</v>
      </c>
      <c r="O641" s="11" t="s">
        <v>338</v>
      </c>
    </row>
    <row r="642" spans="1:15" ht="171" customHeight="1" outlineLevel="1">
      <c r="A642" s="161">
        <v>14</v>
      </c>
      <c r="C642" s="60" t="s">
        <v>232</v>
      </c>
      <c r="D642" s="104">
        <v>0</v>
      </c>
      <c r="E642" s="96" t="s">
        <v>12</v>
      </c>
      <c r="F642" s="105"/>
      <c r="G642" s="105"/>
      <c r="H642" s="16">
        <v>11.3</v>
      </c>
      <c r="I642" s="10" t="s">
        <v>12</v>
      </c>
      <c r="J642" s="18">
        <v>9055</v>
      </c>
      <c r="K642" s="9">
        <f t="shared" si="87"/>
        <v>102322</v>
      </c>
      <c r="L642" s="9">
        <f t="shared" si="90"/>
        <v>102322</v>
      </c>
      <c r="M642" s="9">
        <f t="shared" si="91"/>
        <v>0</v>
      </c>
      <c r="O642" s="11" t="s">
        <v>338</v>
      </c>
    </row>
    <row r="643" spans="1:15" ht="15.6" outlineLevel="1">
      <c r="C643" s="25" t="s">
        <v>464</v>
      </c>
      <c r="K643" s="9"/>
      <c r="L643" s="9">
        <f t="shared" si="90"/>
        <v>0</v>
      </c>
      <c r="M643" s="9">
        <f t="shared" si="91"/>
        <v>0</v>
      </c>
      <c r="O643" s="11" t="s">
        <v>338</v>
      </c>
    </row>
    <row r="644" spans="1:15" outlineLevel="1">
      <c r="K644" s="9"/>
      <c r="L644" s="9">
        <f t="shared" si="90"/>
        <v>0</v>
      </c>
      <c r="M644" s="9">
        <f t="shared" si="91"/>
        <v>0</v>
      </c>
      <c r="O644" s="11" t="s">
        <v>338</v>
      </c>
    </row>
    <row r="645" spans="1:15" outlineLevel="1">
      <c r="K645" s="9"/>
      <c r="L645" s="9">
        <f t="shared" si="90"/>
        <v>0</v>
      </c>
      <c r="M645" s="9">
        <f t="shared" si="91"/>
        <v>0</v>
      </c>
      <c r="O645" s="11" t="s">
        <v>338</v>
      </c>
    </row>
    <row r="646" spans="1:15" ht="202.2" customHeight="1" outlineLevel="1">
      <c r="A646" s="161">
        <v>17</v>
      </c>
      <c r="C646" s="15" t="s">
        <v>235</v>
      </c>
      <c r="D646" s="38">
        <v>0</v>
      </c>
      <c r="E646" s="10" t="s">
        <v>12</v>
      </c>
      <c r="F646" s="93"/>
      <c r="G646" s="93"/>
      <c r="H646" s="96">
        <v>13.7</v>
      </c>
      <c r="I646" s="10" t="s">
        <v>12</v>
      </c>
      <c r="J646" s="18">
        <v>1625</v>
      </c>
      <c r="K646" s="9">
        <f t="shared" si="87"/>
        <v>22263</v>
      </c>
      <c r="L646" s="9">
        <f t="shared" si="90"/>
        <v>22263</v>
      </c>
      <c r="M646" s="9">
        <f t="shared" si="91"/>
        <v>0</v>
      </c>
      <c r="N646" s="60" t="s">
        <v>414</v>
      </c>
      <c r="O646" s="11" t="s">
        <v>338</v>
      </c>
    </row>
    <row r="647" spans="1:15" ht="15.6" outlineLevel="1">
      <c r="C647" s="25" t="s">
        <v>479</v>
      </c>
      <c r="K647" s="9"/>
      <c r="L647" s="9">
        <f t="shared" si="90"/>
        <v>0</v>
      </c>
      <c r="M647" s="9">
        <f t="shared" si="91"/>
        <v>0</v>
      </c>
      <c r="O647" s="11" t="s">
        <v>338</v>
      </c>
    </row>
    <row r="648" spans="1:15" outlineLevel="1">
      <c r="A648" s="93"/>
      <c r="B648" s="93"/>
      <c r="C648" s="15"/>
      <c r="D648" s="93"/>
      <c r="E648" s="93"/>
      <c r="F648" s="93"/>
      <c r="H648" s="11"/>
      <c r="I648" s="11"/>
      <c r="K648" s="9"/>
      <c r="L648" s="9">
        <f t="shared" si="90"/>
        <v>0</v>
      </c>
      <c r="M648" s="9">
        <f t="shared" si="91"/>
        <v>0</v>
      </c>
      <c r="O648" s="11" t="s">
        <v>338</v>
      </c>
    </row>
    <row r="649" spans="1:15" ht="199.2" customHeight="1" outlineLevel="1">
      <c r="A649" s="164">
        <v>18</v>
      </c>
      <c r="B649" s="93"/>
      <c r="C649" s="15" t="s">
        <v>286</v>
      </c>
      <c r="D649" s="38">
        <v>0</v>
      </c>
      <c r="E649" s="10" t="s">
        <v>236</v>
      </c>
      <c r="F649" s="93"/>
      <c r="G649" s="93"/>
      <c r="H649" s="10">
        <v>1</v>
      </c>
      <c r="I649" s="10" t="s">
        <v>236</v>
      </c>
      <c r="J649" s="92">
        <v>56000</v>
      </c>
      <c r="K649" s="9">
        <f t="shared" si="87"/>
        <v>56000</v>
      </c>
      <c r="L649" s="9">
        <f t="shared" si="90"/>
        <v>56000</v>
      </c>
      <c r="M649" s="9">
        <f t="shared" si="91"/>
        <v>0</v>
      </c>
      <c r="O649" s="11" t="s">
        <v>338</v>
      </c>
    </row>
    <row r="650" spans="1:15" ht="15.6" outlineLevel="1">
      <c r="A650" s="93"/>
      <c r="B650" s="93"/>
      <c r="C650" s="163" t="s">
        <v>457</v>
      </c>
      <c r="D650" s="93"/>
      <c r="E650" s="93"/>
      <c r="F650" s="93"/>
      <c r="H650" s="11"/>
      <c r="I650" s="11"/>
      <c r="K650" s="9"/>
      <c r="L650" s="9">
        <f t="shared" si="90"/>
        <v>0</v>
      </c>
      <c r="M650" s="9">
        <f t="shared" si="91"/>
        <v>0</v>
      </c>
      <c r="O650" s="11" t="s">
        <v>338</v>
      </c>
    </row>
    <row r="651" spans="1:15" outlineLevel="1">
      <c r="A651" s="93"/>
      <c r="B651" s="93"/>
      <c r="C651" s="15"/>
      <c r="D651" s="93"/>
      <c r="E651" s="93"/>
      <c r="F651" s="93"/>
      <c r="K651" s="9"/>
      <c r="L651" s="9">
        <f t="shared" si="90"/>
        <v>0</v>
      </c>
      <c r="M651" s="9">
        <f t="shared" si="91"/>
        <v>0</v>
      </c>
      <c r="O651" s="11" t="s">
        <v>338</v>
      </c>
    </row>
    <row r="652" spans="1:15" ht="360" outlineLevel="1">
      <c r="A652" s="164">
        <v>19</v>
      </c>
      <c r="B652" s="93"/>
      <c r="C652" s="15" t="s">
        <v>237</v>
      </c>
      <c r="D652" s="38">
        <v>0</v>
      </c>
      <c r="E652" s="10" t="s">
        <v>12</v>
      </c>
      <c r="F652" s="93"/>
      <c r="G652" s="93"/>
      <c r="H652" s="96">
        <v>32.08</v>
      </c>
      <c r="I652" s="10" t="s">
        <v>12</v>
      </c>
      <c r="J652" s="92">
        <v>9241</v>
      </c>
      <c r="K652" s="9">
        <f t="shared" si="87"/>
        <v>296451</v>
      </c>
      <c r="L652" s="9">
        <f t="shared" si="90"/>
        <v>296451</v>
      </c>
      <c r="M652" s="9">
        <f t="shared" si="91"/>
        <v>0</v>
      </c>
      <c r="N652" s="60" t="s">
        <v>415</v>
      </c>
      <c r="O652" s="11" t="s">
        <v>338</v>
      </c>
    </row>
    <row r="653" spans="1:15" ht="15.6" outlineLevel="1">
      <c r="A653" s="93"/>
      <c r="B653" s="93"/>
      <c r="C653" s="163" t="s">
        <v>493</v>
      </c>
      <c r="D653" s="38"/>
      <c r="E653" s="10"/>
      <c r="F653" s="93"/>
      <c r="G653" s="93"/>
      <c r="H653" s="96"/>
      <c r="J653" s="92"/>
      <c r="K653" s="9"/>
      <c r="L653" s="9"/>
      <c r="M653" s="9"/>
    </row>
    <row r="654" spans="1:15" outlineLevel="1">
      <c r="A654" s="93"/>
      <c r="B654" s="93"/>
      <c r="C654" s="15"/>
      <c r="D654" s="38"/>
      <c r="E654" s="10"/>
      <c r="F654" s="93"/>
      <c r="G654" s="93"/>
      <c r="H654" s="96"/>
      <c r="J654" s="92"/>
      <c r="K654" s="9"/>
      <c r="L654" s="9"/>
      <c r="M654" s="9"/>
    </row>
    <row r="655" spans="1:15" ht="360" outlineLevel="1">
      <c r="A655" s="93">
        <v>20</v>
      </c>
      <c r="B655" s="93"/>
      <c r="C655" s="51" t="s">
        <v>277</v>
      </c>
      <c r="D655" s="38">
        <v>0</v>
      </c>
      <c r="E655" s="16" t="s">
        <v>12</v>
      </c>
      <c r="F655" s="93"/>
      <c r="H655" s="10">
        <v>9.2100000000000009</v>
      </c>
      <c r="I655" s="10" t="s">
        <v>12</v>
      </c>
      <c r="J655" s="10">
        <v>6734</v>
      </c>
      <c r="K655" s="9">
        <f t="shared" si="87"/>
        <v>62020</v>
      </c>
      <c r="L655" s="9">
        <f t="shared" si="90"/>
        <v>62020</v>
      </c>
      <c r="M655" s="9">
        <f t="shared" si="91"/>
        <v>0</v>
      </c>
      <c r="N655" s="60" t="s">
        <v>416</v>
      </c>
      <c r="O655" s="11" t="s">
        <v>338</v>
      </c>
    </row>
    <row r="656" spans="1:15" outlineLevel="1">
      <c r="A656" s="93"/>
      <c r="B656" s="93"/>
      <c r="C656" s="51"/>
      <c r="D656" s="38"/>
      <c r="E656" s="16"/>
      <c r="F656" s="93"/>
      <c r="J656" s="10"/>
      <c r="K656" s="9"/>
      <c r="L656" s="9">
        <f t="shared" si="90"/>
        <v>0</v>
      </c>
      <c r="M656" s="9">
        <f t="shared" si="91"/>
        <v>0</v>
      </c>
      <c r="O656" s="11" t="s">
        <v>338</v>
      </c>
    </row>
    <row r="657" spans="1:30" ht="153.6" customHeight="1" outlineLevel="1">
      <c r="A657" s="93">
        <v>21</v>
      </c>
      <c r="B657" s="93"/>
      <c r="C657" s="67" t="s">
        <v>284</v>
      </c>
      <c r="D657" s="38">
        <v>0</v>
      </c>
      <c r="E657" s="16" t="s">
        <v>12</v>
      </c>
      <c r="F657" s="93"/>
      <c r="H657" s="10">
        <v>39.78</v>
      </c>
      <c r="I657" s="10" t="s">
        <v>12</v>
      </c>
      <c r="J657" s="10">
        <v>1791</v>
      </c>
      <c r="K657" s="9">
        <f t="shared" si="87"/>
        <v>71246</v>
      </c>
      <c r="L657" s="9">
        <f t="shared" si="90"/>
        <v>71246</v>
      </c>
      <c r="M657" s="9">
        <f t="shared" si="91"/>
        <v>0</v>
      </c>
      <c r="N657" s="60" t="s">
        <v>417</v>
      </c>
      <c r="O657" s="11" t="s">
        <v>338</v>
      </c>
    </row>
    <row r="658" spans="1:30" outlineLevel="1">
      <c r="A658" s="93"/>
      <c r="B658" s="93"/>
      <c r="C658" s="51"/>
      <c r="D658" s="93"/>
      <c r="E658" s="93"/>
      <c r="F658" s="93"/>
      <c r="J658" s="11"/>
      <c r="K658" s="9"/>
      <c r="L658" s="9">
        <f t="shared" si="90"/>
        <v>0</v>
      </c>
      <c r="M658" s="9">
        <f t="shared" si="91"/>
        <v>0</v>
      </c>
      <c r="O658" s="11" t="s">
        <v>338</v>
      </c>
    </row>
    <row r="659" spans="1:30" ht="171" customHeight="1" outlineLevel="1">
      <c r="A659" s="93">
        <v>22</v>
      </c>
      <c r="B659" s="93"/>
      <c r="C659" s="7" t="s">
        <v>285</v>
      </c>
      <c r="D659" s="16">
        <v>0</v>
      </c>
      <c r="E659" s="16" t="s">
        <v>236</v>
      </c>
      <c r="F659" s="93"/>
      <c r="H659" s="14">
        <v>1</v>
      </c>
      <c r="I659" s="10" t="s">
        <v>236</v>
      </c>
      <c r="J659" s="10">
        <v>75000</v>
      </c>
      <c r="K659" s="9">
        <f t="shared" si="87"/>
        <v>75000</v>
      </c>
      <c r="L659" s="9">
        <f t="shared" si="90"/>
        <v>75000</v>
      </c>
      <c r="M659" s="9">
        <f t="shared" si="91"/>
        <v>0</v>
      </c>
      <c r="N659" s="60" t="s">
        <v>418</v>
      </c>
      <c r="O659" s="11" t="s">
        <v>338</v>
      </c>
    </row>
    <row r="660" spans="1:30" ht="90.6" outlineLevel="1">
      <c r="A660" s="93"/>
      <c r="B660" s="93"/>
      <c r="C660" s="7" t="s">
        <v>434</v>
      </c>
      <c r="D660" s="16"/>
      <c r="E660" s="16"/>
      <c r="F660" s="93"/>
      <c r="H660" s="14">
        <v>8.17</v>
      </c>
      <c r="I660" s="10" t="s">
        <v>12</v>
      </c>
      <c r="J660" s="138">
        <v>9250</v>
      </c>
      <c r="K660" s="139">
        <f t="shared" ref="K660" si="92">ROUND(H660*J660,0)</f>
        <v>75573</v>
      </c>
      <c r="L660" s="139">
        <f t="shared" ref="L660" si="93">ROUND(IF(K660&gt;G660,K660-G660,0),0)</f>
        <v>75573</v>
      </c>
      <c r="M660" s="9"/>
      <c r="U660" s="141"/>
      <c r="V660" s="141"/>
      <c r="W660" s="141"/>
    </row>
    <row r="661" spans="1:30" ht="111.6" customHeight="1" outlineLevel="1">
      <c r="A661" s="133"/>
      <c r="B661" s="133"/>
      <c r="C661" s="7" t="s">
        <v>435</v>
      </c>
      <c r="D661" s="129"/>
      <c r="E661" s="133"/>
      <c r="F661" s="131"/>
      <c r="G661" s="131"/>
      <c r="H661" s="135">
        <v>4.6500000000000004</v>
      </c>
      <c r="I661" s="134" t="s">
        <v>12</v>
      </c>
      <c r="J661" s="130">
        <v>11012</v>
      </c>
      <c r="K661" s="9">
        <f t="shared" ref="K661:K662" si="94">ROUND(H661*J661,0)</f>
        <v>51206</v>
      </c>
      <c r="L661" s="9">
        <f t="shared" ref="L661:L662" si="95">ROUND(IF(K661&gt;G661,K661-G661,0),0)</f>
        <v>51206</v>
      </c>
      <c r="M661" s="132">
        <v>0</v>
      </c>
      <c r="N661" s="41" t="s">
        <v>417</v>
      </c>
      <c r="O661" s="10" t="s">
        <v>338</v>
      </c>
      <c r="Q661" s="10"/>
      <c r="U661" s="136"/>
      <c r="V661" s="136"/>
      <c r="W661" s="136"/>
    </row>
    <row r="662" spans="1:30" ht="111.6" customHeight="1" outlineLevel="1">
      <c r="A662" s="133"/>
      <c r="B662" s="133"/>
      <c r="C662" s="7" t="s">
        <v>436</v>
      </c>
      <c r="D662" s="129"/>
      <c r="E662" s="133"/>
      <c r="F662" s="131"/>
      <c r="G662" s="131"/>
      <c r="H662" s="135">
        <v>1</v>
      </c>
      <c r="I662" s="134" t="s">
        <v>236</v>
      </c>
      <c r="J662" s="140">
        <v>56500</v>
      </c>
      <c r="K662" s="139">
        <f t="shared" si="94"/>
        <v>56500</v>
      </c>
      <c r="L662" s="139">
        <f t="shared" si="95"/>
        <v>56500</v>
      </c>
      <c r="M662" s="132">
        <v>0</v>
      </c>
      <c r="N662" s="41" t="s">
        <v>417</v>
      </c>
      <c r="O662" s="10" t="s">
        <v>338</v>
      </c>
      <c r="Q662" s="10"/>
      <c r="U662" s="136"/>
      <c r="V662" s="136"/>
      <c r="W662" s="136"/>
    </row>
    <row r="663" spans="1:30" ht="111.6" customHeight="1" outlineLevel="1">
      <c r="A663" s="147"/>
      <c r="B663" s="147"/>
      <c r="C663" s="142" t="s">
        <v>432</v>
      </c>
      <c r="D663" s="145"/>
      <c r="E663" s="147"/>
      <c r="F663" s="146"/>
      <c r="G663" s="146"/>
      <c r="H663" s="149">
        <v>10.97</v>
      </c>
      <c r="I663" s="148" t="s">
        <v>14</v>
      </c>
      <c r="J663" s="140">
        <v>4850</v>
      </c>
      <c r="K663" s="139">
        <f t="shared" ref="K663" si="96">ROUND(H663*J663,0)</f>
        <v>53205</v>
      </c>
      <c r="L663" s="139">
        <f t="shared" ref="L663" si="97">ROUND(IF(K663&gt;G663,K663-G663,0),0)</f>
        <v>53205</v>
      </c>
      <c r="M663" s="132">
        <v>0</v>
      </c>
      <c r="N663" s="172" t="s">
        <v>417</v>
      </c>
      <c r="O663" s="144" t="s">
        <v>338</v>
      </c>
      <c r="Q663" s="144"/>
      <c r="R663" s="143"/>
      <c r="S663" s="143"/>
      <c r="T663" s="143"/>
      <c r="U663" s="150"/>
      <c r="V663" s="150"/>
      <c r="W663" s="150"/>
      <c r="X663" s="143"/>
      <c r="Y663" s="143"/>
      <c r="Z663" s="143"/>
      <c r="AA663" s="143"/>
      <c r="AB663" s="143"/>
      <c r="AC663" s="143"/>
      <c r="AD663" s="143"/>
    </row>
    <row r="664" spans="1:30" ht="111.6" customHeight="1" outlineLevel="1">
      <c r="A664" s="133"/>
      <c r="B664" s="133"/>
      <c r="C664" s="7" t="s">
        <v>433</v>
      </c>
      <c r="D664" s="129"/>
      <c r="E664" s="133"/>
      <c r="F664" s="131"/>
      <c r="G664" s="131"/>
      <c r="H664" s="135">
        <v>3</v>
      </c>
      <c r="I664" s="134" t="s">
        <v>12</v>
      </c>
      <c r="J664" s="140">
        <v>9580</v>
      </c>
      <c r="K664" s="139">
        <f t="shared" ref="K664" si="98">ROUND(H664*J664,0)</f>
        <v>28740</v>
      </c>
      <c r="L664" s="139">
        <f t="shared" ref="L664" si="99">ROUND(IF(K664&gt;G664,K664-G664,0),0)</f>
        <v>28740</v>
      </c>
      <c r="M664" s="132"/>
      <c r="N664" s="41"/>
      <c r="O664" s="10"/>
      <c r="Q664" s="10"/>
      <c r="U664" s="136"/>
      <c r="V664" s="136"/>
      <c r="W664" s="136"/>
    </row>
    <row r="665" spans="1:30" outlineLevel="1">
      <c r="A665" s="93"/>
      <c r="B665" s="93"/>
      <c r="C665" s="51"/>
      <c r="D665" s="93"/>
      <c r="E665" s="93"/>
      <c r="F665" s="93"/>
      <c r="J665" s="11"/>
      <c r="K665" s="9"/>
      <c r="L665" s="9"/>
      <c r="M665" s="9"/>
      <c r="O665" s="11" t="s">
        <v>338</v>
      </c>
    </row>
    <row r="666" spans="1:30" ht="15.6">
      <c r="A666" s="93"/>
      <c r="B666" s="93"/>
      <c r="C666" s="51"/>
      <c r="D666" s="93"/>
      <c r="E666" s="93"/>
      <c r="F666" s="93"/>
      <c r="J666" s="59" t="s">
        <v>276</v>
      </c>
      <c r="K666" s="59">
        <f>SUM(K627:K664)</f>
        <v>1029057</v>
      </c>
      <c r="L666" s="59">
        <f t="shared" ref="L666:M666" si="100">SUM(L627:L664)</f>
        <v>1029057</v>
      </c>
      <c r="M666" s="59">
        <f t="shared" si="100"/>
        <v>0</v>
      </c>
    </row>
    <row r="667" spans="1:30" ht="17.399999999999999">
      <c r="C667" s="34" t="s">
        <v>278</v>
      </c>
      <c r="D667" s="35"/>
      <c r="E667" s="8"/>
      <c r="F667" s="36"/>
      <c r="G667" s="37"/>
      <c r="H667" s="38"/>
      <c r="I667" s="35"/>
      <c r="J667" s="39"/>
      <c r="K667" s="39"/>
      <c r="L667" s="40"/>
      <c r="M667" s="39"/>
      <c r="N667" s="41"/>
    </row>
    <row r="668" spans="1:30" ht="156.6" hidden="1" customHeight="1" outlineLevel="1">
      <c r="A668" s="11">
        <v>23</v>
      </c>
      <c r="C668" s="51" t="s">
        <v>253</v>
      </c>
      <c r="D668" s="38">
        <v>0</v>
      </c>
      <c r="E668" s="46" t="s">
        <v>14</v>
      </c>
      <c r="F668" s="47"/>
      <c r="G668" s="47"/>
      <c r="H668" s="58">
        <v>35.1</v>
      </c>
      <c r="I668" s="48" t="s">
        <v>14</v>
      </c>
      <c r="J668" s="57">
        <v>599</v>
      </c>
      <c r="K668" s="9">
        <f t="shared" ref="K668" si="101">ROUND(H668*J668,0)</f>
        <v>21025</v>
      </c>
      <c r="L668" s="9">
        <f t="shared" ref="L668" si="102">ROUND(IF(K668&gt;G668,K668-G668,0),0)</f>
        <v>21025</v>
      </c>
      <c r="M668" s="9">
        <f t="shared" ref="M668" si="103">ROUND(IF(K668&lt;G668,G668-K668,0),0)</f>
        <v>0</v>
      </c>
      <c r="N668" s="45" t="s">
        <v>419</v>
      </c>
      <c r="O668" s="11" t="s">
        <v>339</v>
      </c>
    </row>
    <row r="669" spans="1:30" ht="15.6" collapsed="1">
      <c r="C669" s="51"/>
      <c r="D669" s="38"/>
      <c r="E669" s="46"/>
      <c r="F669" s="47"/>
      <c r="G669" s="47"/>
      <c r="H669" s="58"/>
      <c r="I669" s="48"/>
      <c r="J669" s="59" t="s">
        <v>276</v>
      </c>
      <c r="K669" s="59">
        <f>SUM(K668:K668)</f>
        <v>21025</v>
      </c>
      <c r="L669" s="59">
        <f>SUM(L668:L668)</f>
        <v>21025</v>
      </c>
      <c r="M669" s="43"/>
      <c r="N669" s="45"/>
    </row>
    <row r="670" spans="1:30" ht="17.399999999999999">
      <c r="C670" s="113" t="s">
        <v>248</v>
      </c>
      <c r="K670" s="11"/>
      <c r="L670" s="11"/>
    </row>
    <row r="671" spans="1:30" ht="123.6" hidden="1" customHeight="1" outlineLevel="1">
      <c r="A671" s="161">
        <v>24</v>
      </c>
      <c r="C671" s="157" t="s">
        <v>238</v>
      </c>
      <c r="D671" s="38">
        <v>0</v>
      </c>
      <c r="E671" s="106" t="s">
        <v>236</v>
      </c>
      <c r="F671" s="107"/>
      <c r="G671" s="107"/>
      <c r="H671" s="106">
        <v>12</v>
      </c>
      <c r="I671" s="106" t="s">
        <v>236</v>
      </c>
      <c r="J671" s="18">
        <v>17241</v>
      </c>
      <c r="K671" s="9">
        <f t="shared" ref="K671:K698" si="104">ROUND(H671*J671,0)</f>
        <v>206892</v>
      </c>
      <c r="L671" s="9">
        <f t="shared" ref="L671" si="105">ROUND(IF(K671&gt;G671,K671-G671,0),0)</f>
        <v>206892</v>
      </c>
      <c r="M671" s="9">
        <f t="shared" ref="M671" si="106">ROUND(IF(K671&lt;G671,G671-K671,0),0)</f>
        <v>0</v>
      </c>
      <c r="N671" s="60" t="s">
        <v>420</v>
      </c>
      <c r="O671" s="11" t="s">
        <v>340</v>
      </c>
    </row>
    <row r="672" spans="1:30" ht="15.6" hidden="1" outlineLevel="1">
      <c r="C672" s="165" t="s">
        <v>488</v>
      </c>
      <c r="D672" s="38"/>
      <c r="E672" s="106"/>
      <c r="F672" s="107"/>
      <c r="G672" s="107"/>
      <c r="H672" s="106"/>
      <c r="I672" s="106"/>
      <c r="K672" s="9"/>
      <c r="L672" s="9"/>
      <c r="M672" s="9"/>
    </row>
    <row r="673" spans="1:15" hidden="1" outlineLevel="1">
      <c r="K673" s="9"/>
      <c r="L673" s="9">
        <f t="shared" ref="L673:L698" si="107">ROUND(IF(K673&gt;G673,K673-G673,0),0)</f>
        <v>0</v>
      </c>
      <c r="M673" s="9">
        <f t="shared" ref="M673:M698" si="108">ROUND(IF(K673&lt;G673,G673-K673,0),0)</f>
        <v>0</v>
      </c>
      <c r="O673" s="11" t="s">
        <v>340</v>
      </c>
    </row>
    <row r="674" spans="1:15" ht="165.6" hidden="1" customHeight="1" outlineLevel="1">
      <c r="A674" s="161">
        <v>25</v>
      </c>
      <c r="C674" s="7" t="s">
        <v>239</v>
      </c>
      <c r="D674" s="38">
        <v>0</v>
      </c>
      <c r="E674" s="8" t="s">
        <v>236</v>
      </c>
      <c r="F674" s="108"/>
      <c r="G674" s="108"/>
      <c r="H674" s="8">
        <v>28</v>
      </c>
      <c r="I674" s="8" t="s">
        <v>236</v>
      </c>
      <c r="J674" s="18">
        <v>4317</v>
      </c>
      <c r="K674" s="9">
        <f t="shared" si="104"/>
        <v>120876</v>
      </c>
      <c r="L674" s="9">
        <f t="shared" si="107"/>
        <v>120876</v>
      </c>
      <c r="M674" s="9">
        <f t="shared" si="108"/>
        <v>0</v>
      </c>
      <c r="N674" s="60" t="s">
        <v>421</v>
      </c>
      <c r="O674" s="11" t="s">
        <v>340</v>
      </c>
    </row>
    <row r="675" spans="1:15" ht="15.6" hidden="1" outlineLevel="1">
      <c r="C675" s="152" t="s">
        <v>489</v>
      </c>
      <c r="D675" s="38"/>
      <c r="E675" s="8"/>
      <c r="F675" s="108"/>
      <c r="G675" s="108"/>
      <c r="H675" s="8"/>
      <c r="I675" s="8"/>
      <c r="K675" s="9"/>
      <c r="L675" s="9"/>
      <c r="M675" s="9"/>
    </row>
    <row r="676" spans="1:15" hidden="1" outlineLevel="1">
      <c r="K676" s="9"/>
      <c r="L676" s="9">
        <f t="shared" si="107"/>
        <v>0</v>
      </c>
      <c r="M676" s="9">
        <f t="shared" si="108"/>
        <v>0</v>
      </c>
      <c r="O676" s="11" t="s">
        <v>340</v>
      </c>
    </row>
    <row r="677" spans="1:15" ht="105" hidden="1" outlineLevel="1">
      <c r="A677" s="161">
        <v>26</v>
      </c>
      <c r="C677" s="7" t="s">
        <v>240</v>
      </c>
      <c r="D677" s="38">
        <v>0</v>
      </c>
      <c r="E677" s="8" t="s">
        <v>236</v>
      </c>
      <c r="F677" s="108"/>
      <c r="G677" s="108"/>
      <c r="H677" s="8">
        <v>28</v>
      </c>
      <c r="I677" s="8" t="s">
        <v>236</v>
      </c>
      <c r="J677" s="18">
        <v>185</v>
      </c>
      <c r="K677" s="9">
        <f t="shared" si="104"/>
        <v>5180</v>
      </c>
      <c r="L677" s="9">
        <f t="shared" si="107"/>
        <v>5180</v>
      </c>
      <c r="M677" s="9">
        <f t="shared" si="108"/>
        <v>0</v>
      </c>
      <c r="N677" s="60" t="s">
        <v>422</v>
      </c>
      <c r="O677" s="11" t="s">
        <v>340</v>
      </c>
    </row>
    <row r="678" spans="1:15" ht="15.6" hidden="1" outlineLevel="1">
      <c r="C678" s="152" t="s">
        <v>490</v>
      </c>
      <c r="D678" s="38"/>
      <c r="E678" s="8"/>
      <c r="F678" s="108"/>
      <c r="G678" s="108"/>
      <c r="H678" s="8"/>
      <c r="I678" s="8"/>
      <c r="K678" s="9"/>
      <c r="L678" s="9"/>
      <c r="M678" s="9"/>
    </row>
    <row r="679" spans="1:15" hidden="1" outlineLevel="1">
      <c r="K679" s="9"/>
      <c r="L679" s="9">
        <f t="shared" si="107"/>
        <v>0</v>
      </c>
      <c r="M679" s="9">
        <f t="shared" si="108"/>
        <v>0</v>
      </c>
      <c r="O679" s="11" t="s">
        <v>340</v>
      </c>
    </row>
    <row r="680" spans="1:15" ht="46.2" hidden="1" customHeight="1" outlineLevel="1">
      <c r="A680" s="161">
        <v>27</v>
      </c>
      <c r="C680" s="7" t="s">
        <v>241</v>
      </c>
      <c r="D680" s="38">
        <v>0</v>
      </c>
      <c r="E680" s="8" t="s">
        <v>236</v>
      </c>
      <c r="F680" s="108"/>
      <c r="G680" s="108"/>
      <c r="H680" s="8">
        <v>28</v>
      </c>
      <c r="I680" s="8" t="s">
        <v>236</v>
      </c>
      <c r="J680" s="18">
        <v>122</v>
      </c>
      <c r="K680" s="9">
        <f t="shared" si="104"/>
        <v>3416</v>
      </c>
      <c r="L680" s="9">
        <f t="shared" si="107"/>
        <v>3416</v>
      </c>
      <c r="M680" s="9">
        <f t="shared" si="108"/>
        <v>0</v>
      </c>
      <c r="N680" s="60" t="s">
        <v>524</v>
      </c>
      <c r="O680" s="11" t="s">
        <v>340</v>
      </c>
    </row>
    <row r="681" spans="1:15" hidden="1" outlineLevel="1">
      <c r="C681" s="7" t="s">
        <v>490</v>
      </c>
      <c r="D681" s="38"/>
      <c r="E681" s="8"/>
      <c r="F681" s="108"/>
      <c r="G681" s="108"/>
      <c r="H681" s="8"/>
      <c r="I681" s="8"/>
      <c r="K681" s="9"/>
      <c r="L681" s="9"/>
      <c r="M681" s="9"/>
    </row>
    <row r="682" spans="1:15" hidden="1" outlineLevel="1">
      <c r="K682" s="9"/>
      <c r="L682" s="9">
        <f t="shared" si="107"/>
        <v>0</v>
      </c>
      <c r="M682" s="9">
        <f t="shared" si="108"/>
        <v>0</v>
      </c>
      <c r="O682" s="11" t="s">
        <v>340</v>
      </c>
    </row>
    <row r="683" spans="1:15" ht="63.6" hidden="1" customHeight="1" outlineLevel="1">
      <c r="A683" s="161">
        <v>28</v>
      </c>
      <c r="C683" s="157" t="s">
        <v>242</v>
      </c>
      <c r="D683" s="38">
        <v>0</v>
      </c>
      <c r="E683" s="8" t="s">
        <v>236</v>
      </c>
      <c r="F683" s="107"/>
      <c r="G683" s="107"/>
      <c r="H683" s="106">
        <v>20</v>
      </c>
      <c r="I683" s="106" t="s">
        <v>236</v>
      </c>
      <c r="J683" s="18">
        <v>1178</v>
      </c>
      <c r="K683" s="9">
        <f t="shared" si="104"/>
        <v>23560</v>
      </c>
      <c r="L683" s="9">
        <f t="shared" si="107"/>
        <v>23560</v>
      </c>
      <c r="M683" s="9">
        <f t="shared" si="108"/>
        <v>0</v>
      </c>
      <c r="N683" s="60" t="s">
        <v>423</v>
      </c>
      <c r="O683" s="11" t="s">
        <v>340</v>
      </c>
    </row>
    <row r="684" spans="1:15" ht="15.6" hidden="1" outlineLevel="1">
      <c r="C684" s="165" t="s">
        <v>491</v>
      </c>
      <c r="D684" s="38"/>
      <c r="E684" s="8"/>
      <c r="F684" s="107"/>
      <c r="G684" s="107"/>
      <c r="H684" s="106"/>
      <c r="I684" s="106"/>
      <c r="K684" s="9"/>
      <c r="L684" s="9"/>
      <c r="M684" s="9"/>
    </row>
    <row r="685" spans="1:15" hidden="1" outlineLevel="1">
      <c r="K685" s="9"/>
      <c r="L685" s="9">
        <f t="shared" si="107"/>
        <v>0</v>
      </c>
      <c r="M685" s="9">
        <f t="shared" si="108"/>
        <v>0</v>
      </c>
      <c r="O685" s="11" t="s">
        <v>340</v>
      </c>
    </row>
    <row r="686" spans="1:15" ht="75.599999999999994" hidden="1" customHeight="1" outlineLevel="1">
      <c r="A686" s="161">
        <v>29</v>
      </c>
      <c r="C686" s="158" t="s">
        <v>243</v>
      </c>
      <c r="D686" s="38">
        <v>0</v>
      </c>
      <c r="E686" s="8" t="s">
        <v>236</v>
      </c>
      <c r="F686" s="109"/>
      <c r="G686" s="109"/>
      <c r="H686" s="110">
        <v>28</v>
      </c>
      <c r="I686" s="110" t="s">
        <v>236</v>
      </c>
      <c r="J686" s="18">
        <v>162</v>
      </c>
      <c r="K686" s="9">
        <f t="shared" si="104"/>
        <v>4536</v>
      </c>
      <c r="L686" s="9">
        <f t="shared" si="107"/>
        <v>4536</v>
      </c>
      <c r="M686" s="9">
        <f t="shared" si="108"/>
        <v>0</v>
      </c>
      <c r="N686" s="60" t="s">
        <v>424</v>
      </c>
      <c r="O686" s="11" t="s">
        <v>340</v>
      </c>
    </row>
    <row r="687" spans="1:15" ht="15.6" hidden="1" outlineLevel="1">
      <c r="C687" s="166" t="s">
        <v>492</v>
      </c>
      <c r="D687" s="38"/>
      <c r="E687" s="8"/>
      <c r="F687" s="109"/>
      <c r="G687" s="109"/>
      <c r="H687" s="110"/>
      <c r="I687" s="110"/>
      <c r="K687" s="9"/>
      <c r="L687" s="9"/>
      <c r="M687" s="9"/>
    </row>
    <row r="688" spans="1:15" hidden="1" outlineLevel="1">
      <c r="K688" s="9"/>
      <c r="L688" s="9">
        <f t="shared" si="107"/>
        <v>0</v>
      </c>
      <c r="M688" s="9">
        <f t="shared" si="108"/>
        <v>0</v>
      </c>
      <c r="O688" s="11" t="s">
        <v>340</v>
      </c>
    </row>
    <row r="689" spans="1:15" ht="93.6" hidden="1" customHeight="1" outlineLevel="1">
      <c r="A689" s="161">
        <v>30</v>
      </c>
      <c r="C689" s="157" t="s">
        <v>244</v>
      </c>
      <c r="D689" s="38">
        <v>0</v>
      </c>
      <c r="E689" s="8" t="s">
        <v>236</v>
      </c>
      <c r="F689" s="107"/>
      <c r="G689" s="107"/>
      <c r="H689" s="106">
        <v>2</v>
      </c>
      <c r="I689" s="106" t="s">
        <v>236</v>
      </c>
      <c r="J689" s="18">
        <v>9444</v>
      </c>
      <c r="K689" s="9">
        <f t="shared" si="104"/>
        <v>18888</v>
      </c>
      <c r="L689" s="9">
        <f t="shared" si="107"/>
        <v>18888</v>
      </c>
      <c r="M689" s="9">
        <f t="shared" si="108"/>
        <v>0</v>
      </c>
      <c r="N689" s="60" t="s">
        <v>525</v>
      </c>
      <c r="O689" s="11" t="s">
        <v>340</v>
      </c>
    </row>
    <row r="690" spans="1:15" ht="15.6" hidden="1" outlineLevel="1">
      <c r="C690" s="165" t="s">
        <v>492</v>
      </c>
      <c r="D690" s="38"/>
      <c r="E690" s="8"/>
      <c r="F690" s="107"/>
      <c r="G690" s="107"/>
      <c r="H690" s="106"/>
      <c r="I690" s="106"/>
      <c r="K690" s="9"/>
      <c r="L690" s="9"/>
      <c r="M690" s="9"/>
    </row>
    <row r="691" spans="1:15" hidden="1" outlineLevel="1">
      <c r="K691" s="9"/>
      <c r="L691" s="9">
        <f t="shared" si="107"/>
        <v>0</v>
      </c>
      <c r="M691" s="9">
        <f t="shared" si="108"/>
        <v>0</v>
      </c>
      <c r="O691" s="11" t="s">
        <v>340</v>
      </c>
    </row>
    <row r="692" spans="1:15" ht="92.4" hidden="1" customHeight="1" outlineLevel="1">
      <c r="A692" s="161">
        <v>31</v>
      </c>
      <c r="C692" s="159" t="s">
        <v>245</v>
      </c>
      <c r="D692" s="38">
        <v>0</v>
      </c>
      <c r="E692" s="8" t="s">
        <v>236</v>
      </c>
      <c r="F692" s="111"/>
      <c r="G692" s="111"/>
      <c r="H692" s="112">
        <v>8</v>
      </c>
      <c r="I692" s="112" t="s">
        <v>236</v>
      </c>
      <c r="J692" s="18">
        <v>5085</v>
      </c>
      <c r="K692" s="9">
        <f t="shared" si="104"/>
        <v>40680</v>
      </c>
      <c r="L692" s="9">
        <f t="shared" si="107"/>
        <v>40680</v>
      </c>
      <c r="M692" s="9">
        <f t="shared" si="108"/>
        <v>0</v>
      </c>
      <c r="N692" s="60" t="s">
        <v>425</v>
      </c>
      <c r="O692" s="11" t="s">
        <v>340</v>
      </c>
    </row>
    <row r="693" spans="1:15" ht="15.6" hidden="1" outlineLevel="1">
      <c r="C693" s="167" t="s">
        <v>492</v>
      </c>
      <c r="D693" s="38"/>
      <c r="E693" s="8"/>
      <c r="F693" s="111"/>
      <c r="G693" s="111"/>
      <c r="H693" s="112"/>
      <c r="I693" s="112"/>
      <c r="K693" s="9"/>
      <c r="L693" s="9"/>
      <c r="M693" s="9"/>
    </row>
    <row r="694" spans="1:15" hidden="1" outlineLevel="1">
      <c r="K694" s="9"/>
      <c r="L694" s="9">
        <f t="shared" si="107"/>
        <v>0</v>
      </c>
      <c r="M694" s="9">
        <f t="shared" si="108"/>
        <v>0</v>
      </c>
      <c r="O694" s="11" t="s">
        <v>340</v>
      </c>
    </row>
    <row r="695" spans="1:15" ht="105" hidden="1" outlineLevel="1">
      <c r="A695" s="161">
        <v>32</v>
      </c>
      <c r="C695" s="7" t="s">
        <v>246</v>
      </c>
      <c r="D695" s="38">
        <v>0</v>
      </c>
      <c r="E695" s="8" t="s">
        <v>236</v>
      </c>
      <c r="F695" s="108"/>
      <c r="G695" s="108"/>
      <c r="H695" s="8">
        <v>2</v>
      </c>
      <c r="I695" s="8" t="s">
        <v>236</v>
      </c>
      <c r="J695" s="18">
        <v>4203</v>
      </c>
      <c r="K695" s="9">
        <f t="shared" si="104"/>
        <v>8406</v>
      </c>
      <c r="L695" s="9">
        <f t="shared" si="107"/>
        <v>8406</v>
      </c>
      <c r="M695" s="9">
        <f t="shared" si="108"/>
        <v>0</v>
      </c>
      <c r="N695" s="60" t="s">
        <v>526</v>
      </c>
      <c r="O695" s="11" t="s">
        <v>340</v>
      </c>
    </row>
    <row r="696" spans="1:15" ht="15.6" hidden="1" outlineLevel="1">
      <c r="C696" s="152" t="s">
        <v>492</v>
      </c>
      <c r="D696" s="38"/>
      <c r="E696" s="8"/>
      <c r="F696" s="108"/>
      <c r="G696" s="108"/>
      <c r="H696" s="8"/>
      <c r="I696" s="8"/>
      <c r="K696" s="9"/>
      <c r="L696" s="9"/>
      <c r="M696" s="9"/>
    </row>
    <row r="697" spans="1:15" hidden="1" outlineLevel="1">
      <c r="K697" s="9"/>
      <c r="L697" s="9">
        <f t="shared" si="107"/>
        <v>0</v>
      </c>
      <c r="M697" s="9">
        <f t="shared" si="108"/>
        <v>0</v>
      </c>
      <c r="O697" s="11" t="s">
        <v>340</v>
      </c>
    </row>
    <row r="698" spans="1:15" ht="195" hidden="1" outlineLevel="1">
      <c r="A698" s="161">
        <v>33</v>
      </c>
      <c r="C698" s="7" t="s">
        <v>247</v>
      </c>
      <c r="D698" s="38">
        <v>0</v>
      </c>
      <c r="E698" s="8" t="s">
        <v>236</v>
      </c>
      <c r="F698" s="108"/>
      <c r="G698" s="108"/>
      <c r="H698" s="8">
        <v>1</v>
      </c>
      <c r="I698" s="8" t="s">
        <v>236</v>
      </c>
      <c r="J698" s="137">
        <v>30768</v>
      </c>
      <c r="K698" s="9">
        <f t="shared" si="104"/>
        <v>30768</v>
      </c>
      <c r="L698" s="9">
        <f t="shared" si="107"/>
        <v>30768</v>
      </c>
      <c r="M698" s="9">
        <f t="shared" si="108"/>
        <v>0</v>
      </c>
      <c r="N698" s="60" t="s">
        <v>527</v>
      </c>
      <c r="O698" s="11" t="s">
        <v>340</v>
      </c>
    </row>
    <row r="699" spans="1:15" ht="15.6" hidden="1" outlineLevel="1">
      <c r="C699" s="152" t="s">
        <v>493</v>
      </c>
      <c r="D699" s="38"/>
      <c r="E699" s="8"/>
      <c r="F699" s="108"/>
      <c r="G699" s="108"/>
      <c r="H699" s="8"/>
      <c r="I699" s="8"/>
      <c r="J699" s="137"/>
      <c r="K699" s="9"/>
      <c r="L699" s="9"/>
      <c r="M699" s="9"/>
    </row>
    <row r="700" spans="1:15" ht="15.6" collapsed="1">
      <c r="J700" s="59" t="s">
        <v>276</v>
      </c>
      <c r="K700" s="59">
        <f>SUM(K671:K698)</f>
        <v>463202</v>
      </c>
      <c r="L700" s="59">
        <f>SUM(L671:L698)</f>
        <v>463202</v>
      </c>
    </row>
    <row r="701" spans="1:15" ht="17.399999999999999">
      <c r="C701" s="34" t="s">
        <v>280</v>
      </c>
      <c r="D701" s="35"/>
      <c r="E701" s="8"/>
      <c r="F701" s="18"/>
      <c r="H701" s="14"/>
      <c r="I701" s="35"/>
      <c r="J701" s="39"/>
      <c r="K701" s="39"/>
      <c r="L701" s="40"/>
      <c r="M701" s="39"/>
      <c r="N701" s="41"/>
    </row>
    <row r="702" spans="1:15" ht="240" hidden="1" outlineLevel="1">
      <c r="A702" s="11">
        <v>34</v>
      </c>
      <c r="C702" s="51" t="s">
        <v>263</v>
      </c>
      <c r="D702" s="38">
        <v>0</v>
      </c>
      <c r="E702" s="46" t="s">
        <v>236</v>
      </c>
      <c r="F702" s="47"/>
      <c r="G702" s="47"/>
      <c r="H702" s="42">
        <v>1</v>
      </c>
      <c r="I702" s="48" t="s">
        <v>236</v>
      </c>
      <c r="J702" s="44">
        <v>291366</v>
      </c>
      <c r="K702" s="9">
        <f t="shared" ref="K702" si="109">ROUND(H702*J702,0)</f>
        <v>291366</v>
      </c>
      <c r="L702" s="9">
        <f t="shared" ref="L702" si="110">ROUND(IF(K702&gt;G702,K702-G702,0),0)</f>
        <v>291366</v>
      </c>
      <c r="M702" s="9">
        <f t="shared" ref="M702" si="111">ROUND(IF(K702&lt;G702,G702-K702,0),0)</f>
        <v>0</v>
      </c>
      <c r="N702" s="45" t="s">
        <v>426</v>
      </c>
      <c r="O702" s="11" t="s">
        <v>341</v>
      </c>
    </row>
    <row r="703" spans="1:15" ht="15.6" collapsed="1">
      <c r="C703" s="51"/>
      <c r="D703" s="38"/>
      <c r="E703" s="46"/>
      <c r="F703" s="47"/>
      <c r="G703" s="47"/>
      <c r="H703" s="42"/>
      <c r="I703" s="48"/>
      <c r="J703" s="59" t="s">
        <v>276</v>
      </c>
      <c r="K703" s="59">
        <f>SUM(K702)</f>
        <v>291366</v>
      </c>
      <c r="L703" s="59">
        <f>SUM(L702)</f>
        <v>291366</v>
      </c>
      <c r="M703" s="43"/>
      <c r="N703" s="45"/>
    </row>
    <row r="704" spans="1:15" ht="17.399999999999999">
      <c r="C704" s="34" t="s">
        <v>279</v>
      </c>
      <c r="K704" s="11"/>
      <c r="L704" s="11"/>
    </row>
    <row r="705" spans="1:16" ht="330" hidden="1" outlineLevel="1">
      <c r="A705" s="161">
        <v>35</v>
      </c>
      <c r="C705" s="15" t="s">
        <v>437</v>
      </c>
      <c r="D705" s="38">
        <v>0</v>
      </c>
      <c r="E705" s="10" t="s">
        <v>236</v>
      </c>
      <c r="F705" s="93"/>
      <c r="G705" s="93"/>
      <c r="H705" s="16">
        <v>1</v>
      </c>
      <c r="I705" s="10" t="s">
        <v>236</v>
      </c>
      <c r="J705" s="17">
        <v>446250</v>
      </c>
      <c r="K705" s="9">
        <f t="shared" ref="K705:K714" si="112">ROUND(H705*J705,0)</f>
        <v>446250</v>
      </c>
      <c r="L705" s="9">
        <f t="shared" ref="L705" si="113">ROUND(IF(K705&gt;G705,K705-G705,0),0)</f>
        <v>446250</v>
      </c>
      <c r="M705" s="9">
        <f t="shared" ref="M705" si="114">ROUND(IF(K705&lt;G705,G705-K705,0),0)</f>
        <v>0</v>
      </c>
      <c r="N705" s="60" t="s">
        <v>428</v>
      </c>
      <c r="O705" s="11" t="s">
        <v>342</v>
      </c>
    </row>
    <row r="706" spans="1:16" ht="15.6" hidden="1" outlineLevel="1">
      <c r="C706" s="163" t="s">
        <v>455</v>
      </c>
      <c r="D706" s="38"/>
      <c r="E706" s="10"/>
      <c r="F706" s="93"/>
      <c r="G706" s="93"/>
      <c r="H706" s="16"/>
      <c r="J706" s="17"/>
      <c r="K706" s="9"/>
      <c r="L706" s="9"/>
      <c r="M706" s="9"/>
    </row>
    <row r="707" spans="1:16" hidden="1" outlineLevel="1">
      <c r="K707" s="9"/>
      <c r="L707" s="9">
        <f t="shared" ref="L707:L714" si="115">ROUND(IF(K707&gt;G707,K707-G707,0),0)</f>
        <v>0</v>
      </c>
      <c r="M707" s="9">
        <f t="shared" ref="M707:M714" si="116">ROUND(IF(K707&lt;G707,G707-K707,0),0)</f>
        <v>0</v>
      </c>
      <c r="O707" s="11" t="s">
        <v>342</v>
      </c>
    </row>
    <row r="708" spans="1:16" ht="150" hidden="1" outlineLevel="1">
      <c r="A708" s="161">
        <v>36</v>
      </c>
      <c r="C708" s="15" t="s">
        <v>250</v>
      </c>
      <c r="D708" s="38">
        <v>0</v>
      </c>
      <c r="E708" s="93"/>
      <c r="F708" s="93"/>
      <c r="G708" s="93"/>
      <c r="H708" s="16">
        <v>2</v>
      </c>
      <c r="I708" s="10" t="s">
        <v>236</v>
      </c>
      <c r="J708" s="18">
        <v>45000</v>
      </c>
      <c r="K708" s="9">
        <f t="shared" si="112"/>
        <v>90000</v>
      </c>
      <c r="L708" s="9">
        <f t="shared" si="115"/>
        <v>90000</v>
      </c>
      <c r="M708" s="9">
        <f t="shared" si="116"/>
        <v>0</v>
      </c>
      <c r="N708" s="60" t="s">
        <v>429</v>
      </c>
      <c r="O708" s="11" t="s">
        <v>342</v>
      </c>
    </row>
    <row r="709" spans="1:16" ht="15.6" hidden="1" outlineLevel="1">
      <c r="C709" s="163" t="s">
        <v>456</v>
      </c>
      <c r="D709" s="38"/>
      <c r="E709" s="93"/>
      <c r="F709" s="93"/>
      <c r="G709" s="93"/>
      <c r="H709" s="16"/>
      <c r="K709" s="9"/>
      <c r="L709" s="9"/>
      <c r="M709" s="9"/>
    </row>
    <row r="710" spans="1:16" hidden="1" outlineLevel="1">
      <c r="K710" s="9"/>
      <c r="L710" s="9">
        <f t="shared" si="115"/>
        <v>0</v>
      </c>
      <c r="M710" s="9">
        <f t="shared" si="116"/>
        <v>0</v>
      </c>
      <c r="O710" s="11" t="s">
        <v>342</v>
      </c>
    </row>
    <row r="711" spans="1:16" ht="300" hidden="1" outlineLevel="1">
      <c r="A711" s="161">
        <v>37</v>
      </c>
      <c r="C711" s="15" t="s">
        <v>251</v>
      </c>
      <c r="D711" s="38">
        <v>0</v>
      </c>
      <c r="E711" s="10" t="s">
        <v>236</v>
      </c>
      <c r="F711" s="93"/>
      <c r="G711" s="93"/>
      <c r="H711" s="16">
        <v>1</v>
      </c>
      <c r="I711" s="10" t="s">
        <v>236</v>
      </c>
      <c r="J711" s="18">
        <v>798500</v>
      </c>
      <c r="K711" s="9">
        <f t="shared" si="112"/>
        <v>798500</v>
      </c>
      <c r="L711" s="9">
        <f t="shared" si="115"/>
        <v>798500</v>
      </c>
      <c r="M711" s="9">
        <f t="shared" si="116"/>
        <v>0</v>
      </c>
      <c r="N711" s="60" t="s">
        <v>427</v>
      </c>
      <c r="O711" s="11" t="s">
        <v>342</v>
      </c>
      <c r="P711" s="11">
        <f>590000*120%</f>
        <v>708000</v>
      </c>
    </row>
    <row r="712" spans="1:16" ht="15.6" hidden="1" outlineLevel="1">
      <c r="C712" s="163" t="s">
        <v>475</v>
      </c>
      <c r="D712" s="38"/>
      <c r="E712" s="10"/>
      <c r="F712" s="93"/>
      <c r="G712" s="93"/>
      <c r="H712" s="16"/>
      <c r="K712" s="9"/>
      <c r="L712" s="9"/>
      <c r="M712" s="9"/>
    </row>
    <row r="713" spans="1:16" hidden="1" outlineLevel="1">
      <c r="K713" s="9"/>
      <c r="L713" s="9">
        <f t="shared" si="115"/>
        <v>0</v>
      </c>
      <c r="M713" s="9">
        <f t="shared" si="116"/>
        <v>0</v>
      </c>
      <c r="O713" s="11" t="s">
        <v>342</v>
      </c>
    </row>
    <row r="714" spans="1:16" ht="198.6" hidden="1" customHeight="1" outlineLevel="1">
      <c r="A714" s="161">
        <v>38</v>
      </c>
      <c r="C714" s="15" t="s">
        <v>252</v>
      </c>
      <c r="D714" s="38">
        <v>0</v>
      </c>
      <c r="E714" s="10" t="s">
        <v>236</v>
      </c>
      <c r="F714" s="93"/>
      <c r="G714" s="93"/>
      <c r="H714" s="16">
        <v>2</v>
      </c>
      <c r="I714" s="10" t="s">
        <v>236</v>
      </c>
      <c r="J714" s="18">
        <v>268750</v>
      </c>
      <c r="K714" s="9">
        <f t="shared" si="112"/>
        <v>537500</v>
      </c>
      <c r="L714" s="9">
        <f t="shared" si="115"/>
        <v>537500</v>
      </c>
      <c r="M714" s="9">
        <f t="shared" si="116"/>
        <v>0</v>
      </c>
      <c r="N714" s="60" t="s">
        <v>430</v>
      </c>
      <c r="O714" s="11" t="s">
        <v>342</v>
      </c>
      <c r="P714" s="11">
        <f>182000*120%</f>
        <v>218400</v>
      </c>
    </row>
    <row r="715" spans="1:16" ht="15.6" hidden="1" outlineLevel="1">
      <c r="C715" s="163" t="s">
        <v>476</v>
      </c>
      <c r="D715" s="38"/>
      <c r="E715" s="10"/>
      <c r="F715" s="93"/>
      <c r="G715" s="93"/>
      <c r="H715" s="16"/>
      <c r="K715" s="9"/>
      <c r="L715" s="9"/>
      <c r="M715" s="9"/>
    </row>
    <row r="716" spans="1:16" hidden="1" outlineLevel="1">
      <c r="C716" s="15"/>
      <c r="D716" s="38"/>
      <c r="E716" s="10"/>
      <c r="F716" s="93"/>
      <c r="G716" s="93"/>
      <c r="H716" s="16"/>
      <c r="K716" s="9"/>
      <c r="L716" s="9"/>
      <c r="M716" s="9"/>
    </row>
    <row r="717" spans="1:16" ht="117" hidden="1" customHeight="1" outlineLevel="1">
      <c r="A717" s="161">
        <v>38</v>
      </c>
      <c r="C717" s="15" t="s">
        <v>233</v>
      </c>
      <c r="D717" s="38">
        <v>0</v>
      </c>
      <c r="E717" s="16" t="s">
        <v>14</v>
      </c>
      <c r="F717" s="93"/>
      <c r="G717" s="93"/>
      <c r="H717" s="16">
        <v>211.24</v>
      </c>
      <c r="I717" s="10" t="s">
        <v>480</v>
      </c>
      <c r="J717" s="18">
        <v>190</v>
      </c>
      <c r="K717" s="9">
        <f t="shared" ref="K717" si="117">ROUND(H717*J717,0)</f>
        <v>40136</v>
      </c>
      <c r="L717" s="9">
        <f t="shared" ref="L717" si="118">ROUND(IF(K717&gt;G717,K717-G717,0),0)</f>
        <v>40136</v>
      </c>
      <c r="M717" s="9">
        <f t="shared" ref="M717" si="119">ROUND(IF(K717&lt;G717,G717-K717,0),0)</f>
        <v>0</v>
      </c>
      <c r="N717" s="60" t="s">
        <v>413</v>
      </c>
      <c r="O717" s="11" t="s">
        <v>338</v>
      </c>
    </row>
    <row r="718" spans="1:16" ht="15.6" hidden="1" outlineLevel="1">
      <c r="C718" s="163" t="s">
        <v>469</v>
      </c>
      <c r="D718" s="38"/>
      <c r="E718" s="16"/>
      <c r="F718" s="93"/>
      <c r="G718" s="93"/>
      <c r="H718" s="16"/>
      <c r="K718" s="9"/>
      <c r="L718" s="9"/>
      <c r="M718" s="9"/>
    </row>
    <row r="719" spans="1:16" hidden="1" outlineLevel="1">
      <c r="C719" s="15"/>
      <c r="D719" s="38"/>
      <c r="E719" s="16"/>
      <c r="F719" s="93"/>
      <c r="G719" s="93"/>
      <c r="H719" s="16"/>
      <c r="K719" s="9"/>
      <c r="L719" s="9"/>
      <c r="M719" s="9"/>
    </row>
    <row r="720" spans="1:16" ht="107.4" hidden="1" customHeight="1" outlineLevel="1">
      <c r="A720" s="161">
        <v>16</v>
      </c>
      <c r="C720" s="15" t="s">
        <v>234</v>
      </c>
      <c r="D720" s="38">
        <v>0</v>
      </c>
      <c r="E720" s="16" t="s">
        <v>14</v>
      </c>
      <c r="F720" s="93"/>
      <c r="G720" s="93"/>
      <c r="H720" s="16">
        <v>74.25</v>
      </c>
      <c r="I720" s="10" t="s">
        <v>480</v>
      </c>
      <c r="J720" s="18">
        <v>190</v>
      </c>
      <c r="K720" s="9">
        <f t="shared" ref="K720" si="120">ROUND(H720*J720,0)</f>
        <v>14108</v>
      </c>
      <c r="L720" s="9">
        <f t="shared" ref="L720" si="121">ROUND(IF(K720&gt;G720,K720-G720,0),0)</f>
        <v>14108</v>
      </c>
      <c r="M720" s="9">
        <f t="shared" ref="M720" si="122">ROUND(IF(K720&lt;G720,G720-K720,0),0)</f>
        <v>0</v>
      </c>
      <c r="N720" s="60" t="s">
        <v>413</v>
      </c>
      <c r="O720" s="11" t="s">
        <v>338</v>
      </c>
    </row>
    <row r="721" spans="1:15" ht="15.6" hidden="1" outlineLevel="1">
      <c r="C721" s="163" t="s">
        <v>479</v>
      </c>
      <c r="D721" s="38"/>
      <c r="E721" s="16"/>
      <c r="F721" s="93"/>
      <c r="G721" s="93"/>
      <c r="H721" s="16"/>
      <c r="K721" s="9"/>
      <c r="L721" s="9"/>
      <c r="M721" s="9"/>
    </row>
    <row r="722" spans="1:15" hidden="1" outlineLevel="1">
      <c r="C722" s="15"/>
      <c r="D722" s="38"/>
      <c r="E722" s="16"/>
      <c r="F722" s="93"/>
      <c r="G722" s="93"/>
      <c r="H722" s="16"/>
      <c r="K722" s="9"/>
      <c r="L722" s="9"/>
      <c r="M722" s="9"/>
    </row>
    <row r="723" spans="1:15" ht="15.6" collapsed="1">
      <c r="J723" s="59" t="s">
        <v>276</v>
      </c>
      <c r="K723" s="97">
        <f>SUM(K705:K720)</f>
        <v>1926494</v>
      </c>
      <c r="L723" s="97">
        <f t="shared" ref="L723:M723" si="123">SUM(L705:L720)</f>
        <v>1926494</v>
      </c>
      <c r="M723" s="97">
        <f t="shared" si="123"/>
        <v>0</v>
      </c>
    </row>
    <row r="724" spans="1:15" ht="17.399999999999999">
      <c r="C724" s="34" t="s">
        <v>264</v>
      </c>
      <c r="D724" s="10"/>
      <c r="E724" s="10"/>
      <c r="F724" s="18"/>
      <c r="H724" s="14"/>
      <c r="I724" s="52"/>
      <c r="J724" s="53"/>
      <c r="K724" s="53"/>
      <c r="L724" s="53"/>
      <c r="M724" s="53"/>
      <c r="N724" s="41"/>
    </row>
    <row r="725" spans="1:15" ht="108" hidden="1" customHeight="1" outlineLevel="1">
      <c r="A725" s="11">
        <v>39</v>
      </c>
      <c r="C725" s="7" t="s">
        <v>265</v>
      </c>
      <c r="D725" s="10">
        <v>0</v>
      </c>
      <c r="E725" s="8" t="s">
        <v>18</v>
      </c>
      <c r="F725" s="18"/>
      <c r="H725" s="14">
        <v>1</v>
      </c>
      <c r="I725" s="52" t="str">
        <f>E725</f>
        <v>Set</v>
      </c>
      <c r="J725" s="54">
        <v>175180</v>
      </c>
      <c r="K725" s="9">
        <f t="shared" ref="K725:K734" si="124">ROUND(H725*J725,0)</f>
        <v>175180</v>
      </c>
      <c r="L725" s="9">
        <f t="shared" ref="L725" si="125">ROUND(IF(K725&gt;G725,K725-G725,0),0)</f>
        <v>175180</v>
      </c>
      <c r="M725" s="9">
        <f t="shared" ref="M725" si="126">ROUND(IF(K725&lt;G725,G725-K725,0),0)</f>
        <v>0</v>
      </c>
      <c r="N725" s="41" t="s">
        <v>431</v>
      </c>
      <c r="O725" s="11" t="s">
        <v>343</v>
      </c>
    </row>
    <row r="726" spans="1:15" ht="108" hidden="1" customHeight="1" outlineLevel="1">
      <c r="A726" s="11">
        <v>40</v>
      </c>
      <c r="C726" s="7" t="s">
        <v>266</v>
      </c>
      <c r="D726" s="10">
        <v>0</v>
      </c>
      <c r="E726" s="8" t="s">
        <v>18</v>
      </c>
      <c r="F726" s="18"/>
      <c r="H726" s="14">
        <v>1</v>
      </c>
      <c r="I726" s="52" t="str">
        <f t="shared" ref="I726:I730" si="127">E726</f>
        <v>Set</v>
      </c>
      <c r="J726" s="54">
        <v>9620</v>
      </c>
      <c r="K726" s="9">
        <f t="shared" si="124"/>
        <v>9620</v>
      </c>
      <c r="L726" s="9">
        <f t="shared" ref="L726:L734" si="128">ROUND(IF(K726&gt;G726,K726-G726,0),0)</f>
        <v>9620</v>
      </c>
      <c r="M726" s="9">
        <f t="shared" ref="M726:M734" si="129">ROUND(IF(K726&lt;G726,G726-K726,0),0)</f>
        <v>0</v>
      </c>
      <c r="N726" s="41" t="s">
        <v>431</v>
      </c>
      <c r="O726" s="11" t="s">
        <v>343</v>
      </c>
    </row>
    <row r="727" spans="1:15" ht="108" hidden="1" customHeight="1" outlineLevel="1">
      <c r="A727" s="11">
        <v>41</v>
      </c>
      <c r="C727" s="7" t="s">
        <v>267</v>
      </c>
      <c r="D727" s="10">
        <v>0</v>
      </c>
      <c r="E727" s="8" t="s">
        <v>18</v>
      </c>
      <c r="F727" s="18"/>
      <c r="H727" s="14">
        <v>1</v>
      </c>
      <c r="I727" s="52" t="str">
        <f t="shared" si="127"/>
        <v>Set</v>
      </c>
      <c r="J727" s="54">
        <v>175180</v>
      </c>
      <c r="K727" s="9">
        <f t="shared" si="124"/>
        <v>175180</v>
      </c>
      <c r="L727" s="9">
        <f t="shared" si="128"/>
        <v>175180</v>
      </c>
      <c r="M727" s="9">
        <f t="shared" si="129"/>
        <v>0</v>
      </c>
      <c r="N727" s="41" t="s">
        <v>431</v>
      </c>
      <c r="O727" s="11" t="s">
        <v>343</v>
      </c>
    </row>
    <row r="728" spans="1:15" ht="108" hidden="1" customHeight="1" outlineLevel="1">
      <c r="A728" s="11">
        <v>42</v>
      </c>
      <c r="C728" s="7" t="s">
        <v>268</v>
      </c>
      <c r="D728" s="10">
        <v>0</v>
      </c>
      <c r="E728" s="8" t="s">
        <v>18</v>
      </c>
      <c r="F728" s="18"/>
      <c r="H728" s="14">
        <v>1</v>
      </c>
      <c r="I728" s="52" t="str">
        <f t="shared" si="127"/>
        <v>Set</v>
      </c>
      <c r="J728" s="54">
        <v>175180</v>
      </c>
      <c r="K728" s="9">
        <f t="shared" si="124"/>
        <v>175180</v>
      </c>
      <c r="L728" s="9">
        <f t="shared" si="128"/>
        <v>175180</v>
      </c>
      <c r="M728" s="9">
        <f t="shared" si="129"/>
        <v>0</v>
      </c>
      <c r="N728" s="41" t="s">
        <v>431</v>
      </c>
      <c r="O728" s="11" t="s">
        <v>343</v>
      </c>
    </row>
    <row r="729" spans="1:15" ht="108" hidden="1" customHeight="1" outlineLevel="1">
      <c r="A729" s="11">
        <v>43</v>
      </c>
      <c r="C729" s="7" t="s">
        <v>269</v>
      </c>
      <c r="D729" s="10">
        <v>0</v>
      </c>
      <c r="E729" s="8" t="s">
        <v>236</v>
      </c>
      <c r="F729" s="18"/>
      <c r="H729" s="14">
        <v>6</v>
      </c>
      <c r="I729" s="52" t="str">
        <f t="shared" si="127"/>
        <v>Nos</v>
      </c>
      <c r="J729" s="54">
        <v>12470</v>
      </c>
      <c r="K729" s="9">
        <f t="shared" si="124"/>
        <v>74820</v>
      </c>
      <c r="L729" s="9">
        <f t="shared" si="128"/>
        <v>74820</v>
      </c>
      <c r="M729" s="9">
        <f t="shared" si="129"/>
        <v>0</v>
      </c>
      <c r="N729" s="41" t="s">
        <v>431</v>
      </c>
      <c r="O729" s="11" t="s">
        <v>343</v>
      </c>
    </row>
    <row r="730" spans="1:15" ht="105" hidden="1" outlineLevel="1">
      <c r="A730" s="11">
        <v>44</v>
      </c>
      <c r="C730" s="7" t="s">
        <v>270</v>
      </c>
      <c r="D730" s="10">
        <v>0</v>
      </c>
      <c r="E730" s="8" t="s">
        <v>271</v>
      </c>
      <c r="F730" s="18"/>
      <c r="H730" s="14">
        <v>3</v>
      </c>
      <c r="I730" s="52" t="str">
        <f t="shared" si="127"/>
        <v>Nos.</v>
      </c>
      <c r="J730" s="54">
        <v>930</v>
      </c>
      <c r="K730" s="9">
        <f t="shared" si="124"/>
        <v>2790</v>
      </c>
      <c r="L730" s="9">
        <f t="shared" si="128"/>
        <v>2790</v>
      </c>
      <c r="M730" s="9">
        <f t="shared" si="129"/>
        <v>0</v>
      </c>
      <c r="N730" s="41" t="s">
        <v>431</v>
      </c>
      <c r="O730" s="11" t="s">
        <v>343</v>
      </c>
    </row>
    <row r="731" spans="1:15" ht="232.8" hidden="1" customHeight="1" outlineLevel="1">
      <c r="A731" s="11">
        <v>45</v>
      </c>
      <c r="C731" s="7" t="s">
        <v>272</v>
      </c>
      <c r="D731" s="10">
        <v>0</v>
      </c>
      <c r="E731" s="8" t="s">
        <v>271</v>
      </c>
      <c r="F731" s="49"/>
      <c r="G731" s="37"/>
      <c r="H731" s="50">
        <v>2</v>
      </c>
      <c r="I731" s="35" t="s">
        <v>236</v>
      </c>
      <c r="J731" s="54">
        <v>20850</v>
      </c>
      <c r="K731" s="9">
        <f t="shared" si="124"/>
        <v>41700</v>
      </c>
      <c r="L731" s="9">
        <f t="shared" si="128"/>
        <v>41700</v>
      </c>
      <c r="M731" s="9">
        <f t="shared" si="129"/>
        <v>0</v>
      </c>
      <c r="N731" s="41" t="s">
        <v>431</v>
      </c>
      <c r="O731" s="11" t="s">
        <v>343</v>
      </c>
    </row>
    <row r="732" spans="1:15" ht="232.2" hidden="1" customHeight="1" outlineLevel="1">
      <c r="A732" s="11">
        <v>46</v>
      </c>
      <c r="C732" s="7" t="s">
        <v>273</v>
      </c>
      <c r="D732" s="10">
        <v>0</v>
      </c>
      <c r="E732" s="8" t="s">
        <v>271</v>
      </c>
      <c r="F732" s="49"/>
      <c r="G732" s="37"/>
      <c r="H732" s="50">
        <v>2</v>
      </c>
      <c r="I732" s="35" t="s">
        <v>236</v>
      </c>
      <c r="J732" s="54">
        <v>17850</v>
      </c>
      <c r="K732" s="9">
        <f t="shared" si="124"/>
        <v>35700</v>
      </c>
      <c r="L732" s="9">
        <f t="shared" si="128"/>
        <v>35700</v>
      </c>
      <c r="M732" s="9">
        <f t="shared" si="129"/>
        <v>0</v>
      </c>
      <c r="N732" s="41" t="s">
        <v>431</v>
      </c>
      <c r="O732" s="11" t="s">
        <v>343</v>
      </c>
    </row>
    <row r="733" spans="1:15" ht="231.6" hidden="1" customHeight="1" outlineLevel="1">
      <c r="A733" s="11">
        <v>47</v>
      </c>
      <c r="C733" s="7" t="s">
        <v>274</v>
      </c>
      <c r="D733" s="10">
        <v>0</v>
      </c>
      <c r="E733" s="8" t="s">
        <v>271</v>
      </c>
      <c r="F733" s="49"/>
      <c r="G733" s="37"/>
      <c r="H733" s="50">
        <v>2</v>
      </c>
      <c r="I733" s="35" t="s">
        <v>236</v>
      </c>
      <c r="J733" s="54">
        <v>29250</v>
      </c>
      <c r="K733" s="9">
        <f t="shared" si="124"/>
        <v>58500</v>
      </c>
      <c r="L733" s="9">
        <f t="shared" si="128"/>
        <v>58500</v>
      </c>
      <c r="M733" s="9">
        <f t="shared" si="129"/>
        <v>0</v>
      </c>
      <c r="N733" s="41" t="s">
        <v>431</v>
      </c>
      <c r="O733" s="11" t="s">
        <v>343</v>
      </c>
    </row>
    <row r="734" spans="1:15" ht="232.8" hidden="1" customHeight="1" outlineLevel="1">
      <c r="A734" s="11">
        <v>48</v>
      </c>
      <c r="C734" s="7" t="s">
        <v>275</v>
      </c>
      <c r="D734" s="10">
        <v>0</v>
      </c>
      <c r="E734" s="8" t="s">
        <v>271</v>
      </c>
      <c r="F734" s="49"/>
      <c r="G734" s="37"/>
      <c r="H734" s="50">
        <v>2</v>
      </c>
      <c r="I734" s="35" t="s">
        <v>236</v>
      </c>
      <c r="J734" s="54">
        <v>33000</v>
      </c>
      <c r="K734" s="9">
        <f t="shared" si="124"/>
        <v>66000</v>
      </c>
      <c r="L734" s="9">
        <f t="shared" si="128"/>
        <v>66000</v>
      </c>
      <c r="M734" s="9">
        <f t="shared" si="129"/>
        <v>0</v>
      </c>
      <c r="N734" s="41" t="s">
        <v>431</v>
      </c>
      <c r="O734" s="11" t="s">
        <v>343</v>
      </c>
    </row>
    <row r="735" spans="1:15" ht="21" customHeight="1" collapsed="1">
      <c r="C735" s="7"/>
      <c r="D735" s="35"/>
      <c r="E735" s="8"/>
      <c r="F735" s="49"/>
      <c r="G735" s="37"/>
      <c r="H735" s="35"/>
      <c r="I735" s="35"/>
      <c r="J735" s="59" t="s">
        <v>276</v>
      </c>
      <c r="K735" s="59">
        <f>SUM(K725:K734)</f>
        <v>814670</v>
      </c>
      <c r="L735" s="59">
        <f t="shared" ref="L735:M735" si="130">IF(K735&gt;G735,K735-G735,0)</f>
        <v>814670</v>
      </c>
      <c r="M735" s="59">
        <f t="shared" si="130"/>
        <v>814670</v>
      </c>
      <c r="N735" s="41"/>
    </row>
    <row r="736" spans="1:15" ht="21" customHeight="1">
      <c r="C736" s="69"/>
      <c r="F736" s="26" t="s">
        <v>282</v>
      </c>
      <c r="G736" s="63">
        <f>0</f>
        <v>0</v>
      </c>
      <c r="K736" s="61">
        <f>K735+K723+K703+K700+K669+K666+K625</f>
        <v>4848914</v>
      </c>
      <c r="L736" s="61">
        <f>K736</f>
        <v>4848914</v>
      </c>
      <c r="M736" s="55"/>
    </row>
    <row r="737" spans="3:13" ht="21" customHeight="1">
      <c r="C737" s="160" t="s">
        <v>283</v>
      </c>
      <c r="F737" s="11"/>
      <c r="G737" s="62">
        <f>G736+G615</f>
        <v>42405299</v>
      </c>
      <c r="K737" s="66">
        <f>K736+K615</f>
        <v>49133989</v>
      </c>
      <c r="L737" s="66">
        <f>L736+L615</f>
        <v>9502328</v>
      </c>
      <c r="M737" s="66">
        <f>M736+M615</f>
        <v>2773638</v>
      </c>
    </row>
    <row r="738" spans="3:13" ht="21" customHeight="1">
      <c r="H738" s="64"/>
      <c r="I738" s="64"/>
      <c r="J738" s="65" t="s">
        <v>281</v>
      </c>
      <c r="K738" s="66">
        <f>K737-G737</f>
        <v>6728690</v>
      </c>
    </row>
    <row r="739" spans="3:13">
      <c r="M739" s="98"/>
    </row>
    <row r="741" spans="3:13">
      <c r="K741" s="9">
        <f>K737*1.18</f>
        <v>57978107.019999996</v>
      </c>
    </row>
  </sheetData>
  <mergeCells count="40">
    <mergeCell ref="N538:N539"/>
    <mergeCell ref="N542:N543"/>
    <mergeCell ref="N551:N552"/>
    <mergeCell ref="N576:N577"/>
    <mergeCell ref="N303:N304"/>
    <mergeCell ref="N470:N471"/>
    <mergeCell ref="N513:N514"/>
    <mergeCell ref="N525:N526"/>
    <mergeCell ref="N529:N530"/>
    <mergeCell ref="N517:N518"/>
    <mergeCell ref="N238:N239"/>
    <mergeCell ref="N252:N253"/>
    <mergeCell ref="N291:N292"/>
    <mergeCell ref="N295:N296"/>
    <mergeCell ref="N299:N300"/>
    <mergeCell ref="N213:N214"/>
    <mergeCell ref="N222:N223"/>
    <mergeCell ref="N226:N227"/>
    <mergeCell ref="N230:N231"/>
    <mergeCell ref="N234:N235"/>
    <mergeCell ref="N181:N182"/>
    <mergeCell ref="N195:N196"/>
    <mergeCell ref="N199:N200"/>
    <mergeCell ref="N203:N204"/>
    <mergeCell ref="N207:N208"/>
    <mergeCell ref="N148:N149"/>
    <mergeCell ref="N152:N153"/>
    <mergeCell ref="N160:N161"/>
    <mergeCell ref="N164:N165"/>
    <mergeCell ref="N173:N174"/>
    <mergeCell ref="N158:N159"/>
    <mergeCell ref="A1:N1"/>
    <mergeCell ref="A2:A3"/>
    <mergeCell ref="C2:C3"/>
    <mergeCell ref="D2:G2"/>
    <mergeCell ref="H2:K2"/>
    <mergeCell ref="L2:L3"/>
    <mergeCell ref="M2:M3"/>
    <mergeCell ref="N2:N3"/>
    <mergeCell ref="B2:B3"/>
  </mergeCells>
  <conditionalFormatting sqref="A1:XFD2 A3 C3:XFD3 A4:XFD9 C10:XFD158 A10:B611 C159:M159 O159:XFD159 C160:XFD517 C518:M518 O518:XFD518 C519:XFD611 A612:XFD1048576">
    <cfRule type="expression" dxfId="0" priority="1">
      <formula>ROW()=CELL("row")</formula>
    </cfRule>
  </conditionalFormatting>
  <pageMargins left="0.39370078740157483" right="0.39370078740157483" top="0.39370078740157483" bottom="0.39370078740157483" header="0.31496062992125984" footer="0.31496062992125984"/>
  <pageSetup paperSize="9" scale="68" fitToHeight="47" orientation="landscape" verticalDpi="300" r:id="rId1"/>
  <rowBreaks count="11" manualBreakCount="11">
    <brk id="151" max="12" man="1"/>
    <brk id="179" max="12" man="1"/>
    <brk id="337" max="12" man="1"/>
    <brk id="406" max="12" man="1"/>
    <brk id="422" max="12" man="1"/>
    <brk id="448" max="12" man="1"/>
    <brk id="572" max="12" man="1"/>
    <brk id="606" max="12" man="1"/>
    <brk id="615" max="12" man="1"/>
    <brk id="669" max="16383" man="1"/>
    <brk id="703" max="12" man="1"/>
  </rowBreaks>
  <ignoredErrors>
    <ignoredError sqref="J161"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3CA0E-5781-4512-87AE-1EE930B67711}">
  <sheetPr codeName="Sheet4"/>
  <dimension ref="A1"/>
  <sheetViews>
    <sheetView workbookViewId="0"/>
  </sheetViews>
  <sheetFormatPr defaultRowHeight="13.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J41"/>
  <sheetViews>
    <sheetView zoomScaleNormal="100" workbookViewId="0">
      <pane ySplit="3" topLeftCell="A29" activePane="bottomLeft" state="frozen"/>
      <selection pane="bottomLeft" activeCell="K1" sqref="K1"/>
    </sheetView>
  </sheetViews>
  <sheetFormatPr defaultColWidth="9.33203125" defaultRowHeight="13.8"/>
  <cols>
    <col min="1" max="1" width="9.33203125" style="71"/>
    <col min="2" max="2" width="5.44140625" style="71" bestFit="1" customWidth="1"/>
    <col min="3" max="3" width="41.6640625" style="71" customWidth="1"/>
    <col min="4" max="4" width="7.6640625" style="71" customWidth="1"/>
    <col min="5" max="8" width="16.33203125" style="71" customWidth="1"/>
    <col min="9" max="9" width="18.6640625" style="71" customWidth="1"/>
    <col min="10" max="16384" width="9.33203125" style="71"/>
  </cols>
  <sheetData>
    <row r="1" spans="2:10" ht="45.75" customHeight="1">
      <c r="B1" s="186" t="s">
        <v>324</v>
      </c>
      <c r="C1" s="187"/>
      <c r="D1" s="187"/>
      <c r="E1" s="187"/>
      <c r="F1" s="187"/>
      <c r="G1" s="187"/>
      <c r="H1" s="187"/>
      <c r="I1" s="188"/>
    </row>
    <row r="2" spans="2:10" ht="16.95" customHeight="1">
      <c r="B2" s="185" t="s">
        <v>323</v>
      </c>
      <c r="C2" s="185"/>
      <c r="D2" s="185"/>
      <c r="E2" s="185"/>
      <c r="F2" s="185"/>
      <c r="G2" s="185"/>
      <c r="H2" s="185"/>
      <c r="I2" s="185"/>
    </row>
    <row r="3" spans="2:10" ht="27.6">
      <c r="B3" s="90" t="s">
        <v>322</v>
      </c>
      <c r="C3" s="89" t="s">
        <v>321</v>
      </c>
      <c r="D3" s="89"/>
      <c r="E3" s="89" t="s">
        <v>320</v>
      </c>
      <c r="F3" s="89" t="s">
        <v>319</v>
      </c>
      <c r="G3" s="89" t="s">
        <v>318</v>
      </c>
      <c r="H3" s="89" t="s">
        <v>317</v>
      </c>
      <c r="I3" s="89" t="s">
        <v>316</v>
      </c>
      <c r="J3" s="79"/>
    </row>
    <row r="4" spans="2:10">
      <c r="B4" s="76">
        <v>1</v>
      </c>
      <c r="C4" s="80" t="s">
        <v>315</v>
      </c>
      <c r="D4" s="80"/>
      <c r="E4" s="81">
        <f>RE!G143</f>
        <v>26020475</v>
      </c>
      <c r="F4" s="81">
        <f>RE!K143</f>
        <v>26020475</v>
      </c>
      <c r="G4" s="81">
        <f t="shared" ref="G4:G11" si="0">ROUND(IF(F4&gt;E4,F4-E4,0),0)</f>
        <v>0</v>
      </c>
      <c r="H4" s="81">
        <f t="shared" ref="H4:H11" si="1">ROUND(IF(F4&lt;E4,E4-F4,0),0)</f>
        <v>0</v>
      </c>
      <c r="I4" s="80"/>
      <c r="J4" s="79"/>
    </row>
    <row r="5" spans="2:10">
      <c r="B5" s="76">
        <v>2</v>
      </c>
      <c r="C5" s="80" t="s">
        <v>43</v>
      </c>
      <c r="D5" s="80"/>
      <c r="E5" s="81">
        <f>RE!G248</f>
        <v>5915529</v>
      </c>
      <c r="F5" s="81">
        <f>RE!K248</f>
        <v>7056766</v>
      </c>
      <c r="G5" s="81">
        <f t="shared" si="0"/>
        <v>1141237</v>
      </c>
      <c r="H5" s="81">
        <f t="shared" si="1"/>
        <v>0</v>
      </c>
      <c r="I5" s="80"/>
      <c r="J5" s="79"/>
    </row>
    <row r="6" spans="2:10">
      <c r="B6" s="76">
        <v>3</v>
      </c>
      <c r="C6" s="80" t="s">
        <v>314</v>
      </c>
      <c r="D6" s="80"/>
      <c r="E6" s="81">
        <f>RE!G289</f>
        <v>215122</v>
      </c>
      <c r="F6" s="81">
        <f>RE!K289</f>
        <v>136973</v>
      </c>
      <c r="G6" s="81">
        <f t="shared" si="0"/>
        <v>0</v>
      </c>
      <c r="H6" s="81">
        <f t="shared" si="1"/>
        <v>78149</v>
      </c>
      <c r="I6" s="80"/>
      <c r="J6" s="79"/>
    </row>
    <row r="7" spans="2:10">
      <c r="B7" s="76">
        <v>4</v>
      </c>
      <c r="C7" s="80" t="s">
        <v>313</v>
      </c>
      <c r="D7" s="80"/>
      <c r="E7" s="81">
        <f>RE!G437</f>
        <v>3719411</v>
      </c>
      <c r="F7" s="81">
        <f>RE!K437</f>
        <v>5641335</v>
      </c>
      <c r="G7" s="81">
        <f t="shared" si="0"/>
        <v>1921924</v>
      </c>
      <c r="H7" s="81">
        <f t="shared" si="1"/>
        <v>0</v>
      </c>
      <c r="I7" s="80"/>
      <c r="J7" s="79"/>
    </row>
    <row r="8" spans="2:10">
      <c r="B8" s="76">
        <v>5</v>
      </c>
      <c r="C8" s="80" t="s">
        <v>312</v>
      </c>
      <c r="D8" s="80"/>
      <c r="E8" s="81">
        <f>RE!G448</f>
        <v>689000</v>
      </c>
      <c r="F8" s="81">
        <f>RE!K448</f>
        <v>689000</v>
      </c>
      <c r="G8" s="81">
        <f t="shared" si="0"/>
        <v>0</v>
      </c>
      <c r="H8" s="81">
        <f t="shared" si="1"/>
        <v>0</v>
      </c>
      <c r="I8" s="80"/>
      <c r="J8" s="79"/>
    </row>
    <row r="9" spans="2:10">
      <c r="B9" s="76">
        <v>6</v>
      </c>
      <c r="C9" s="80" t="s">
        <v>311</v>
      </c>
      <c r="D9" s="80"/>
      <c r="E9" s="81">
        <f>RE!G468</f>
        <v>873880</v>
      </c>
      <c r="F9" s="81">
        <f>RE!K468</f>
        <v>873880</v>
      </c>
      <c r="G9" s="81">
        <f t="shared" si="0"/>
        <v>0</v>
      </c>
      <c r="H9" s="81">
        <f t="shared" si="1"/>
        <v>0</v>
      </c>
      <c r="I9" s="80"/>
      <c r="J9" s="79"/>
    </row>
    <row r="10" spans="2:10">
      <c r="B10" s="76">
        <v>7</v>
      </c>
      <c r="C10" s="80" t="s">
        <v>310</v>
      </c>
      <c r="D10" s="80"/>
      <c r="E10" s="81">
        <f>RE!G559</f>
        <v>3946060</v>
      </c>
      <c r="F10" s="81">
        <f>RE!K559</f>
        <v>2725391</v>
      </c>
      <c r="G10" s="81">
        <f t="shared" si="0"/>
        <v>0</v>
      </c>
      <c r="H10" s="81">
        <f t="shared" si="1"/>
        <v>1220669</v>
      </c>
      <c r="I10" s="80"/>
      <c r="J10" s="79"/>
    </row>
    <row r="11" spans="2:10">
      <c r="B11" s="76">
        <v>8</v>
      </c>
      <c r="C11" s="80" t="s">
        <v>309</v>
      </c>
      <c r="D11" s="80"/>
      <c r="E11" s="81">
        <f>RE!G614</f>
        <v>1025822</v>
      </c>
      <c r="F11" s="81">
        <f>RE!K614</f>
        <v>1141255</v>
      </c>
      <c r="G11" s="81">
        <f t="shared" si="0"/>
        <v>115433</v>
      </c>
      <c r="H11" s="81">
        <f t="shared" si="1"/>
        <v>0</v>
      </c>
      <c r="I11" s="80"/>
      <c r="J11" s="79"/>
    </row>
    <row r="12" spans="2:10">
      <c r="B12" s="76"/>
      <c r="C12" s="88" t="s">
        <v>308</v>
      </c>
      <c r="D12" s="88"/>
      <c r="E12" s="86">
        <f>SUM(E4:E11)</f>
        <v>42405299</v>
      </c>
      <c r="F12" s="86">
        <f>SUM(F4:F11)</f>
        <v>44285075</v>
      </c>
      <c r="G12" s="86">
        <f>SUM(G4:G11)</f>
        <v>3178594</v>
      </c>
      <c r="H12" s="86">
        <f>SUM(H4:H11)</f>
        <v>1298818</v>
      </c>
      <c r="I12" s="80"/>
      <c r="J12" s="79"/>
    </row>
    <row r="13" spans="2:10">
      <c r="B13" s="76">
        <v>9</v>
      </c>
      <c r="C13" s="80" t="s">
        <v>307</v>
      </c>
      <c r="D13" s="80"/>
      <c r="E13" s="81">
        <v>0</v>
      </c>
      <c r="F13" s="81">
        <f>RE!K625</f>
        <v>303100</v>
      </c>
      <c r="G13" s="81">
        <f t="shared" ref="G13:G19" si="2">ROUND(IF(F13&gt;E13,F13-E13,0),0)</f>
        <v>303100</v>
      </c>
      <c r="H13" s="81">
        <f t="shared" ref="H13:H19" si="3">ROUND(IF(F13&lt;E13,E13-F13,0),0)</f>
        <v>0</v>
      </c>
      <c r="I13" s="80"/>
      <c r="J13" s="79"/>
    </row>
    <row r="14" spans="2:10">
      <c r="B14" s="76">
        <v>10</v>
      </c>
      <c r="C14" s="80" t="s">
        <v>306</v>
      </c>
      <c r="D14" s="80"/>
      <c r="E14" s="81">
        <v>0</v>
      </c>
      <c r="F14" s="81">
        <f>RE!K666</f>
        <v>1029057</v>
      </c>
      <c r="G14" s="81">
        <f t="shared" si="2"/>
        <v>1029057</v>
      </c>
      <c r="H14" s="81">
        <f t="shared" si="3"/>
        <v>0</v>
      </c>
      <c r="I14" s="80"/>
      <c r="J14" s="79"/>
    </row>
    <row r="15" spans="2:10">
      <c r="B15" s="76">
        <v>11</v>
      </c>
      <c r="C15" s="80" t="s">
        <v>305</v>
      </c>
      <c r="D15" s="80"/>
      <c r="E15" s="81">
        <v>0</v>
      </c>
      <c r="F15" s="81">
        <f>RE!K669</f>
        <v>21025</v>
      </c>
      <c r="G15" s="81">
        <f t="shared" si="2"/>
        <v>21025</v>
      </c>
      <c r="H15" s="81">
        <f t="shared" si="3"/>
        <v>0</v>
      </c>
      <c r="I15" s="80"/>
      <c r="J15" s="79"/>
    </row>
    <row r="16" spans="2:10">
      <c r="B16" s="76">
        <v>12</v>
      </c>
      <c r="C16" s="80" t="s">
        <v>304</v>
      </c>
      <c r="D16" s="80"/>
      <c r="E16" s="81">
        <v>0</v>
      </c>
      <c r="F16" s="81">
        <f>RE!K700</f>
        <v>463202</v>
      </c>
      <c r="G16" s="81">
        <f t="shared" si="2"/>
        <v>463202</v>
      </c>
      <c r="H16" s="81">
        <f t="shared" si="3"/>
        <v>0</v>
      </c>
      <c r="I16" s="80"/>
      <c r="J16" s="79"/>
    </row>
    <row r="17" spans="2:10">
      <c r="B17" s="76">
        <v>13</v>
      </c>
      <c r="C17" s="80" t="s">
        <v>303</v>
      </c>
      <c r="D17" s="80"/>
      <c r="E17" s="81">
        <v>0</v>
      </c>
      <c r="F17" s="81">
        <f>RE!K703</f>
        <v>291366</v>
      </c>
      <c r="G17" s="81">
        <f t="shared" si="2"/>
        <v>291366</v>
      </c>
      <c r="H17" s="81">
        <f t="shared" si="3"/>
        <v>0</v>
      </c>
      <c r="I17" s="80"/>
      <c r="J17" s="79"/>
    </row>
    <row r="18" spans="2:10">
      <c r="B18" s="76">
        <v>14</v>
      </c>
      <c r="C18" s="80" t="s">
        <v>302</v>
      </c>
      <c r="D18" s="80"/>
      <c r="E18" s="81">
        <v>0</v>
      </c>
      <c r="F18" s="81">
        <f>RE!K723</f>
        <v>1926494</v>
      </c>
      <c r="G18" s="81">
        <f t="shared" si="2"/>
        <v>1926494</v>
      </c>
      <c r="H18" s="81">
        <f t="shared" si="3"/>
        <v>0</v>
      </c>
      <c r="I18" s="80"/>
      <c r="J18" s="79"/>
    </row>
    <row r="19" spans="2:10">
      <c r="B19" s="76">
        <v>15</v>
      </c>
      <c r="C19" s="80" t="s">
        <v>301</v>
      </c>
      <c r="D19" s="80"/>
      <c r="E19" s="81">
        <v>0</v>
      </c>
      <c r="F19" s="81">
        <f>RE!K735</f>
        <v>814670</v>
      </c>
      <c r="G19" s="81">
        <f t="shared" si="2"/>
        <v>814670</v>
      </c>
      <c r="H19" s="81">
        <f t="shared" si="3"/>
        <v>0</v>
      </c>
      <c r="I19" s="80"/>
      <c r="J19" s="79"/>
    </row>
    <row r="20" spans="2:10">
      <c r="B20" s="76"/>
      <c r="C20" s="88" t="s">
        <v>300</v>
      </c>
      <c r="D20" s="88"/>
      <c r="E20" s="86">
        <f>SUM(E13:E19)</f>
        <v>0</v>
      </c>
      <c r="F20" s="86">
        <f>SUM(F13:F19)</f>
        <v>4848914</v>
      </c>
      <c r="G20" s="86">
        <f>SUM(G13:G19)</f>
        <v>4848914</v>
      </c>
      <c r="H20" s="86">
        <f>SUM(H13:H19)</f>
        <v>0</v>
      </c>
      <c r="I20" s="80"/>
      <c r="J20" s="79"/>
    </row>
    <row r="21" spans="2:10">
      <c r="B21" s="76"/>
      <c r="C21" s="87" t="s">
        <v>299</v>
      </c>
      <c r="D21" s="87"/>
      <c r="E21" s="86">
        <f>SUM(E20,E12)</f>
        <v>42405299</v>
      </c>
      <c r="F21" s="86">
        <f>SUM(F20,F12)</f>
        <v>49133989</v>
      </c>
      <c r="G21" s="86">
        <f>SUM(G20,G12)</f>
        <v>8027508</v>
      </c>
      <c r="H21" s="86">
        <f>SUM(H20,H12)</f>
        <v>1298818</v>
      </c>
      <c r="I21" s="80"/>
      <c r="J21" s="79"/>
    </row>
    <row r="22" spans="2:10">
      <c r="B22" s="76"/>
      <c r="C22" s="87" t="s">
        <v>298</v>
      </c>
      <c r="D22" s="87"/>
      <c r="E22" s="81">
        <f>E21*18%</f>
        <v>7632953.8199999994</v>
      </c>
      <c r="F22" s="81">
        <f>F21*18%</f>
        <v>8844118.0199999996</v>
      </c>
      <c r="G22" s="81">
        <f>ROUND(IF(F22&gt;E22,F22-E22,0),0)</f>
        <v>1211164</v>
      </c>
      <c r="H22" s="81">
        <f>ROUND(IF(F22&lt;E22,E22-F22,0),0)</f>
        <v>0</v>
      </c>
      <c r="I22" s="80"/>
      <c r="J22" s="79"/>
    </row>
    <row r="23" spans="2:10">
      <c r="B23" s="76"/>
      <c r="C23" s="87"/>
      <c r="D23" s="87"/>
      <c r="E23" s="86">
        <f>SUM(E21:E22)</f>
        <v>50038252.82</v>
      </c>
      <c r="F23" s="86">
        <f>SUM(F21:F22)</f>
        <v>57978107.019999996</v>
      </c>
      <c r="G23" s="81">
        <f>ROUND(IF(F23&gt;E23,F23-E23,0),0)</f>
        <v>7939854</v>
      </c>
      <c r="H23" s="81">
        <f>ROUND(IF(F23&lt;E23,E23-F23,0),0)</f>
        <v>0</v>
      </c>
      <c r="I23" s="80"/>
      <c r="J23" s="79"/>
    </row>
    <row r="24" spans="2:10" ht="27.6">
      <c r="B24" s="76">
        <v>16</v>
      </c>
      <c r="C24" s="82" t="s">
        <v>297</v>
      </c>
      <c r="D24" s="83">
        <v>0.01</v>
      </c>
      <c r="E24" s="81"/>
      <c r="F24" s="81">
        <f>F21*D24</f>
        <v>491339.89</v>
      </c>
      <c r="G24" s="81"/>
      <c r="H24" s="81"/>
      <c r="I24" s="80"/>
      <c r="J24" s="79"/>
    </row>
    <row r="25" spans="2:10" ht="27.6">
      <c r="B25" s="76">
        <v>17</v>
      </c>
      <c r="C25" s="82" t="s">
        <v>296</v>
      </c>
      <c r="D25" s="85">
        <v>1E-3</v>
      </c>
      <c r="E25" s="81"/>
      <c r="F25" s="81">
        <f>F21*D25</f>
        <v>49133.989000000001</v>
      </c>
      <c r="G25" s="81"/>
      <c r="H25" s="81"/>
      <c r="I25" s="80"/>
      <c r="J25" s="79"/>
    </row>
    <row r="26" spans="2:10" ht="27.6">
      <c r="B26" s="76">
        <v>18</v>
      </c>
      <c r="C26" s="82" t="s">
        <v>295</v>
      </c>
      <c r="D26" s="84"/>
      <c r="E26" s="81"/>
      <c r="F26" s="81">
        <v>448</v>
      </c>
      <c r="G26" s="81"/>
      <c r="H26" s="81"/>
      <c r="I26" s="80"/>
      <c r="J26" s="79"/>
    </row>
    <row r="27" spans="2:10" ht="27.6">
      <c r="B27" s="76">
        <v>19</v>
      </c>
      <c r="C27" s="82" t="s">
        <v>294</v>
      </c>
      <c r="D27" s="83">
        <v>0.3</v>
      </c>
      <c r="E27" s="81"/>
      <c r="F27" s="81">
        <f>F26*D27</f>
        <v>134.4</v>
      </c>
      <c r="G27" s="81"/>
      <c r="H27" s="81"/>
      <c r="I27" s="80"/>
      <c r="J27" s="79"/>
    </row>
    <row r="28" spans="2:10" ht="27.6">
      <c r="B28" s="76">
        <v>20</v>
      </c>
      <c r="C28" s="82" t="s">
        <v>293</v>
      </c>
      <c r="D28" s="83">
        <v>0.02</v>
      </c>
      <c r="E28" s="81"/>
      <c r="F28" s="81">
        <f>F26*D28</f>
        <v>8.9600000000000009</v>
      </c>
      <c r="G28" s="81"/>
      <c r="H28" s="81"/>
      <c r="I28" s="80"/>
      <c r="J28" s="79"/>
    </row>
    <row r="29" spans="2:10">
      <c r="B29" s="76">
        <v>21</v>
      </c>
      <c r="C29" s="82" t="s">
        <v>292</v>
      </c>
      <c r="D29" s="85">
        <v>1E-4</v>
      </c>
      <c r="E29" s="81"/>
      <c r="F29" s="81">
        <f>F21*D29</f>
        <v>4913.3989000000001</v>
      </c>
      <c r="G29" s="81"/>
      <c r="H29" s="81"/>
      <c r="I29" s="80"/>
      <c r="J29" s="79"/>
    </row>
    <row r="30" spans="2:10">
      <c r="B30" s="76">
        <v>22</v>
      </c>
      <c r="C30" s="78" t="s">
        <v>291</v>
      </c>
      <c r="D30" s="84"/>
      <c r="E30" s="81"/>
      <c r="F30" s="81">
        <f>SUM(F24:F29)</f>
        <v>545978.63789999997</v>
      </c>
      <c r="G30" s="81"/>
      <c r="H30" s="81"/>
      <c r="I30" s="80"/>
      <c r="J30" s="79"/>
    </row>
    <row r="31" spans="2:10" ht="27.6">
      <c r="B31" s="76">
        <v>23</v>
      </c>
      <c r="C31" s="82" t="s">
        <v>290</v>
      </c>
      <c r="D31" s="83">
        <v>0.18</v>
      </c>
      <c r="E31" s="81"/>
      <c r="F31" s="81">
        <f>F30*D31</f>
        <v>98276.154821999997</v>
      </c>
      <c r="G31" s="81"/>
      <c r="H31" s="81"/>
      <c r="I31" s="80"/>
      <c r="J31" s="79"/>
    </row>
    <row r="32" spans="2:10" ht="27.6">
      <c r="B32" s="76">
        <v>24</v>
      </c>
      <c r="C32" s="82" t="s">
        <v>289</v>
      </c>
      <c r="D32" s="83">
        <v>0.04</v>
      </c>
      <c r="E32" s="81">
        <f>D32*E23</f>
        <v>2001530.1128</v>
      </c>
      <c r="F32" s="81">
        <f>D32*F23</f>
        <v>2319124.2807999998</v>
      </c>
      <c r="G32" s="81"/>
      <c r="H32" s="81"/>
      <c r="I32" s="80"/>
      <c r="J32" s="79"/>
    </row>
    <row r="33" spans="2:10" ht="27.6">
      <c r="B33" s="76">
        <v>25</v>
      </c>
      <c r="C33" s="82" t="s">
        <v>288</v>
      </c>
      <c r="D33" s="82"/>
      <c r="E33" s="81"/>
      <c r="F33" s="81"/>
      <c r="G33" s="81"/>
      <c r="H33" s="81"/>
      <c r="I33" s="80"/>
      <c r="J33" s="79"/>
    </row>
    <row r="34" spans="2:10">
      <c r="B34" s="76"/>
      <c r="C34" s="78" t="s">
        <v>287</v>
      </c>
      <c r="D34" s="74"/>
      <c r="E34" s="77"/>
      <c r="F34" s="77">
        <f>SUM(F30:F33)</f>
        <v>2963379.0735219996</v>
      </c>
      <c r="G34" s="77"/>
      <c r="H34" s="77"/>
      <c r="I34" s="74"/>
    </row>
    <row r="35" spans="2:10">
      <c r="B35" s="76"/>
      <c r="C35" s="74"/>
      <c r="D35" s="74"/>
      <c r="E35" s="75">
        <f>SUM(E23:E34)</f>
        <v>52039782.932800002</v>
      </c>
      <c r="F35" s="75">
        <f>F34+F21+F22</f>
        <v>60941486.093521997</v>
      </c>
      <c r="G35" s="75">
        <f>F35-E35</f>
        <v>8901703.1607219949</v>
      </c>
      <c r="H35" s="75"/>
      <c r="I35" s="74"/>
    </row>
    <row r="36" spans="2:10">
      <c r="B36" s="72"/>
      <c r="E36" s="73"/>
      <c r="F36" s="73"/>
      <c r="G36" s="73"/>
      <c r="H36" s="73"/>
    </row>
    <row r="37" spans="2:10">
      <c r="B37" s="72"/>
      <c r="E37" s="73"/>
      <c r="F37" s="73">
        <f>F35-E35</f>
        <v>8901703.1607219949</v>
      </c>
      <c r="G37" s="73"/>
      <c r="H37" s="73"/>
    </row>
    <row r="38" spans="2:10">
      <c r="B38" s="72"/>
    </row>
    <row r="39" spans="2:10">
      <c r="B39" s="72"/>
    </row>
    <row r="40" spans="2:10">
      <c r="B40" s="72"/>
    </row>
    <row r="41" spans="2:10">
      <c r="B41" s="72"/>
    </row>
  </sheetData>
  <mergeCells count="2">
    <mergeCell ref="B2:I2"/>
    <mergeCell ref="B1:I1"/>
  </mergeCells>
  <printOptions horizontalCentered="1"/>
  <pageMargins left="0.70866141732283472" right="0.31496062992125984" top="0.74803149606299213" bottom="1.1417322834645669"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24"/>
  <sheetViews>
    <sheetView topLeftCell="A2" zoomScale="91" zoomScaleNormal="91" workbookViewId="0">
      <selection activeCell="B5" sqref="B5"/>
    </sheetView>
  </sheetViews>
  <sheetFormatPr defaultRowHeight="13.2"/>
  <cols>
    <col min="1" max="1" width="5.21875" bestFit="1" customWidth="1"/>
    <col min="2" max="2" width="71.44140625" customWidth="1"/>
    <col min="3" max="3" width="7.77734375" bestFit="1" customWidth="1"/>
    <col min="4" max="4" width="5.44140625" bestFit="1" customWidth="1"/>
    <col min="17" max="17" width="12.33203125" customWidth="1"/>
  </cols>
  <sheetData>
    <row r="1" spans="1:17" s="117" customFormat="1" ht="16.2" customHeight="1">
      <c r="A1" s="189" t="s">
        <v>322</v>
      </c>
      <c r="B1" s="189" t="s">
        <v>381</v>
      </c>
      <c r="C1" s="189" t="s">
        <v>346</v>
      </c>
      <c r="D1" s="192" t="s">
        <v>0</v>
      </c>
      <c r="E1" s="190" t="s">
        <v>0</v>
      </c>
      <c r="F1" s="190"/>
      <c r="G1" s="190"/>
      <c r="H1" s="190" t="s">
        <v>380</v>
      </c>
      <c r="I1" s="190"/>
      <c r="J1" s="190"/>
      <c r="K1" s="190" t="s">
        <v>379</v>
      </c>
      <c r="L1" s="190"/>
      <c r="M1" s="190"/>
      <c r="N1" s="190" t="s">
        <v>378</v>
      </c>
      <c r="O1" s="190"/>
      <c r="P1" s="190"/>
      <c r="Q1" s="189" t="s">
        <v>377</v>
      </c>
    </row>
    <row r="2" spans="1:17" s="117" customFormat="1" ht="15" customHeight="1">
      <c r="A2" s="189"/>
      <c r="B2" s="189"/>
      <c r="C2" s="189"/>
      <c r="D2" s="192"/>
      <c r="E2" s="191" t="s">
        <v>376</v>
      </c>
      <c r="F2" s="191" t="s">
        <v>375</v>
      </c>
      <c r="G2" s="191" t="s">
        <v>374</v>
      </c>
      <c r="H2" s="191" t="s">
        <v>373</v>
      </c>
      <c r="I2" s="191" t="s">
        <v>372</v>
      </c>
      <c r="J2" s="191" t="s">
        <v>371</v>
      </c>
      <c r="K2" s="191" t="s">
        <v>370</v>
      </c>
      <c r="L2" s="191" t="s">
        <v>369</v>
      </c>
      <c r="M2" s="191" t="s">
        <v>368</v>
      </c>
      <c r="N2" s="191" t="s">
        <v>367</v>
      </c>
      <c r="O2" s="191" t="s">
        <v>366</v>
      </c>
      <c r="P2" s="191" t="s">
        <v>365</v>
      </c>
      <c r="Q2" s="189"/>
    </row>
    <row r="3" spans="1:17" s="117" customFormat="1" ht="15" customHeight="1">
      <c r="A3" s="189"/>
      <c r="B3" s="189"/>
      <c r="C3" s="189"/>
      <c r="D3" s="192"/>
      <c r="E3" s="191"/>
      <c r="F3" s="191"/>
      <c r="G3" s="191"/>
      <c r="H3" s="191"/>
      <c r="I3" s="191"/>
      <c r="J3" s="191"/>
      <c r="K3" s="191"/>
      <c r="L3" s="191"/>
      <c r="M3" s="191"/>
      <c r="N3" s="191"/>
      <c r="O3" s="191"/>
      <c r="P3" s="191"/>
      <c r="Q3" s="189"/>
    </row>
    <row r="4" spans="1:17" ht="135">
      <c r="A4" s="6">
        <v>252</v>
      </c>
      <c r="B4" s="7" t="s">
        <v>104</v>
      </c>
      <c r="C4" s="14">
        <v>20.079999999999998</v>
      </c>
      <c r="D4" s="10" t="s">
        <v>11</v>
      </c>
      <c r="E4" s="123">
        <v>3.5219999999999998</v>
      </c>
      <c r="F4" s="125"/>
      <c r="G4" s="125">
        <v>1425</v>
      </c>
      <c r="H4" s="126">
        <v>0.4</v>
      </c>
      <c r="I4" s="126">
        <v>0.8</v>
      </c>
      <c r="J4" s="126">
        <v>0.51200000000000001</v>
      </c>
      <c r="K4" s="127">
        <v>44</v>
      </c>
      <c r="L4" s="127">
        <v>75</v>
      </c>
      <c r="M4" s="127">
        <f>60/1000</f>
        <v>0.06</v>
      </c>
      <c r="N4" s="128">
        <f>E4*H4*K4</f>
        <v>61.987200000000001</v>
      </c>
      <c r="O4" s="128">
        <f>F4*I4*L4</f>
        <v>0</v>
      </c>
      <c r="P4" s="128">
        <f>G4*J4*M4</f>
        <v>43.775999999999996</v>
      </c>
      <c r="Q4" s="128">
        <f>ROUND(SUM(N4:P4),0)</f>
        <v>106</v>
      </c>
    </row>
    <row r="5" spans="1:17" ht="165">
      <c r="A5" s="6">
        <v>253</v>
      </c>
      <c r="B5" s="7" t="s">
        <v>21</v>
      </c>
      <c r="C5" s="14">
        <v>227.17</v>
      </c>
      <c r="D5" s="10" t="s">
        <v>12</v>
      </c>
      <c r="E5" s="123">
        <v>3.5859999999999999</v>
      </c>
      <c r="F5" s="125"/>
      <c r="G5" s="125">
        <v>1612</v>
      </c>
      <c r="H5" s="126">
        <v>0.4</v>
      </c>
      <c r="I5" s="126">
        <v>0.8</v>
      </c>
      <c r="J5" s="126">
        <v>0.51200000000000001</v>
      </c>
      <c r="K5" s="127">
        <v>44</v>
      </c>
      <c r="L5" s="127">
        <v>75</v>
      </c>
      <c r="M5" s="127">
        <f t="shared" ref="M5:M9" si="0">60/1000</f>
        <v>0.06</v>
      </c>
      <c r="N5" s="128">
        <f t="shared" ref="N5:N9" si="1">E5*H5*K5</f>
        <v>63.113600000000005</v>
      </c>
      <c r="O5" s="128">
        <f t="shared" ref="O5:O9" si="2">F5*I5*L5</f>
        <v>0</v>
      </c>
      <c r="P5" s="128">
        <f t="shared" ref="P5:P9" si="3">G5*J5*M5</f>
        <v>49.52064</v>
      </c>
      <c r="Q5" s="128">
        <f>ROUND(SUM(N5:P5),0)</f>
        <v>113</v>
      </c>
    </row>
    <row r="6" spans="1:17" ht="195">
      <c r="A6" s="6">
        <v>254</v>
      </c>
      <c r="B6" s="7" t="s">
        <v>105</v>
      </c>
      <c r="C6" s="14">
        <v>0</v>
      </c>
      <c r="D6" s="10" t="s">
        <v>13</v>
      </c>
      <c r="E6" s="123"/>
      <c r="F6" s="125"/>
      <c r="G6" s="125"/>
      <c r="H6" s="126">
        <v>0.4</v>
      </c>
      <c r="I6" s="126">
        <v>0.8</v>
      </c>
      <c r="J6" s="126">
        <v>0.51200000000000001</v>
      </c>
      <c r="K6" s="127">
        <v>44</v>
      </c>
      <c r="L6" s="127">
        <v>75</v>
      </c>
      <c r="M6" s="127">
        <f t="shared" si="0"/>
        <v>0.06</v>
      </c>
      <c r="N6" s="128">
        <f t="shared" si="1"/>
        <v>0</v>
      </c>
      <c r="O6" s="128">
        <f t="shared" si="2"/>
        <v>0</v>
      </c>
      <c r="P6" s="128">
        <f t="shared" si="3"/>
        <v>0</v>
      </c>
      <c r="Q6" s="128">
        <f t="shared" ref="Q6:Q9" si="4">ROUND(SUM(N6:P6),0)</f>
        <v>0</v>
      </c>
    </row>
    <row r="7" spans="1:17" ht="150">
      <c r="A7" s="6">
        <v>255</v>
      </c>
      <c r="B7" s="7" t="s">
        <v>106</v>
      </c>
      <c r="C7" s="14">
        <v>39.56</v>
      </c>
      <c r="D7" s="10" t="s">
        <v>12</v>
      </c>
      <c r="E7" s="123">
        <v>0.88900000000000001</v>
      </c>
      <c r="F7" s="125"/>
      <c r="G7" s="125"/>
      <c r="H7" s="126">
        <v>0.4</v>
      </c>
      <c r="I7" s="126">
        <v>0.8</v>
      </c>
      <c r="J7" s="126">
        <v>0.51200000000000001</v>
      </c>
      <c r="K7" s="127">
        <v>44</v>
      </c>
      <c r="L7" s="127">
        <v>75</v>
      </c>
      <c r="M7" s="127">
        <f t="shared" si="0"/>
        <v>0.06</v>
      </c>
      <c r="N7" s="128">
        <f t="shared" si="1"/>
        <v>15.646400000000002</v>
      </c>
      <c r="O7" s="128">
        <f t="shared" si="2"/>
        <v>0</v>
      </c>
      <c r="P7" s="128">
        <f t="shared" si="3"/>
        <v>0</v>
      </c>
      <c r="Q7" s="128">
        <f t="shared" si="4"/>
        <v>16</v>
      </c>
    </row>
    <row r="8" spans="1:17" ht="150">
      <c r="A8" s="6">
        <v>256</v>
      </c>
      <c r="B8" s="7" t="s">
        <v>107</v>
      </c>
      <c r="C8" s="14">
        <v>905.88</v>
      </c>
      <c r="D8" s="10" t="s">
        <v>12</v>
      </c>
      <c r="E8" s="123">
        <v>12.117000000000001</v>
      </c>
      <c r="F8" s="125"/>
      <c r="G8" s="125"/>
      <c r="H8" s="126">
        <v>0.4</v>
      </c>
      <c r="I8" s="126">
        <v>0.8</v>
      </c>
      <c r="J8" s="126">
        <v>0.51200000000000001</v>
      </c>
      <c r="K8" s="127">
        <v>44</v>
      </c>
      <c r="L8" s="127">
        <v>75</v>
      </c>
      <c r="M8" s="127">
        <f t="shared" si="0"/>
        <v>0.06</v>
      </c>
      <c r="N8" s="128">
        <f t="shared" si="1"/>
        <v>213.25920000000005</v>
      </c>
      <c r="O8" s="128">
        <f t="shared" si="2"/>
        <v>0</v>
      </c>
      <c r="P8" s="128">
        <f t="shared" si="3"/>
        <v>0</v>
      </c>
      <c r="Q8" s="128">
        <f t="shared" si="4"/>
        <v>213</v>
      </c>
    </row>
    <row r="9" spans="1:17" ht="75">
      <c r="A9" s="32">
        <v>257</v>
      </c>
      <c r="B9" s="7" t="s">
        <v>7</v>
      </c>
      <c r="C9" s="14">
        <v>0</v>
      </c>
      <c r="D9" s="10" t="s">
        <v>12</v>
      </c>
      <c r="E9" s="123"/>
      <c r="F9" s="125"/>
      <c r="G9" s="125"/>
      <c r="H9" s="126">
        <v>0.4</v>
      </c>
      <c r="I9" s="126">
        <v>0.8</v>
      </c>
      <c r="J9" s="126">
        <v>0.51200000000000001</v>
      </c>
      <c r="K9" s="127">
        <v>44</v>
      </c>
      <c r="L9" s="127">
        <v>75</v>
      </c>
      <c r="M9" s="127">
        <f t="shared" si="0"/>
        <v>0.06</v>
      </c>
      <c r="N9" s="128">
        <f t="shared" si="1"/>
        <v>0</v>
      </c>
      <c r="O9" s="128">
        <f t="shared" si="2"/>
        <v>0</v>
      </c>
      <c r="P9" s="128">
        <f t="shared" si="3"/>
        <v>0</v>
      </c>
      <c r="Q9" s="128">
        <f t="shared" si="4"/>
        <v>0</v>
      </c>
    </row>
    <row r="10" spans="1:17" ht="15.6">
      <c r="A10" s="122"/>
      <c r="B10" s="122"/>
      <c r="C10" s="122"/>
      <c r="D10" s="122"/>
      <c r="E10" s="122"/>
      <c r="F10" s="122"/>
      <c r="G10" s="122"/>
      <c r="H10" s="122"/>
      <c r="I10" s="122"/>
      <c r="J10" s="122"/>
      <c r="K10" s="122"/>
      <c r="L10" s="122"/>
      <c r="M10" s="122"/>
      <c r="N10" s="122"/>
      <c r="O10" s="122"/>
      <c r="P10" s="122" t="s">
        <v>382</v>
      </c>
      <c r="Q10" s="124">
        <f>SUM(Q4:Q9)</f>
        <v>448</v>
      </c>
    </row>
    <row r="12" spans="1:17" ht="14.4">
      <c r="F12" s="114" t="s">
        <v>347</v>
      </c>
      <c r="G12" s="114"/>
      <c r="H12" s="115" t="s">
        <v>348</v>
      </c>
      <c r="I12" s="115"/>
      <c r="J12" s="114" t="s">
        <v>349</v>
      </c>
      <c r="K12" s="114"/>
      <c r="L12" s="116" t="s">
        <v>350</v>
      </c>
      <c r="M12" s="116"/>
    </row>
    <row r="13" spans="1:17" ht="14.4">
      <c r="F13" s="117" t="s">
        <v>351</v>
      </c>
      <c r="G13" s="118">
        <v>4.7222222222222221E-2</v>
      </c>
      <c r="H13" s="119"/>
      <c r="I13" s="117">
        <v>227.17</v>
      </c>
      <c r="J13" s="119" t="s">
        <v>0</v>
      </c>
      <c r="K13" s="117">
        <v>39.56</v>
      </c>
      <c r="L13" s="119" t="s">
        <v>352</v>
      </c>
      <c r="M13" s="117">
        <v>905.88</v>
      </c>
    </row>
    <row r="14" spans="1:17" ht="14.4">
      <c r="F14" s="117" t="s">
        <v>0</v>
      </c>
      <c r="G14" s="117">
        <v>20.079999999999998</v>
      </c>
      <c r="H14" s="119" t="s">
        <v>0</v>
      </c>
      <c r="I14" s="117">
        <f>I13*0.1</f>
        <v>22.716999999999999</v>
      </c>
      <c r="J14" s="119"/>
      <c r="K14" s="117">
        <f>K13*0.016</f>
        <v>0.63296000000000008</v>
      </c>
      <c r="L14" s="119"/>
      <c r="M14" s="117">
        <f>M13*0.008</f>
        <v>7.2470400000000001</v>
      </c>
    </row>
    <row r="15" spans="1:17" ht="14.4">
      <c r="F15" s="117" t="s">
        <v>353</v>
      </c>
      <c r="G15" s="117">
        <f>0.61*0.21*0.11</f>
        <v>1.4090999999999999E-2</v>
      </c>
      <c r="H15" s="119" t="s">
        <v>354</v>
      </c>
      <c r="I15" s="118">
        <v>4.4444444444444446E-2</v>
      </c>
      <c r="J15" s="119" t="s">
        <v>355</v>
      </c>
      <c r="K15" s="117">
        <f>K14*1.33</f>
        <v>0.84183680000000016</v>
      </c>
      <c r="L15" s="119" t="s">
        <v>355</v>
      </c>
      <c r="M15" s="117">
        <f>M14*1.33</f>
        <v>9.6385632000000001</v>
      </c>
    </row>
    <row r="16" spans="1:17" ht="14.4">
      <c r="F16" s="117" t="s">
        <v>356</v>
      </c>
      <c r="G16" s="120">
        <f>G14/G15</f>
        <v>1425.0230643673267</v>
      </c>
      <c r="H16" s="119" t="s">
        <v>353</v>
      </c>
      <c r="I16" s="117">
        <f>0.61*0.21*0.11</f>
        <v>1.4090999999999999E-2</v>
      </c>
      <c r="J16" s="119" t="s">
        <v>354</v>
      </c>
      <c r="K16" s="118">
        <v>4.5833333333333337E-2</v>
      </c>
      <c r="L16" s="119" t="s">
        <v>354</v>
      </c>
      <c r="M16" s="118">
        <v>4.5833333333333337E-2</v>
      </c>
    </row>
    <row r="17" spans="6:13" ht="14.4">
      <c r="F17" s="117" t="s">
        <v>357</v>
      </c>
      <c r="G17" s="117">
        <f>0.6*0.2*0.1</f>
        <v>1.2E-2</v>
      </c>
      <c r="H17" s="119" t="s">
        <v>356</v>
      </c>
      <c r="I17" s="120">
        <f>I14/I16</f>
        <v>1612.1637924916613</v>
      </c>
      <c r="J17" s="119" t="s">
        <v>358</v>
      </c>
      <c r="K17" s="117">
        <f>(1/7)*K15</f>
        <v>0.12026240000000002</v>
      </c>
      <c r="L17" s="119" t="s">
        <v>358</v>
      </c>
      <c r="M17" s="117">
        <f>(1/7)*M15</f>
        <v>1.3769376</v>
      </c>
    </row>
    <row r="18" spans="6:13" ht="14.4">
      <c r="F18" s="117" t="s">
        <v>359</v>
      </c>
      <c r="G18" s="117">
        <f>G16*G17</f>
        <v>17.10027677240792</v>
      </c>
      <c r="H18" s="119" t="s">
        <v>357</v>
      </c>
      <c r="I18" s="117">
        <f>0.6*0.2*0.1</f>
        <v>1.2E-2</v>
      </c>
      <c r="J18" s="119" t="s">
        <v>360</v>
      </c>
      <c r="K18" s="121">
        <f>(6/7)*K15</f>
        <v>0.72157440000000006</v>
      </c>
      <c r="L18" s="119" t="s">
        <v>360</v>
      </c>
      <c r="M18" s="121">
        <f>(6/7)*M15</f>
        <v>8.2616256000000003</v>
      </c>
    </row>
    <row r="19" spans="6:13" ht="14.4">
      <c r="F19" s="117" t="s">
        <v>361</v>
      </c>
      <c r="G19" s="117">
        <f>G14-G18</f>
        <v>2.9797232275920784</v>
      </c>
      <c r="H19" s="119" t="s">
        <v>359</v>
      </c>
      <c r="I19" s="117">
        <f>I18*I17</f>
        <v>19.345965509899937</v>
      </c>
      <c r="J19" s="119" t="s">
        <v>354</v>
      </c>
      <c r="K19" s="118">
        <v>4.4444444444444446E-2</v>
      </c>
      <c r="L19" s="119" t="s">
        <v>354</v>
      </c>
      <c r="M19" s="118">
        <v>4.4444444444444446E-2</v>
      </c>
    </row>
    <row r="20" spans="6:13" ht="14.4">
      <c r="F20" s="117" t="s">
        <v>355</v>
      </c>
      <c r="G20" s="117">
        <f>G19*1.33</f>
        <v>3.9630318926974644</v>
      </c>
      <c r="H20" s="119" t="s">
        <v>361</v>
      </c>
      <c r="I20" s="117">
        <f>I14-I19</f>
        <v>3.3710344901000617</v>
      </c>
      <c r="J20" s="119"/>
      <c r="K20" s="117">
        <f>K13*0.004</f>
        <v>0.15824000000000002</v>
      </c>
      <c r="L20" s="119"/>
      <c r="M20" s="117">
        <f>M13*0.004</f>
        <v>3.6235200000000001</v>
      </c>
    </row>
    <row r="21" spans="6:13" ht="14.4">
      <c r="F21" s="117" t="s">
        <v>362</v>
      </c>
      <c r="G21" s="117">
        <f>(1/9)*G20</f>
        <v>0.4403368769663849</v>
      </c>
      <c r="H21" s="119" t="s">
        <v>355</v>
      </c>
      <c r="I21" s="117">
        <f>I20*1.33</f>
        <v>4.4834758718330825</v>
      </c>
      <c r="J21" s="117" t="s">
        <v>355</v>
      </c>
      <c r="K21" s="117">
        <f>K20*1.33</f>
        <v>0.21045920000000004</v>
      </c>
      <c r="L21" s="119" t="s">
        <v>355</v>
      </c>
      <c r="M21" s="117">
        <f>M20*1.33</f>
        <v>4.8192816000000001</v>
      </c>
    </row>
    <row r="22" spans="6:13" ht="14.4">
      <c r="F22" s="117" t="s">
        <v>363</v>
      </c>
      <c r="G22" s="120">
        <f>(8/9)*G20</f>
        <v>3.5226950157310792</v>
      </c>
      <c r="H22" s="119" t="s">
        <v>362</v>
      </c>
      <c r="I22" s="117">
        <f>(1/5)*I21</f>
        <v>0.8966951743666165</v>
      </c>
      <c r="J22" s="119" t="s">
        <v>358</v>
      </c>
      <c r="K22" s="117">
        <f>K21*(1/5)</f>
        <v>4.2091840000000012E-2</v>
      </c>
      <c r="L22" s="119" t="s">
        <v>358</v>
      </c>
      <c r="M22" s="117">
        <f>(1/5)*M21</f>
        <v>0.9638563200000001</v>
      </c>
    </row>
    <row r="23" spans="6:13" ht="14.4">
      <c r="F23" s="117"/>
      <c r="G23" s="117"/>
      <c r="H23" s="119" t="s">
        <v>363</v>
      </c>
      <c r="I23" s="120">
        <f>(4/5)*I21</f>
        <v>3.586780697466466</v>
      </c>
      <c r="J23" s="119" t="s">
        <v>360</v>
      </c>
      <c r="K23" s="121">
        <f>(4/5)*K21</f>
        <v>0.16836736000000005</v>
      </c>
      <c r="L23" s="119" t="s">
        <v>360</v>
      </c>
      <c r="M23" s="121">
        <f>(4/5)*M21</f>
        <v>3.8554252800000004</v>
      </c>
    </row>
    <row r="24" spans="6:13" ht="14.4">
      <c r="F24" s="117"/>
      <c r="G24" s="117"/>
      <c r="H24" s="117"/>
      <c r="I24" s="117"/>
      <c r="J24" s="117" t="s">
        <v>364</v>
      </c>
      <c r="K24" s="120">
        <f>K23+K18</f>
        <v>0.88994176000000014</v>
      </c>
      <c r="L24" s="119" t="s">
        <v>364</v>
      </c>
      <c r="M24" s="120">
        <f>M23+M18</f>
        <v>12.117050880000001</v>
      </c>
    </row>
  </sheetData>
  <mergeCells count="21">
    <mergeCell ref="A1:A3"/>
    <mergeCell ref="C1:C3"/>
    <mergeCell ref="D1:D3"/>
    <mergeCell ref="H1:J1"/>
    <mergeCell ref="H2:H3"/>
    <mergeCell ref="I2:I3"/>
    <mergeCell ref="J2:J3"/>
    <mergeCell ref="B1:B3"/>
    <mergeCell ref="E1:G1"/>
    <mergeCell ref="E2:E3"/>
    <mergeCell ref="F2:F3"/>
    <mergeCell ref="G2:G3"/>
    <mergeCell ref="Q1:Q3"/>
    <mergeCell ref="K1:M1"/>
    <mergeCell ref="K2:K3"/>
    <mergeCell ref="L2:L3"/>
    <mergeCell ref="M2:M3"/>
    <mergeCell ref="N1:P1"/>
    <mergeCell ref="N2:N3"/>
    <mergeCell ref="O2:O3"/>
    <mergeCell ref="P2: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vt:lpstr>
      <vt:lpstr>Sheet1</vt:lpstr>
      <vt:lpstr>ABSTRACT</vt:lpstr>
      <vt:lpstr>SEIGNORAGE</vt:lpstr>
      <vt:lpstr>ABSTRACT!Print_Area</vt:lpstr>
      <vt:lpstr>RE!Print_Area</vt:lpstr>
      <vt:lpstr>RE!Print_Titles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shiva manohar</cp:lastModifiedBy>
  <cp:lastPrinted>2024-07-03T09:48:19Z</cp:lastPrinted>
  <dcterms:created xsi:type="dcterms:W3CDTF">2023-11-15T06:17:09Z</dcterms:created>
  <dcterms:modified xsi:type="dcterms:W3CDTF">2024-07-04T10:29:23Z</dcterms:modified>
</cp:coreProperties>
</file>