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activeTab="3"/>
  </bookViews>
  <sheets>
    <sheet name="New_Abstract" sheetId="11" r:id="rId1"/>
    <sheet name="RE" sheetId="1" r:id="rId2"/>
    <sheet name="LumpSumItems" sheetId="9" r:id="rId3"/>
    <sheet name="Add_Items_Part-C" sheetId="10" r:id="rId4"/>
    <sheet name="Add_Items_Part-D" sheetId="13" r:id="rId5"/>
    <sheet name="ABSTRACT" sheetId="3" r:id="rId6"/>
    <sheet name="SEIGNORAGE" sheetId="2" r:id="rId7"/>
    <sheet name="Civil Data" sheetId="5" r:id="rId8"/>
    <sheet name="Sheet1" sheetId="6" r:id="rId9"/>
    <sheet name="GA" sheetId="7" r:id="rId10"/>
    <sheet name="EQP_List" sheetId="8" r:id="rId11"/>
  </sheets>
  <externalReferences>
    <externalReference r:id="rId12"/>
    <externalReference r:id="rId13"/>
  </externalReferences>
  <definedNames>
    <definedName name="\P" localSheetId="4">#REF!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4">#REF!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4">#REF!</definedName>
    <definedName name="_________________________________________________________________________________________cur1">#REF!</definedName>
    <definedName name="_________________________________________________________________________________________l1" localSheetId="4">#REF!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4">#REF!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4">#REF!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4">#REF!</definedName>
    <definedName name="_________________________________________________________________________________________l6">#REF!</definedName>
    <definedName name="_________________________________________________________________________________________l7" localSheetId="4">#REF!</definedName>
    <definedName name="_________________________________________________________________________________________l7">#REF!</definedName>
    <definedName name="_________________________________________________________________________________________l8" localSheetId="4">#REF!</definedName>
    <definedName name="_________________________________________________________________________________________l8">#REF!</definedName>
    <definedName name="_________________________________________________________________________________________l9" localSheetId="4">#REF!</definedName>
    <definedName name="_________________________________________________________________________________________l9">#REF!</definedName>
    <definedName name="_________________________________________________________________________________________mm1" localSheetId="4">#REF!</definedName>
    <definedName name="_________________________________________________________________________________________mm1">#REF!</definedName>
    <definedName name="_________________________________________________________________________________________mm11" localSheetId="4">#REF!</definedName>
    <definedName name="_________________________________________________________________________________________mm11">#REF!</definedName>
    <definedName name="_________________________________________________________________________________________mm111" localSheetId="4">#REF!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4">#REF!</definedName>
    <definedName name="_________________________________________________________________________________________rr3">#REF!</definedName>
    <definedName name="_________________________________________________________________________________________rrr1" localSheetId="4">#REF!</definedName>
    <definedName name="_________________________________________________________________________________________rrr1">#REF!</definedName>
    <definedName name="_________________________________________________________________________________________ss12" localSheetId="4">#REF!</definedName>
    <definedName name="_________________________________________________________________________________________ss12">#REF!</definedName>
    <definedName name="_________________________________________________________________________________________ss20" localSheetId="4">#REF!</definedName>
    <definedName name="_________________________________________________________________________________________ss20">#REF!</definedName>
    <definedName name="_________________________________________________________________________________________ss40" localSheetId="4">#REF!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4">#REF!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4">#REF!</definedName>
    <definedName name="________________________________________________________________________________________cur1">#REF!</definedName>
    <definedName name="________________________________________________________________________________________l1" localSheetId="4">#REF!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4">#REF!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4">#REF!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4">#REF!</definedName>
    <definedName name="________________________________________________________________________________________l6">#REF!</definedName>
    <definedName name="________________________________________________________________________________________l7" localSheetId="4">#REF!</definedName>
    <definedName name="________________________________________________________________________________________l7">#REF!</definedName>
    <definedName name="________________________________________________________________________________________l8" localSheetId="4">#REF!</definedName>
    <definedName name="________________________________________________________________________________________l8">#REF!</definedName>
    <definedName name="________________________________________________________________________________________l9" localSheetId="4">#REF!</definedName>
    <definedName name="________________________________________________________________________________________l9">#REF!</definedName>
    <definedName name="________________________________________________________________________________________mm1" localSheetId="4">#REF!</definedName>
    <definedName name="________________________________________________________________________________________mm1">#REF!</definedName>
    <definedName name="________________________________________________________________________________________mm11" localSheetId="4">#REF!</definedName>
    <definedName name="________________________________________________________________________________________mm11">#REF!</definedName>
    <definedName name="________________________________________________________________________________________mm111" localSheetId="4">#REF!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4">#REF!</definedName>
    <definedName name="________________________________________________________________________________________rr3">#REF!</definedName>
    <definedName name="________________________________________________________________________________________rrr1" localSheetId="4">#REF!</definedName>
    <definedName name="________________________________________________________________________________________rrr1">#REF!</definedName>
    <definedName name="________________________________________________________________________________________ss12" localSheetId="4">#REF!</definedName>
    <definedName name="________________________________________________________________________________________ss12">#REF!</definedName>
    <definedName name="________________________________________________________________________________________ss20" localSheetId="4">#REF!</definedName>
    <definedName name="________________________________________________________________________________________ss20">#REF!</definedName>
    <definedName name="________________________________________________________________________________________ss40" localSheetId="4">#REF!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4">#REF!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4">#REF!</definedName>
    <definedName name="_______________________________________________________________________________________cur1">#REF!</definedName>
    <definedName name="_______________________________________________________________________________________l1" localSheetId="4">#REF!</definedName>
    <definedName name="_______________________________________________________________________________________l1">#REF!</definedName>
    <definedName name="_______________________________________________________________________________________l12" localSheetId="4">#REF!</definedName>
    <definedName name="_______________________________________________________________________________________l12">#REF!</definedName>
    <definedName name="_______________________________________________________________________________________l2" localSheetId="4">#REF!</definedName>
    <definedName name="_______________________________________________________________________________________l2">#REF!</definedName>
    <definedName name="_______________________________________________________________________________________l3" localSheetId="4">#REF!</definedName>
    <definedName name="_______________________________________________________________________________________l3">#REF!</definedName>
    <definedName name="_______________________________________________________________________________________l4" localSheetId="4">#REF!</definedName>
    <definedName name="_______________________________________________________________________________________l4">#REF!</definedName>
    <definedName name="_______________________________________________________________________________________l5" localSheetId="4">#REF!</definedName>
    <definedName name="_______________________________________________________________________________________l5">#REF!</definedName>
    <definedName name="_______________________________________________________________________________________l6" localSheetId="4">#REF!</definedName>
    <definedName name="_______________________________________________________________________________________l6">#REF!</definedName>
    <definedName name="_______________________________________________________________________________________l7" localSheetId="4">#REF!</definedName>
    <definedName name="_______________________________________________________________________________________l7">#REF!</definedName>
    <definedName name="_______________________________________________________________________________________l8" localSheetId="4">#REF!</definedName>
    <definedName name="_______________________________________________________________________________________l8">#REF!</definedName>
    <definedName name="_______________________________________________________________________________________l9" localSheetId="4">#REF!</definedName>
    <definedName name="_______________________________________________________________________________________l9">#REF!</definedName>
    <definedName name="_______________________________________________________________________________________mm1" localSheetId="4">#REF!</definedName>
    <definedName name="_______________________________________________________________________________________mm1">#REF!</definedName>
    <definedName name="_______________________________________________________________________________________mm11" localSheetId="4">#REF!</definedName>
    <definedName name="_______________________________________________________________________________________mm11">#REF!</definedName>
    <definedName name="_______________________________________________________________________________________mm111" localSheetId="4">#REF!</definedName>
    <definedName name="_______________________________________________________________________________________mm111">#REF!</definedName>
    <definedName name="_______________________________________________________________________________________pc2" localSheetId="4">#REF!</definedName>
    <definedName name="_______________________________________________________________________________________pc2">#REF!</definedName>
    <definedName name="_______________________________________________________________________________________pv2" localSheetId="4">#REF!</definedName>
    <definedName name="_______________________________________________________________________________________pv2">#REF!</definedName>
    <definedName name="_______________________________________________________________________________________rr3" localSheetId="4">#REF!</definedName>
    <definedName name="_______________________________________________________________________________________rr3">#REF!</definedName>
    <definedName name="_______________________________________________________________________________________rrr1" localSheetId="4">#REF!</definedName>
    <definedName name="_______________________________________________________________________________________rrr1">#REF!</definedName>
    <definedName name="_______________________________________________________________________________________ss12" localSheetId="4">#REF!</definedName>
    <definedName name="_______________________________________________________________________________________ss12">#REF!</definedName>
    <definedName name="_______________________________________________________________________________________ss20" localSheetId="4">#REF!</definedName>
    <definedName name="_______________________________________________________________________________________ss20">#REF!</definedName>
    <definedName name="_______________________________________________________________________________________ss40" localSheetId="4">#REF!</definedName>
    <definedName name="_______________________________________________________________________________________ss40">#REF!</definedName>
    <definedName name="_______________________________________________________________________________________var1" localSheetId="4">#REF!</definedName>
    <definedName name="_______________________________________________________________________________________var1">#REF!</definedName>
    <definedName name="_______________________________________________________________________________________var4" localSheetId="4">#REF!</definedName>
    <definedName name="_______________________________________________________________________________________var4">#REF!</definedName>
    <definedName name="______________________________________________________________________________________bla1" localSheetId="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4">#REF!</definedName>
    <definedName name="______________________________________________________________________________________cur1">#REF!</definedName>
    <definedName name="______________________________________________________________________________________l1" localSheetId="4">#REF!</definedName>
    <definedName name="______________________________________________________________________________________l1">#REF!</definedName>
    <definedName name="______________________________________________________________________________________l12" localSheetId="4">#REF!</definedName>
    <definedName name="______________________________________________________________________________________l12">#REF!</definedName>
    <definedName name="______________________________________________________________________________________l2" localSheetId="4">#REF!</definedName>
    <definedName name="______________________________________________________________________________________l2">#REF!</definedName>
    <definedName name="______________________________________________________________________________________l3" localSheetId="4">#REF!</definedName>
    <definedName name="______________________________________________________________________________________l3">#REF!</definedName>
    <definedName name="______________________________________________________________________________________l4" localSheetId="4">#REF!</definedName>
    <definedName name="______________________________________________________________________________________l4">#REF!</definedName>
    <definedName name="______________________________________________________________________________________l5" localSheetId="4">#REF!</definedName>
    <definedName name="______________________________________________________________________________________l5">#REF!</definedName>
    <definedName name="______________________________________________________________________________________l6" localSheetId="4">#REF!</definedName>
    <definedName name="______________________________________________________________________________________l6">#REF!</definedName>
    <definedName name="______________________________________________________________________________________l7" localSheetId="4">#REF!</definedName>
    <definedName name="______________________________________________________________________________________l7">#REF!</definedName>
    <definedName name="______________________________________________________________________________________l8" localSheetId="4">#REF!</definedName>
    <definedName name="______________________________________________________________________________________l8">#REF!</definedName>
    <definedName name="______________________________________________________________________________________l9" localSheetId="4">#REF!</definedName>
    <definedName name="______________________________________________________________________________________l9">#REF!</definedName>
    <definedName name="______________________________________________________________________________________mm1" localSheetId="4">#REF!</definedName>
    <definedName name="______________________________________________________________________________________mm1">#REF!</definedName>
    <definedName name="______________________________________________________________________________________mm11" localSheetId="4">#REF!</definedName>
    <definedName name="______________________________________________________________________________________mm11">#REF!</definedName>
    <definedName name="______________________________________________________________________________________mm111" localSheetId="4">#REF!</definedName>
    <definedName name="______________________________________________________________________________________mm111">#REF!</definedName>
    <definedName name="______________________________________________________________________________________pc2" localSheetId="4">#REF!</definedName>
    <definedName name="______________________________________________________________________________________pc2">#REF!</definedName>
    <definedName name="______________________________________________________________________________________pv2" localSheetId="4">#REF!</definedName>
    <definedName name="______________________________________________________________________________________pv2">#REF!</definedName>
    <definedName name="______________________________________________________________________________________rr3" localSheetId="4">#REF!</definedName>
    <definedName name="______________________________________________________________________________________rr3">#REF!</definedName>
    <definedName name="______________________________________________________________________________________rrr1" localSheetId="4">#REF!</definedName>
    <definedName name="______________________________________________________________________________________rrr1">#REF!</definedName>
    <definedName name="______________________________________________________________________________________ss12" localSheetId="4">#REF!</definedName>
    <definedName name="______________________________________________________________________________________ss12">#REF!</definedName>
    <definedName name="______________________________________________________________________________________ss20" localSheetId="4">#REF!</definedName>
    <definedName name="______________________________________________________________________________________ss20">#REF!</definedName>
    <definedName name="______________________________________________________________________________________ss40" localSheetId="4">#REF!</definedName>
    <definedName name="______________________________________________________________________________________ss40">#REF!</definedName>
    <definedName name="______________________________________________________________________________________var1" localSheetId="4">#REF!</definedName>
    <definedName name="______________________________________________________________________________________var1">#REF!</definedName>
    <definedName name="______________________________________________________________________________________var4" localSheetId="4">#REF!</definedName>
    <definedName name="______________________________________________________________________________________var4">#REF!</definedName>
    <definedName name="_____________________________________________________________________________________bla1" localSheetId="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4">#REF!</definedName>
    <definedName name="_____________________________________________________________________________________cur1">#REF!</definedName>
    <definedName name="_____________________________________________________________________________________l1" localSheetId="4">#REF!</definedName>
    <definedName name="_____________________________________________________________________________________l1">#REF!</definedName>
    <definedName name="_____________________________________________________________________________________l12" localSheetId="4">#REF!</definedName>
    <definedName name="_____________________________________________________________________________________l12">#REF!</definedName>
    <definedName name="_____________________________________________________________________________________l2" localSheetId="4">#REF!</definedName>
    <definedName name="_____________________________________________________________________________________l2">#REF!</definedName>
    <definedName name="_____________________________________________________________________________________l3" localSheetId="4">#REF!</definedName>
    <definedName name="_____________________________________________________________________________________l3">#REF!</definedName>
    <definedName name="_____________________________________________________________________________________l4" localSheetId="4">#REF!</definedName>
    <definedName name="_____________________________________________________________________________________l4">#REF!</definedName>
    <definedName name="_____________________________________________________________________________________l5" localSheetId="4">#REF!</definedName>
    <definedName name="_____________________________________________________________________________________l5">#REF!</definedName>
    <definedName name="_____________________________________________________________________________________l6" localSheetId="4">#REF!</definedName>
    <definedName name="_____________________________________________________________________________________l6">#REF!</definedName>
    <definedName name="_____________________________________________________________________________________l7" localSheetId="4">#REF!</definedName>
    <definedName name="_____________________________________________________________________________________l7">#REF!</definedName>
    <definedName name="_____________________________________________________________________________________l8" localSheetId="4">#REF!</definedName>
    <definedName name="_____________________________________________________________________________________l8">#REF!</definedName>
    <definedName name="_____________________________________________________________________________________l9" localSheetId="4">#REF!</definedName>
    <definedName name="_____________________________________________________________________________________l9">#REF!</definedName>
    <definedName name="_____________________________________________________________________________________mm1" localSheetId="4">#REF!</definedName>
    <definedName name="_____________________________________________________________________________________mm1">#REF!</definedName>
    <definedName name="_____________________________________________________________________________________mm11" localSheetId="4">#REF!</definedName>
    <definedName name="_____________________________________________________________________________________mm11">#REF!</definedName>
    <definedName name="_____________________________________________________________________________________mm111" localSheetId="4">#REF!</definedName>
    <definedName name="_____________________________________________________________________________________mm111">#REF!</definedName>
    <definedName name="_____________________________________________________________________________________pc2" localSheetId="4">#REF!</definedName>
    <definedName name="_____________________________________________________________________________________pc2">#REF!</definedName>
    <definedName name="_____________________________________________________________________________________pv2" localSheetId="4">#REF!</definedName>
    <definedName name="_____________________________________________________________________________________pv2">#REF!</definedName>
    <definedName name="_____________________________________________________________________________________rr3" localSheetId="4">#REF!</definedName>
    <definedName name="_____________________________________________________________________________________rr3">#REF!</definedName>
    <definedName name="_____________________________________________________________________________________rrr1" localSheetId="4">#REF!</definedName>
    <definedName name="_____________________________________________________________________________________rrr1">#REF!</definedName>
    <definedName name="_____________________________________________________________________________________ss12" localSheetId="4">#REF!</definedName>
    <definedName name="_____________________________________________________________________________________ss12">#REF!</definedName>
    <definedName name="_____________________________________________________________________________________ss20" localSheetId="4">#REF!</definedName>
    <definedName name="_____________________________________________________________________________________ss20">#REF!</definedName>
    <definedName name="_____________________________________________________________________________________ss40" localSheetId="4">#REF!</definedName>
    <definedName name="_____________________________________________________________________________________ss40">#REF!</definedName>
    <definedName name="_____________________________________________________________________________________var1" localSheetId="4">#REF!</definedName>
    <definedName name="_____________________________________________________________________________________var1">#REF!</definedName>
    <definedName name="_____________________________________________________________________________________var4" localSheetId="4">#REF!</definedName>
    <definedName name="_____________________________________________________________________________________var4">#REF!</definedName>
    <definedName name="____________________________________________________________________________________bla1" localSheetId="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4">#REF!</definedName>
    <definedName name="____________________________________________________________________________________cur1">#REF!</definedName>
    <definedName name="____________________________________________________________________________________l1" localSheetId="4">#REF!</definedName>
    <definedName name="____________________________________________________________________________________l1">#REF!</definedName>
    <definedName name="____________________________________________________________________________________l12" localSheetId="4">#REF!</definedName>
    <definedName name="____________________________________________________________________________________l12">#REF!</definedName>
    <definedName name="____________________________________________________________________________________l2" localSheetId="4">#REF!</definedName>
    <definedName name="____________________________________________________________________________________l2">#REF!</definedName>
    <definedName name="____________________________________________________________________________________l3" localSheetId="4">#REF!</definedName>
    <definedName name="____________________________________________________________________________________l3">#REF!</definedName>
    <definedName name="____________________________________________________________________________________l4" localSheetId="4">#REF!</definedName>
    <definedName name="____________________________________________________________________________________l4">#REF!</definedName>
    <definedName name="____________________________________________________________________________________l5" localSheetId="4">#REF!</definedName>
    <definedName name="____________________________________________________________________________________l5">#REF!</definedName>
    <definedName name="____________________________________________________________________________________l6" localSheetId="4">#REF!</definedName>
    <definedName name="____________________________________________________________________________________l6">#REF!</definedName>
    <definedName name="____________________________________________________________________________________l7" localSheetId="4">#REF!</definedName>
    <definedName name="____________________________________________________________________________________l7">#REF!</definedName>
    <definedName name="____________________________________________________________________________________l8" localSheetId="4">#REF!</definedName>
    <definedName name="____________________________________________________________________________________l8">#REF!</definedName>
    <definedName name="____________________________________________________________________________________l9" localSheetId="4">#REF!</definedName>
    <definedName name="____________________________________________________________________________________l9">#REF!</definedName>
    <definedName name="____________________________________________________________________________________mm1" localSheetId="4">#REF!</definedName>
    <definedName name="____________________________________________________________________________________mm1">#REF!</definedName>
    <definedName name="____________________________________________________________________________________mm11" localSheetId="4">#REF!</definedName>
    <definedName name="____________________________________________________________________________________mm11">#REF!</definedName>
    <definedName name="____________________________________________________________________________________mm111" localSheetId="4">#REF!</definedName>
    <definedName name="____________________________________________________________________________________mm111">#REF!</definedName>
    <definedName name="____________________________________________________________________________________pc2" localSheetId="4">#REF!</definedName>
    <definedName name="____________________________________________________________________________________pc2">#REF!</definedName>
    <definedName name="____________________________________________________________________________________pv2" localSheetId="4">#REF!</definedName>
    <definedName name="____________________________________________________________________________________pv2">#REF!</definedName>
    <definedName name="____________________________________________________________________________________rr3" localSheetId="4">#REF!</definedName>
    <definedName name="____________________________________________________________________________________rr3">#REF!</definedName>
    <definedName name="____________________________________________________________________________________rrr1" localSheetId="4">#REF!</definedName>
    <definedName name="____________________________________________________________________________________rrr1">#REF!</definedName>
    <definedName name="____________________________________________________________________________________ss12" localSheetId="4">#REF!</definedName>
    <definedName name="____________________________________________________________________________________ss12">#REF!</definedName>
    <definedName name="____________________________________________________________________________________ss20" localSheetId="4">#REF!</definedName>
    <definedName name="____________________________________________________________________________________ss20">#REF!</definedName>
    <definedName name="____________________________________________________________________________________ss40" localSheetId="4">#REF!</definedName>
    <definedName name="____________________________________________________________________________________ss40">#REF!</definedName>
    <definedName name="____________________________________________________________________________________var1" localSheetId="4">#REF!</definedName>
    <definedName name="____________________________________________________________________________________var1">#REF!</definedName>
    <definedName name="____________________________________________________________________________________var4" localSheetId="4">#REF!</definedName>
    <definedName name="____________________________________________________________________________________var4">#REF!</definedName>
    <definedName name="___________________________________________________________________________________bla1" localSheetId="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4">#REF!</definedName>
    <definedName name="___________________________________________________________________________________cur1">#REF!</definedName>
    <definedName name="___________________________________________________________________________________l1" localSheetId="4">#REF!</definedName>
    <definedName name="___________________________________________________________________________________l1">#REF!</definedName>
    <definedName name="___________________________________________________________________________________l12" localSheetId="4">#REF!</definedName>
    <definedName name="___________________________________________________________________________________l12">#REF!</definedName>
    <definedName name="___________________________________________________________________________________l2" localSheetId="4">#REF!</definedName>
    <definedName name="___________________________________________________________________________________l2">#REF!</definedName>
    <definedName name="___________________________________________________________________________________l3" localSheetId="4">#REF!</definedName>
    <definedName name="___________________________________________________________________________________l3">#REF!</definedName>
    <definedName name="___________________________________________________________________________________l4" localSheetId="4">#REF!</definedName>
    <definedName name="___________________________________________________________________________________l4">#REF!</definedName>
    <definedName name="___________________________________________________________________________________l5" localSheetId="4">#REF!</definedName>
    <definedName name="___________________________________________________________________________________l5">#REF!</definedName>
    <definedName name="___________________________________________________________________________________l6" localSheetId="4">#REF!</definedName>
    <definedName name="___________________________________________________________________________________l6">#REF!</definedName>
    <definedName name="___________________________________________________________________________________l7" localSheetId="4">#REF!</definedName>
    <definedName name="___________________________________________________________________________________l7">#REF!</definedName>
    <definedName name="___________________________________________________________________________________l8" localSheetId="4">#REF!</definedName>
    <definedName name="___________________________________________________________________________________l8">#REF!</definedName>
    <definedName name="___________________________________________________________________________________l9" localSheetId="4">#REF!</definedName>
    <definedName name="___________________________________________________________________________________l9">#REF!</definedName>
    <definedName name="___________________________________________________________________________________mm1" localSheetId="4">#REF!</definedName>
    <definedName name="___________________________________________________________________________________mm1">#REF!</definedName>
    <definedName name="___________________________________________________________________________________mm11" localSheetId="4">#REF!</definedName>
    <definedName name="___________________________________________________________________________________mm11">#REF!</definedName>
    <definedName name="___________________________________________________________________________________mm111" localSheetId="4">#REF!</definedName>
    <definedName name="___________________________________________________________________________________mm111">#REF!</definedName>
    <definedName name="___________________________________________________________________________________pc2" localSheetId="4">#REF!</definedName>
    <definedName name="___________________________________________________________________________________pc2">#REF!</definedName>
    <definedName name="___________________________________________________________________________________pv2" localSheetId="4">#REF!</definedName>
    <definedName name="___________________________________________________________________________________pv2">#REF!</definedName>
    <definedName name="___________________________________________________________________________________rr3" localSheetId="4">#REF!</definedName>
    <definedName name="___________________________________________________________________________________rr3">#REF!</definedName>
    <definedName name="___________________________________________________________________________________rrr1" localSheetId="4">#REF!</definedName>
    <definedName name="___________________________________________________________________________________rrr1">#REF!</definedName>
    <definedName name="___________________________________________________________________________________ss12" localSheetId="4">#REF!</definedName>
    <definedName name="___________________________________________________________________________________ss12">#REF!</definedName>
    <definedName name="___________________________________________________________________________________ss20" localSheetId="4">#REF!</definedName>
    <definedName name="___________________________________________________________________________________ss20">#REF!</definedName>
    <definedName name="___________________________________________________________________________________ss40" localSheetId="4">#REF!</definedName>
    <definedName name="___________________________________________________________________________________ss40">#REF!</definedName>
    <definedName name="___________________________________________________________________________________var1" localSheetId="4">#REF!</definedName>
    <definedName name="___________________________________________________________________________________var1">#REF!</definedName>
    <definedName name="___________________________________________________________________________________var4" localSheetId="4">#REF!</definedName>
    <definedName name="___________________________________________________________________________________var4">#REF!</definedName>
    <definedName name="__________________________________________________________________________________bla1" localSheetId="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4">#REF!</definedName>
    <definedName name="__________________________________________________________________________________cur1">#REF!</definedName>
    <definedName name="__________________________________________________________________________________l1" localSheetId="4">#REF!</definedName>
    <definedName name="__________________________________________________________________________________l1">#REF!</definedName>
    <definedName name="__________________________________________________________________________________l12" localSheetId="4">#REF!</definedName>
    <definedName name="__________________________________________________________________________________l12">#REF!</definedName>
    <definedName name="__________________________________________________________________________________l2" localSheetId="4">#REF!</definedName>
    <definedName name="__________________________________________________________________________________l2">#REF!</definedName>
    <definedName name="__________________________________________________________________________________l3" localSheetId="4">#REF!</definedName>
    <definedName name="__________________________________________________________________________________l3">#REF!</definedName>
    <definedName name="__________________________________________________________________________________l4" localSheetId="4">#REF!</definedName>
    <definedName name="__________________________________________________________________________________l4">#REF!</definedName>
    <definedName name="__________________________________________________________________________________l5" localSheetId="4">#REF!</definedName>
    <definedName name="__________________________________________________________________________________l5">#REF!</definedName>
    <definedName name="__________________________________________________________________________________l6" localSheetId="4">#REF!</definedName>
    <definedName name="__________________________________________________________________________________l6">#REF!</definedName>
    <definedName name="__________________________________________________________________________________l7" localSheetId="4">#REF!</definedName>
    <definedName name="__________________________________________________________________________________l7">#REF!</definedName>
    <definedName name="__________________________________________________________________________________l8" localSheetId="4">#REF!</definedName>
    <definedName name="__________________________________________________________________________________l8">#REF!</definedName>
    <definedName name="__________________________________________________________________________________l9" localSheetId="4">#REF!</definedName>
    <definedName name="__________________________________________________________________________________l9">#REF!</definedName>
    <definedName name="__________________________________________________________________________________mm1" localSheetId="4">#REF!</definedName>
    <definedName name="__________________________________________________________________________________mm1">#REF!</definedName>
    <definedName name="__________________________________________________________________________________mm11" localSheetId="4">#REF!</definedName>
    <definedName name="__________________________________________________________________________________mm11">#REF!</definedName>
    <definedName name="__________________________________________________________________________________mm111" localSheetId="4">#REF!</definedName>
    <definedName name="__________________________________________________________________________________mm111">#REF!</definedName>
    <definedName name="__________________________________________________________________________________pc2" localSheetId="4">#REF!</definedName>
    <definedName name="__________________________________________________________________________________pc2">#REF!</definedName>
    <definedName name="__________________________________________________________________________________pv2" localSheetId="4">#REF!</definedName>
    <definedName name="__________________________________________________________________________________pv2">#REF!</definedName>
    <definedName name="__________________________________________________________________________________rr3" localSheetId="4">#REF!</definedName>
    <definedName name="__________________________________________________________________________________rr3">#REF!</definedName>
    <definedName name="__________________________________________________________________________________rrr1" localSheetId="4">#REF!</definedName>
    <definedName name="__________________________________________________________________________________rrr1">#REF!</definedName>
    <definedName name="__________________________________________________________________________________ss12" localSheetId="4">#REF!</definedName>
    <definedName name="__________________________________________________________________________________ss12">#REF!</definedName>
    <definedName name="__________________________________________________________________________________ss20" localSheetId="4">#REF!</definedName>
    <definedName name="__________________________________________________________________________________ss20">#REF!</definedName>
    <definedName name="__________________________________________________________________________________ss40" localSheetId="4">#REF!</definedName>
    <definedName name="__________________________________________________________________________________ss40">#REF!</definedName>
    <definedName name="__________________________________________________________________________________var1" localSheetId="4">#REF!</definedName>
    <definedName name="__________________________________________________________________________________var1">#REF!</definedName>
    <definedName name="__________________________________________________________________________________var4" localSheetId="4">#REF!</definedName>
    <definedName name="__________________________________________________________________________________var4">#REF!</definedName>
    <definedName name="_________________________________________________________________________________bla1" localSheetId="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4">#REF!</definedName>
    <definedName name="_________________________________________________________________________________cur1">#REF!</definedName>
    <definedName name="_________________________________________________________________________________l1" localSheetId="4">#REF!</definedName>
    <definedName name="_________________________________________________________________________________l1">#REF!</definedName>
    <definedName name="_________________________________________________________________________________l12" localSheetId="4">#REF!</definedName>
    <definedName name="_________________________________________________________________________________l12">#REF!</definedName>
    <definedName name="_________________________________________________________________________________l2" localSheetId="4">#REF!</definedName>
    <definedName name="_________________________________________________________________________________l2">#REF!</definedName>
    <definedName name="_________________________________________________________________________________l3" localSheetId="4">#REF!</definedName>
    <definedName name="_________________________________________________________________________________l3">#REF!</definedName>
    <definedName name="_________________________________________________________________________________l4" localSheetId="4">#REF!</definedName>
    <definedName name="_________________________________________________________________________________l4">#REF!</definedName>
    <definedName name="_________________________________________________________________________________l5" localSheetId="4">#REF!</definedName>
    <definedName name="_________________________________________________________________________________l5">#REF!</definedName>
    <definedName name="_________________________________________________________________________________l6" localSheetId="4">#REF!</definedName>
    <definedName name="_________________________________________________________________________________l6">#REF!</definedName>
    <definedName name="_________________________________________________________________________________l7" localSheetId="4">#REF!</definedName>
    <definedName name="_________________________________________________________________________________l7">#REF!</definedName>
    <definedName name="_________________________________________________________________________________l8" localSheetId="4">#REF!</definedName>
    <definedName name="_________________________________________________________________________________l8">#REF!</definedName>
    <definedName name="_________________________________________________________________________________l9" localSheetId="4">#REF!</definedName>
    <definedName name="_________________________________________________________________________________l9">#REF!</definedName>
    <definedName name="_________________________________________________________________________________mm1" localSheetId="4">#REF!</definedName>
    <definedName name="_________________________________________________________________________________mm1">#REF!</definedName>
    <definedName name="_________________________________________________________________________________mm11" localSheetId="4">#REF!</definedName>
    <definedName name="_________________________________________________________________________________mm11">#REF!</definedName>
    <definedName name="_________________________________________________________________________________mm111" localSheetId="4">#REF!</definedName>
    <definedName name="_________________________________________________________________________________mm111">#REF!</definedName>
    <definedName name="_________________________________________________________________________________pc2" localSheetId="4">#REF!</definedName>
    <definedName name="_________________________________________________________________________________pc2">#REF!</definedName>
    <definedName name="_________________________________________________________________________________pv2" localSheetId="4">#REF!</definedName>
    <definedName name="_________________________________________________________________________________pv2">#REF!</definedName>
    <definedName name="_________________________________________________________________________________rr3" localSheetId="4">#REF!</definedName>
    <definedName name="_________________________________________________________________________________rr3">#REF!</definedName>
    <definedName name="_________________________________________________________________________________rrr1" localSheetId="4">#REF!</definedName>
    <definedName name="_________________________________________________________________________________rrr1">#REF!</definedName>
    <definedName name="_________________________________________________________________________________ss12" localSheetId="4">#REF!</definedName>
    <definedName name="_________________________________________________________________________________ss12">#REF!</definedName>
    <definedName name="_________________________________________________________________________________ss20" localSheetId="4">#REF!</definedName>
    <definedName name="_________________________________________________________________________________ss20">#REF!</definedName>
    <definedName name="_________________________________________________________________________________ss40" localSheetId="4">#REF!</definedName>
    <definedName name="_________________________________________________________________________________ss40">#REF!</definedName>
    <definedName name="_________________________________________________________________________________var1" localSheetId="4">#REF!</definedName>
    <definedName name="_________________________________________________________________________________var1">#REF!</definedName>
    <definedName name="_________________________________________________________________________________var4" localSheetId="4">#REF!</definedName>
    <definedName name="_________________________________________________________________________________var4">#REF!</definedName>
    <definedName name="________________________________________________________________________________bla1" localSheetId="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4">#REF!</definedName>
    <definedName name="________________________________________________________________________________cur1">#REF!</definedName>
    <definedName name="________________________________________________________________________________l1" localSheetId="4">#REF!</definedName>
    <definedName name="________________________________________________________________________________l1">#REF!</definedName>
    <definedName name="________________________________________________________________________________l12" localSheetId="4">#REF!</definedName>
    <definedName name="________________________________________________________________________________l12">#REF!</definedName>
    <definedName name="________________________________________________________________________________l2" localSheetId="4">#REF!</definedName>
    <definedName name="________________________________________________________________________________l2">#REF!</definedName>
    <definedName name="________________________________________________________________________________l3" localSheetId="4">#REF!</definedName>
    <definedName name="________________________________________________________________________________l3">#REF!</definedName>
    <definedName name="________________________________________________________________________________l4" localSheetId="4">#REF!</definedName>
    <definedName name="________________________________________________________________________________l4">#REF!</definedName>
    <definedName name="________________________________________________________________________________l5" localSheetId="4">#REF!</definedName>
    <definedName name="________________________________________________________________________________l5">#REF!</definedName>
    <definedName name="________________________________________________________________________________l6" localSheetId="4">#REF!</definedName>
    <definedName name="________________________________________________________________________________l6">#REF!</definedName>
    <definedName name="________________________________________________________________________________l7" localSheetId="4">#REF!</definedName>
    <definedName name="________________________________________________________________________________l7">#REF!</definedName>
    <definedName name="________________________________________________________________________________l8" localSheetId="4">#REF!</definedName>
    <definedName name="________________________________________________________________________________l8">#REF!</definedName>
    <definedName name="________________________________________________________________________________l9" localSheetId="4">#REF!</definedName>
    <definedName name="________________________________________________________________________________l9">#REF!</definedName>
    <definedName name="________________________________________________________________________________mm1" localSheetId="4">#REF!</definedName>
    <definedName name="________________________________________________________________________________mm1">#REF!</definedName>
    <definedName name="________________________________________________________________________________mm11" localSheetId="4">#REF!</definedName>
    <definedName name="________________________________________________________________________________mm11">#REF!</definedName>
    <definedName name="________________________________________________________________________________mm111" localSheetId="4">#REF!</definedName>
    <definedName name="________________________________________________________________________________mm111">#REF!</definedName>
    <definedName name="________________________________________________________________________________pc2" localSheetId="4">#REF!</definedName>
    <definedName name="________________________________________________________________________________pc2">#REF!</definedName>
    <definedName name="________________________________________________________________________________pv2" localSheetId="4">#REF!</definedName>
    <definedName name="________________________________________________________________________________pv2">#REF!</definedName>
    <definedName name="________________________________________________________________________________rr3" localSheetId="4">#REF!</definedName>
    <definedName name="________________________________________________________________________________rr3">#REF!</definedName>
    <definedName name="________________________________________________________________________________rrr1" localSheetId="4">#REF!</definedName>
    <definedName name="________________________________________________________________________________rrr1">#REF!</definedName>
    <definedName name="________________________________________________________________________________ss12" localSheetId="4">#REF!</definedName>
    <definedName name="________________________________________________________________________________ss12">#REF!</definedName>
    <definedName name="________________________________________________________________________________ss20" localSheetId="4">#REF!</definedName>
    <definedName name="________________________________________________________________________________ss20">#REF!</definedName>
    <definedName name="________________________________________________________________________________ss40" localSheetId="4">#REF!</definedName>
    <definedName name="________________________________________________________________________________ss40">#REF!</definedName>
    <definedName name="________________________________________________________________________________var1" localSheetId="4">#REF!</definedName>
    <definedName name="________________________________________________________________________________var1">#REF!</definedName>
    <definedName name="________________________________________________________________________________var4" localSheetId="4">#REF!</definedName>
    <definedName name="________________________________________________________________________________var4">#REF!</definedName>
    <definedName name="_______________________________________________________________________________bla1" localSheetId="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4">#REF!</definedName>
    <definedName name="_______________________________________________________________________________cur1">#REF!</definedName>
    <definedName name="_______________________________________________________________________________l1" localSheetId="4">#REF!</definedName>
    <definedName name="_______________________________________________________________________________l1">#REF!</definedName>
    <definedName name="_______________________________________________________________________________l12" localSheetId="4">#REF!</definedName>
    <definedName name="_______________________________________________________________________________l12">#REF!</definedName>
    <definedName name="_______________________________________________________________________________l2" localSheetId="4">#REF!</definedName>
    <definedName name="_______________________________________________________________________________l2">#REF!</definedName>
    <definedName name="_______________________________________________________________________________l3" localSheetId="4">#REF!</definedName>
    <definedName name="_______________________________________________________________________________l3">#REF!</definedName>
    <definedName name="_______________________________________________________________________________l4" localSheetId="4">#REF!</definedName>
    <definedName name="_______________________________________________________________________________l4">#REF!</definedName>
    <definedName name="_______________________________________________________________________________l5" localSheetId="4">#REF!</definedName>
    <definedName name="_______________________________________________________________________________l5">#REF!</definedName>
    <definedName name="_______________________________________________________________________________l6" localSheetId="4">#REF!</definedName>
    <definedName name="_______________________________________________________________________________l6">#REF!</definedName>
    <definedName name="_______________________________________________________________________________l7" localSheetId="4">#REF!</definedName>
    <definedName name="_______________________________________________________________________________l7">#REF!</definedName>
    <definedName name="_______________________________________________________________________________l8" localSheetId="4">#REF!</definedName>
    <definedName name="_______________________________________________________________________________l8">#REF!</definedName>
    <definedName name="_______________________________________________________________________________l9" localSheetId="4">#REF!</definedName>
    <definedName name="_______________________________________________________________________________l9">#REF!</definedName>
    <definedName name="_______________________________________________________________________________mm1" localSheetId="4">#REF!</definedName>
    <definedName name="_______________________________________________________________________________mm1">#REF!</definedName>
    <definedName name="_______________________________________________________________________________mm11" localSheetId="4">#REF!</definedName>
    <definedName name="_______________________________________________________________________________mm11">#REF!</definedName>
    <definedName name="_______________________________________________________________________________mm111" localSheetId="4">#REF!</definedName>
    <definedName name="_______________________________________________________________________________mm111">#REF!</definedName>
    <definedName name="_______________________________________________________________________________pc2" localSheetId="4">#REF!</definedName>
    <definedName name="_______________________________________________________________________________pc2">#REF!</definedName>
    <definedName name="_______________________________________________________________________________pv2" localSheetId="4">#REF!</definedName>
    <definedName name="_______________________________________________________________________________pv2">#REF!</definedName>
    <definedName name="_______________________________________________________________________________rr3" localSheetId="4">#REF!</definedName>
    <definedName name="_______________________________________________________________________________rr3">#REF!</definedName>
    <definedName name="_______________________________________________________________________________rrr1" localSheetId="4">#REF!</definedName>
    <definedName name="_______________________________________________________________________________rrr1">#REF!</definedName>
    <definedName name="_______________________________________________________________________________ss12" localSheetId="4">#REF!</definedName>
    <definedName name="_______________________________________________________________________________ss12">#REF!</definedName>
    <definedName name="_______________________________________________________________________________ss20" localSheetId="4">#REF!</definedName>
    <definedName name="_______________________________________________________________________________ss20">#REF!</definedName>
    <definedName name="_______________________________________________________________________________ss40" localSheetId="4">#REF!</definedName>
    <definedName name="_______________________________________________________________________________ss40">#REF!</definedName>
    <definedName name="_______________________________________________________________________________var1" localSheetId="4">#REF!</definedName>
    <definedName name="_______________________________________________________________________________var1">#REF!</definedName>
    <definedName name="_______________________________________________________________________________var4" localSheetId="4">#REF!</definedName>
    <definedName name="_______________________________________________________________________________var4">#REF!</definedName>
    <definedName name="______________________________________________________________________________bla1" localSheetId="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4">#REF!</definedName>
    <definedName name="______________________________________________________________________________cur1">#REF!</definedName>
    <definedName name="______________________________________________________________________________l1" localSheetId="4">#REF!</definedName>
    <definedName name="______________________________________________________________________________l1">#REF!</definedName>
    <definedName name="______________________________________________________________________________l12" localSheetId="4">#REF!</definedName>
    <definedName name="______________________________________________________________________________l12">#REF!</definedName>
    <definedName name="______________________________________________________________________________l2" localSheetId="4">#REF!</definedName>
    <definedName name="______________________________________________________________________________l2">#REF!</definedName>
    <definedName name="______________________________________________________________________________l3" localSheetId="4">#REF!</definedName>
    <definedName name="______________________________________________________________________________l3">#REF!</definedName>
    <definedName name="______________________________________________________________________________l4" localSheetId="4">#REF!</definedName>
    <definedName name="______________________________________________________________________________l4">#REF!</definedName>
    <definedName name="______________________________________________________________________________l5" localSheetId="4">#REF!</definedName>
    <definedName name="______________________________________________________________________________l5">#REF!</definedName>
    <definedName name="______________________________________________________________________________l6" localSheetId="4">#REF!</definedName>
    <definedName name="______________________________________________________________________________l6">#REF!</definedName>
    <definedName name="______________________________________________________________________________l7" localSheetId="4">#REF!</definedName>
    <definedName name="______________________________________________________________________________l7">#REF!</definedName>
    <definedName name="______________________________________________________________________________l8" localSheetId="4">#REF!</definedName>
    <definedName name="______________________________________________________________________________l8">#REF!</definedName>
    <definedName name="______________________________________________________________________________l9" localSheetId="4">#REF!</definedName>
    <definedName name="______________________________________________________________________________l9">#REF!</definedName>
    <definedName name="______________________________________________________________________________mm1" localSheetId="4">#REF!</definedName>
    <definedName name="______________________________________________________________________________mm1">#REF!</definedName>
    <definedName name="______________________________________________________________________________mm11" localSheetId="4">#REF!</definedName>
    <definedName name="______________________________________________________________________________mm11">#REF!</definedName>
    <definedName name="______________________________________________________________________________mm111" localSheetId="4">#REF!</definedName>
    <definedName name="______________________________________________________________________________mm111">#REF!</definedName>
    <definedName name="______________________________________________________________________________pc2" localSheetId="4">#REF!</definedName>
    <definedName name="______________________________________________________________________________pc2">#REF!</definedName>
    <definedName name="______________________________________________________________________________pv2" localSheetId="4">#REF!</definedName>
    <definedName name="______________________________________________________________________________pv2">#REF!</definedName>
    <definedName name="______________________________________________________________________________rr3" localSheetId="4">#REF!</definedName>
    <definedName name="______________________________________________________________________________rr3">#REF!</definedName>
    <definedName name="______________________________________________________________________________rrr1" localSheetId="4">#REF!</definedName>
    <definedName name="______________________________________________________________________________rrr1">#REF!</definedName>
    <definedName name="______________________________________________________________________________ss12" localSheetId="4">#REF!</definedName>
    <definedName name="______________________________________________________________________________ss12">#REF!</definedName>
    <definedName name="______________________________________________________________________________ss20" localSheetId="4">#REF!</definedName>
    <definedName name="______________________________________________________________________________ss20">#REF!</definedName>
    <definedName name="______________________________________________________________________________ss40" localSheetId="4">#REF!</definedName>
    <definedName name="______________________________________________________________________________ss40">#REF!</definedName>
    <definedName name="______________________________________________________________________________var1" localSheetId="4">#REF!</definedName>
    <definedName name="______________________________________________________________________________var1">#REF!</definedName>
    <definedName name="______________________________________________________________________________var4" localSheetId="4">#REF!</definedName>
    <definedName name="______________________________________________________________________________var4">#REF!</definedName>
    <definedName name="_____________________________________________________________________________bla1" localSheetId="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4">#REF!</definedName>
    <definedName name="_____________________________________________________________________________cur1">#REF!</definedName>
    <definedName name="_____________________________________________________________________________l1" localSheetId="4">#REF!</definedName>
    <definedName name="_____________________________________________________________________________l1">#REF!</definedName>
    <definedName name="_____________________________________________________________________________l12" localSheetId="4">#REF!</definedName>
    <definedName name="_____________________________________________________________________________l12">#REF!</definedName>
    <definedName name="_____________________________________________________________________________l2" localSheetId="4">#REF!</definedName>
    <definedName name="_____________________________________________________________________________l2">#REF!</definedName>
    <definedName name="_____________________________________________________________________________l3" localSheetId="4">#REF!</definedName>
    <definedName name="_____________________________________________________________________________l3">#REF!</definedName>
    <definedName name="_____________________________________________________________________________l4" localSheetId="4">#REF!</definedName>
    <definedName name="_____________________________________________________________________________l4">#REF!</definedName>
    <definedName name="_____________________________________________________________________________l5" localSheetId="4">#REF!</definedName>
    <definedName name="_____________________________________________________________________________l5">#REF!</definedName>
    <definedName name="_____________________________________________________________________________l6" localSheetId="4">#REF!</definedName>
    <definedName name="_____________________________________________________________________________l6">#REF!</definedName>
    <definedName name="_____________________________________________________________________________l7" localSheetId="4">#REF!</definedName>
    <definedName name="_____________________________________________________________________________l7">#REF!</definedName>
    <definedName name="_____________________________________________________________________________l8" localSheetId="4">#REF!</definedName>
    <definedName name="_____________________________________________________________________________l8">#REF!</definedName>
    <definedName name="_____________________________________________________________________________l9" localSheetId="4">#REF!</definedName>
    <definedName name="_____________________________________________________________________________l9">#REF!</definedName>
    <definedName name="_____________________________________________________________________________mm1" localSheetId="4">#REF!</definedName>
    <definedName name="_____________________________________________________________________________mm1">#REF!</definedName>
    <definedName name="_____________________________________________________________________________mm11" localSheetId="4">#REF!</definedName>
    <definedName name="_____________________________________________________________________________mm11">#REF!</definedName>
    <definedName name="_____________________________________________________________________________mm111" localSheetId="4">#REF!</definedName>
    <definedName name="_____________________________________________________________________________mm111">#REF!</definedName>
    <definedName name="_____________________________________________________________________________pc2" localSheetId="4">#REF!</definedName>
    <definedName name="_____________________________________________________________________________pc2">#REF!</definedName>
    <definedName name="_____________________________________________________________________________pv2" localSheetId="4">#REF!</definedName>
    <definedName name="_____________________________________________________________________________pv2">#REF!</definedName>
    <definedName name="_____________________________________________________________________________rr3" localSheetId="4">#REF!</definedName>
    <definedName name="_____________________________________________________________________________rr3">#REF!</definedName>
    <definedName name="_____________________________________________________________________________rrr1" localSheetId="4">#REF!</definedName>
    <definedName name="_____________________________________________________________________________rrr1">#REF!</definedName>
    <definedName name="_____________________________________________________________________________ss12" localSheetId="4">#REF!</definedName>
    <definedName name="_____________________________________________________________________________ss12">#REF!</definedName>
    <definedName name="_____________________________________________________________________________ss20" localSheetId="4">#REF!</definedName>
    <definedName name="_____________________________________________________________________________ss20">#REF!</definedName>
    <definedName name="_____________________________________________________________________________ss40" localSheetId="4">#REF!</definedName>
    <definedName name="_____________________________________________________________________________ss40">#REF!</definedName>
    <definedName name="_____________________________________________________________________________var1" localSheetId="4">#REF!</definedName>
    <definedName name="_____________________________________________________________________________var1">#REF!</definedName>
    <definedName name="_____________________________________________________________________________var4" localSheetId="4">#REF!</definedName>
    <definedName name="_____________________________________________________________________________var4">#REF!</definedName>
    <definedName name="____________________________________________________________________________bla1" localSheetId="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4">#REF!</definedName>
    <definedName name="____________________________________________________________________________cur1">#REF!</definedName>
    <definedName name="____________________________________________________________________________l1" localSheetId="4">#REF!</definedName>
    <definedName name="____________________________________________________________________________l1">#REF!</definedName>
    <definedName name="____________________________________________________________________________l12" localSheetId="4">#REF!</definedName>
    <definedName name="____________________________________________________________________________l12">#REF!</definedName>
    <definedName name="____________________________________________________________________________l2" localSheetId="4">#REF!</definedName>
    <definedName name="____________________________________________________________________________l2">#REF!</definedName>
    <definedName name="____________________________________________________________________________l3" localSheetId="4">#REF!</definedName>
    <definedName name="____________________________________________________________________________l3">#REF!</definedName>
    <definedName name="____________________________________________________________________________l4" localSheetId="4">#REF!</definedName>
    <definedName name="____________________________________________________________________________l4">#REF!</definedName>
    <definedName name="____________________________________________________________________________l5" localSheetId="4">#REF!</definedName>
    <definedName name="____________________________________________________________________________l5">#REF!</definedName>
    <definedName name="____________________________________________________________________________l6" localSheetId="4">#REF!</definedName>
    <definedName name="____________________________________________________________________________l6">#REF!</definedName>
    <definedName name="____________________________________________________________________________l7" localSheetId="4">#REF!</definedName>
    <definedName name="____________________________________________________________________________l7">#REF!</definedName>
    <definedName name="____________________________________________________________________________l8" localSheetId="4">#REF!</definedName>
    <definedName name="____________________________________________________________________________l8">#REF!</definedName>
    <definedName name="____________________________________________________________________________l9" localSheetId="4">#REF!</definedName>
    <definedName name="____________________________________________________________________________l9">#REF!</definedName>
    <definedName name="____________________________________________________________________________mm1" localSheetId="4">#REF!</definedName>
    <definedName name="____________________________________________________________________________mm1">#REF!</definedName>
    <definedName name="____________________________________________________________________________mm11" localSheetId="4">#REF!</definedName>
    <definedName name="____________________________________________________________________________mm11">#REF!</definedName>
    <definedName name="____________________________________________________________________________mm111" localSheetId="4">#REF!</definedName>
    <definedName name="____________________________________________________________________________mm111">#REF!</definedName>
    <definedName name="____________________________________________________________________________pc2" localSheetId="4">#REF!</definedName>
    <definedName name="____________________________________________________________________________pc2">#REF!</definedName>
    <definedName name="____________________________________________________________________________pv2" localSheetId="4">#REF!</definedName>
    <definedName name="____________________________________________________________________________pv2">#REF!</definedName>
    <definedName name="____________________________________________________________________________rr3" localSheetId="4">#REF!</definedName>
    <definedName name="____________________________________________________________________________rr3">#REF!</definedName>
    <definedName name="____________________________________________________________________________rrr1" localSheetId="4">#REF!</definedName>
    <definedName name="____________________________________________________________________________rrr1">#REF!</definedName>
    <definedName name="____________________________________________________________________________ss12" localSheetId="4">#REF!</definedName>
    <definedName name="____________________________________________________________________________ss12">#REF!</definedName>
    <definedName name="____________________________________________________________________________ss20" localSheetId="4">#REF!</definedName>
    <definedName name="____________________________________________________________________________ss20">#REF!</definedName>
    <definedName name="____________________________________________________________________________ss40" localSheetId="4">#REF!</definedName>
    <definedName name="____________________________________________________________________________ss40">#REF!</definedName>
    <definedName name="____________________________________________________________________________var1" localSheetId="4">#REF!</definedName>
    <definedName name="____________________________________________________________________________var1">#REF!</definedName>
    <definedName name="____________________________________________________________________________var4" localSheetId="4">#REF!</definedName>
    <definedName name="____________________________________________________________________________var4">#REF!</definedName>
    <definedName name="___________________________________________________________________________bla1" localSheetId="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4">#REF!</definedName>
    <definedName name="___________________________________________________________________________cur1">#REF!</definedName>
    <definedName name="___________________________________________________________________________l1" localSheetId="4">#REF!</definedName>
    <definedName name="___________________________________________________________________________l1">#REF!</definedName>
    <definedName name="___________________________________________________________________________l12" localSheetId="4">#REF!</definedName>
    <definedName name="___________________________________________________________________________l12">#REF!</definedName>
    <definedName name="___________________________________________________________________________l2" localSheetId="4">#REF!</definedName>
    <definedName name="___________________________________________________________________________l2">#REF!</definedName>
    <definedName name="___________________________________________________________________________l3" localSheetId="4">#REF!</definedName>
    <definedName name="___________________________________________________________________________l3">#REF!</definedName>
    <definedName name="___________________________________________________________________________l4" localSheetId="4">#REF!</definedName>
    <definedName name="___________________________________________________________________________l4">#REF!</definedName>
    <definedName name="___________________________________________________________________________l5" localSheetId="4">#REF!</definedName>
    <definedName name="___________________________________________________________________________l5">#REF!</definedName>
    <definedName name="___________________________________________________________________________l6" localSheetId="4">#REF!</definedName>
    <definedName name="___________________________________________________________________________l6">#REF!</definedName>
    <definedName name="___________________________________________________________________________l7" localSheetId="4">#REF!</definedName>
    <definedName name="___________________________________________________________________________l7">#REF!</definedName>
    <definedName name="___________________________________________________________________________l8" localSheetId="4">#REF!</definedName>
    <definedName name="___________________________________________________________________________l8">#REF!</definedName>
    <definedName name="___________________________________________________________________________l9" localSheetId="4">#REF!</definedName>
    <definedName name="___________________________________________________________________________l9">#REF!</definedName>
    <definedName name="___________________________________________________________________________mm1" localSheetId="4">#REF!</definedName>
    <definedName name="___________________________________________________________________________mm1">#REF!</definedName>
    <definedName name="___________________________________________________________________________mm11" localSheetId="4">#REF!</definedName>
    <definedName name="___________________________________________________________________________mm11">#REF!</definedName>
    <definedName name="___________________________________________________________________________mm111" localSheetId="4">#REF!</definedName>
    <definedName name="___________________________________________________________________________mm111">#REF!</definedName>
    <definedName name="___________________________________________________________________________pc2" localSheetId="4">#REF!</definedName>
    <definedName name="___________________________________________________________________________pc2">#REF!</definedName>
    <definedName name="___________________________________________________________________________pv2" localSheetId="4">#REF!</definedName>
    <definedName name="___________________________________________________________________________pv2">#REF!</definedName>
    <definedName name="___________________________________________________________________________rr3" localSheetId="4">#REF!</definedName>
    <definedName name="___________________________________________________________________________rr3">#REF!</definedName>
    <definedName name="___________________________________________________________________________rrr1" localSheetId="4">#REF!</definedName>
    <definedName name="___________________________________________________________________________rrr1">#REF!</definedName>
    <definedName name="___________________________________________________________________________ss12" localSheetId="4">#REF!</definedName>
    <definedName name="___________________________________________________________________________ss12">#REF!</definedName>
    <definedName name="___________________________________________________________________________ss20" localSheetId="4">#REF!</definedName>
    <definedName name="___________________________________________________________________________ss20">#REF!</definedName>
    <definedName name="___________________________________________________________________________ss40" localSheetId="4">#REF!</definedName>
    <definedName name="___________________________________________________________________________ss40">#REF!</definedName>
    <definedName name="___________________________________________________________________________var1" localSheetId="4">#REF!</definedName>
    <definedName name="___________________________________________________________________________var1">#REF!</definedName>
    <definedName name="___________________________________________________________________________var4" localSheetId="4">#REF!</definedName>
    <definedName name="___________________________________________________________________________var4">#REF!</definedName>
    <definedName name="__________________________________________________________________________bla1" localSheetId="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4">#REF!</definedName>
    <definedName name="__________________________________________________________________________cur1">#REF!</definedName>
    <definedName name="__________________________________________________________________________l1" localSheetId="4">#REF!</definedName>
    <definedName name="__________________________________________________________________________l1">#REF!</definedName>
    <definedName name="__________________________________________________________________________l12" localSheetId="4">#REF!</definedName>
    <definedName name="__________________________________________________________________________l12">#REF!</definedName>
    <definedName name="__________________________________________________________________________l2" localSheetId="4">#REF!</definedName>
    <definedName name="__________________________________________________________________________l2">#REF!</definedName>
    <definedName name="__________________________________________________________________________l3" localSheetId="4">#REF!</definedName>
    <definedName name="__________________________________________________________________________l3">#REF!</definedName>
    <definedName name="__________________________________________________________________________l4" localSheetId="4">#REF!</definedName>
    <definedName name="__________________________________________________________________________l4">#REF!</definedName>
    <definedName name="__________________________________________________________________________l5" localSheetId="4">#REF!</definedName>
    <definedName name="__________________________________________________________________________l5">#REF!</definedName>
    <definedName name="__________________________________________________________________________l6" localSheetId="4">#REF!</definedName>
    <definedName name="__________________________________________________________________________l6">#REF!</definedName>
    <definedName name="__________________________________________________________________________l7" localSheetId="4">#REF!</definedName>
    <definedName name="__________________________________________________________________________l7">#REF!</definedName>
    <definedName name="__________________________________________________________________________l8" localSheetId="4">#REF!</definedName>
    <definedName name="__________________________________________________________________________l8">#REF!</definedName>
    <definedName name="__________________________________________________________________________l9" localSheetId="4">#REF!</definedName>
    <definedName name="__________________________________________________________________________l9">#REF!</definedName>
    <definedName name="__________________________________________________________________________mm1" localSheetId="4">#REF!</definedName>
    <definedName name="__________________________________________________________________________mm1">#REF!</definedName>
    <definedName name="__________________________________________________________________________mm11" localSheetId="4">#REF!</definedName>
    <definedName name="__________________________________________________________________________mm11">#REF!</definedName>
    <definedName name="__________________________________________________________________________mm111" localSheetId="4">#REF!</definedName>
    <definedName name="__________________________________________________________________________mm111">#REF!</definedName>
    <definedName name="__________________________________________________________________________pc2" localSheetId="4">#REF!</definedName>
    <definedName name="__________________________________________________________________________pc2">#REF!</definedName>
    <definedName name="__________________________________________________________________________pv2" localSheetId="4">#REF!</definedName>
    <definedName name="__________________________________________________________________________pv2">#REF!</definedName>
    <definedName name="__________________________________________________________________________rr3" localSheetId="4">#REF!</definedName>
    <definedName name="__________________________________________________________________________rr3">#REF!</definedName>
    <definedName name="__________________________________________________________________________rrr1" localSheetId="4">#REF!</definedName>
    <definedName name="__________________________________________________________________________rrr1">#REF!</definedName>
    <definedName name="__________________________________________________________________________ss12" localSheetId="4">#REF!</definedName>
    <definedName name="__________________________________________________________________________ss12">#REF!</definedName>
    <definedName name="__________________________________________________________________________ss20" localSheetId="4">#REF!</definedName>
    <definedName name="__________________________________________________________________________ss20">#REF!</definedName>
    <definedName name="__________________________________________________________________________ss40" localSheetId="4">#REF!</definedName>
    <definedName name="__________________________________________________________________________ss40">#REF!</definedName>
    <definedName name="__________________________________________________________________________var1" localSheetId="4">#REF!</definedName>
    <definedName name="__________________________________________________________________________var1">#REF!</definedName>
    <definedName name="__________________________________________________________________________var4" localSheetId="4">#REF!</definedName>
    <definedName name="__________________________________________________________________________var4">#REF!</definedName>
    <definedName name="_________________________________________________________________________bla1" localSheetId="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4">#REF!</definedName>
    <definedName name="_________________________________________________________________________cur1">#REF!</definedName>
    <definedName name="_________________________________________________________________________l1" localSheetId="4">#REF!</definedName>
    <definedName name="_________________________________________________________________________l1">#REF!</definedName>
    <definedName name="_________________________________________________________________________l12" localSheetId="4">#REF!</definedName>
    <definedName name="_________________________________________________________________________l12">#REF!</definedName>
    <definedName name="_________________________________________________________________________l2" localSheetId="4">#REF!</definedName>
    <definedName name="_________________________________________________________________________l2">#REF!</definedName>
    <definedName name="_________________________________________________________________________l3" localSheetId="4">#REF!</definedName>
    <definedName name="_________________________________________________________________________l3">#REF!</definedName>
    <definedName name="_________________________________________________________________________l4" localSheetId="4">#REF!</definedName>
    <definedName name="_________________________________________________________________________l4">#REF!</definedName>
    <definedName name="_________________________________________________________________________l5" localSheetId="4">#REF!</definedName>
    <definedName name="_________________________________________________________________________l5">#REF!</definedName>
    <definedName name="_________________________________________________________________________l6" localSheetId="4">#REF!</definedName>
    <definedName name="_________________________________________________________________________l6">#REF!</definedName>
    <definedName name="_________________________________________________________________________l7" localSheetId="4">#REF!</definedName>
    <definedName name="_________________________________________________________________________l7">#REF!</definedName>
    <definedName name="_________________________________________________________________________l8" localSheetId="4">#REF!</definedName>
    <definedName name="_________________________________________________________________________l8">#REF!</definedName>
    <definedName name="_________________________________________________________________________l9" localSheetId="4">#REF!</definedName>
    <definedName name="_________________________________________________________________________l9">#REF!</definedName>
    <definedName name="_________________________________________________________________________mm1" localSheetId="4">#REF!</definedName>
    <definedName name="_________________________________________________________________________mm1">#REF!</definedName>
    <definedName name="_________________________________________________________________________mm11" localSheetId="4">#REF!</definedName>
    <definedName name="_________________________________________________________________________mm11">#REF!</definedName>
    <definedName name="_________________________________________________________________________mm111" localSheetId="4">#REF!</definedName>
    <definedName name="_________________________________________________________________________mm111">#REF!</definedName>
    <definedName name="_________________________________________________________________________pc2" localSheetId="4">#REF!</definedName>
    <definedName name="_________________________________________________________________________pc2">#REF!</definedName>
    <definedName name="_________________________________________________________________________pv2" localSheetId="4">#REF!</definedName>
    <definedName name="_________________________________________________________________________pv2">#REF!</definedName>
    <definedName name="_________________________________________________________________________rr3" localSheetId="4">#REF!</definedName>
    <definedName name="_________________________________________________________________________rr3">#REF!</definedName>
    <definedName name="_________________________________________________________________________rrr1" localSheetId="4">#REF!</definedName>
    <definedName name="_________________________________________________________________________rrr1">#REF!</definedName>
    <definedName name="_________________________________________________________________________ss12" localSheetId="4">#REF!</definedName>
    <definedName name="_________________________________________________________________________ss12">#REF!</definedName>
    <definedName name="_________________________________________________________________________ss20" localSheetId="4">#REF!</definedName>
    <definedName name="_________________________________________________________________________ss20">#REF!</definedName>
    <definedName name="_________________________________________________________________________ss40" localSheetId="4">#REF!</definedName>
    <definedName name="_________________________________________________________________________ss40">#REF!</definedName>
    <definedName name="_________________________________________________________________________var1" localSheetId="4">#REF!</definedName>
    <definedName name="_________________________________________________________________________var1">#REF!</definedName>
    <definedName name="_________________________________________________________________________var4" localSheetId="4">#REF!</definedName>
    <definedName name="_________________________________________________________________________var4">#REF!</definedName>
    <definedName name="________________________________________________________________________bla1" localSheetId="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4">#REF!</definedName>
    <definedName name="________________________________________________________________________cur1">#REF!</definedName>
    <definedName name="________________________________________________________________________l1" localSheetId="4">#REF!</definedName>
    <definedName name="________________________________________________________________________l1">#REF!</definedName>
    <definedName name="________________________________________________________________________l12" localSheetId="4">#REF!</definedName>
    <definedName name="________________________________________________________________________l12">#REF!</definedName>
    <definedName name="________________________________________________________________________l2" localSheetId="4">#REF!</definedName>
    <definedName name="________________________________________________________________________l2">#REF!</definedName>
    <definedName name="________________________________________________________________________l3" localSheetId="4">#REF!</definedName>
    <definedName name="________________________________________________________________________l3">#REF!</definedName>
    <definedName name="________________________________________________________________________l4" localSheetId="4">#REF!</definedName>
    <definedName name="________________________________________________________________________l4">#REF!</definedName>
    <definedName name="________________________________________________________________________l5" localSheetId="4">#REF!</definedName>
    <definedName name="________________________________________________________________________l5">#REF!</definedName>
    <definedName name="________________________________________________________________________l6" localSheetId="4">#REF!</definedName>
    <definedName name="________________________________________________________________________l6">#REF!</definedName>
    <definedName name="________________________________________________________________________l7" localSheetId="4">#REF!</definedName>
    <definedName name="________________________________________________________________________l7">#REF!</definedName>
    <definedName name="________________________________________________________________________l8" localSheetId="4">#REF!</definedName>
    <definedName name="________________________________________________________________________l8">#REF!</definedName>
    <definedName name="________________________________________________________________________l9" localSheetId="4">#REF!</definedName>
    <definedName name="________________________________________________________________________l9">#REF!</definedName>
    <definedName name="________________________________________________________________________mm1" localSheetId="4">#REF!</definedName>
    <definedName name="________________________________________________________________________mm1">#REF!</definedName>
    <definedName name="________________________________________________________________________mm11" localSheetId="4">#REF!</definedName>
    <definedName name="________________________________________________________________________mm11">#REF!</definedName>
    <definedName name="________________________________________________________________________mm111" localSheetId="4">#REF!</definedName>
    <definedName name="________________________________________________________________________mm111">#REF!</definedName>
    <definedName name="________________________________________________________________________pc2" localSheetId="4">#REF!</definedName>
    <definedName name="________________________________________________________________________pc2">#REF!</definedName>
    <definedName name="________________________________________________________________________pv2" localSheetId="4">#REF!</definedName>
    <definedName name="________________________________________________________________________pv2">#REF!</definedName>
    <definedName name="________________________________________________________________________rr3" localSheetId="4">#REF!</definedName>
    <definedName name="________________________________________________________________________rr3">#REF!</definedName>
    <definedName name="________________________________________________________________________rrr1" localSheetId="4">#REF!</definedName>
    <definedName name="________________________________________________________________________rrr1">#REF!</definedName>
    <definedName name="________________________________________________________________________ss12" localSheetId="4">#REF!</definedName>
    <definedName name="________________________________________________________________________ss12">#REF!</definedName>
    <definedName name="________________________________________________________________________ss20" localSheetId="4">#REF!</definedName>
    <definedName name="________________________________________________________________________ss20">#REF!</definedName>
    <definedName name="________________________________________________________________________ss40" localSheetId="4">#REF!</definedName>
    <definedName name="________________________________________________________________________ss40">#REF!</definedName>
    <definedName name="________________________________________________________________________var1" localSheetId="4">#REF!</definedName>
    <definedName name="________________________________________________________________________var1">#REF!</definedName>
    <definedName name="________________________________________________________________________var4" localSheetId="4">#REF!</definedName>
    <definedName name="________________________________________________________________________var4">#REF!</definedName>
    <definedName name="_______________________________________________________________________bla1" localSheetId="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4">#REF!</definedName>
    <definedName name="_______________________________________________________________________cur1">#REF!</definedName>
    <definedName name="_______________________________________________________________________l1" localSheetId="4">#REF!</definedName>
    <definedName name="_______________________________________________________________________l1">#REF!</definedName>
    <definedName name="_______________________________________________________________________l12" localSheetId="4">#REF!</definedName>
    <definedName name="_______________________________________________________________________l12">#REF!</definedName>
    <definedName name="_______________________________________________________________________l2" localSheetId="4">#REF!</definedName>
    <definedName name="_______________________________________________________________________l2">#REF!</definedName>
    <definedName name="_______________________________________________________________________l3" localSheetId="4">#REF!</definedName>
    <definedName name="_______________________________________________________________________l3">#REF!</definedName>
    <definedName name="_______________________________________________________________________l4" localSheetId="4">#REF!</definedName>
    <definedName name="_______________________________________________________________________l4">#REF!</definedName>
    <definedName name="_______________________________________________________________________l5" localSheetId="4">#REF!</definedName>
    <definedName name="_______________________________________________________________________l5">#REF!</definedName>
    <definedName name="_______________________________________________________________________l6" localSheetId="4">#REF!</definedName>
    <definedName name="_______________________________________________________________________l6">#REF!</definedName>
    <definedName name="_______________________________________________________________________l7" localSheetId="4">#REF!</definedName>
    <definedName name="_______________________________________________________________________l7">#REF!</definedName>
    <definedName name="_______________________________________________________________________l8" localSheetId="4">#REF!</definedName>
    <definedName name="_______________________________________________________________________l8">#REF!</definedName>
    <definedName name="_______________________________________________________________________l9" localSheetId="4">#REF!</definedName>
    <definedName name="_______________________________________________________________________l9">#REF!</definedName>
    <definedName name="_______________________________________________________________________mm1" localSheetId="4">#REF!</definedName>
    <definedName name="_______________________________________________________________________mm1">#REF!</definedName>
    <definedName name="_______________________________________________________________________mm11" localSheetId="4">#REF!</definedName>
    <definedName name="_______________________________________________________________________mm11">#REF!</definedName>
    <definedName name="_______________________________________________________________________mm111" localSheetId="4">#REF!</definedName>
    <definedName name="_______________________________________________________________________mm111">#REF!</definedName>
    <definedName name="_______________________________________________________________________pc2" localSheetId="4">#REF!</definedName>
    <definedName name="_______________________________________________________________________pc2">#REF!</definedName>
    <definedName name="_______________________________________________________________________pv2" localSheetId="4">#REF!</definedName>
    <definedName name="_______________________________________________________________________pv2">#REF!</definedName>
    <definedName name="_______________________________________________________________________rr3" localSheetId="4">#REF!</definedName>
    <definedName name="_______________________________________________________________________rr3">#REF!</definedName>
    <definedName name="_______________________________________________________________________rrr1" localSheetId="4">#REF!</definedName>
    <definedName name="_______________________________________________________________________rrr1">#REF!</definedName>
    <definedName name="_______________________________________________________________________ss12" localSheetId="4">#REF!</definedName>
    <definedName name="_______________________________________________________________________ss12">#REF!</definedName>
    <definedName name="_______________________________________________________________________ss20" localSheetId="4">#REF!</definedName>
    <definedName name="_______________________________________________________________________ss20">#REF!</definedName>
    <definedName name="_______________________________________________________________________ss40" localSheetId="4">#REF!</definedName>
    <definedName name="_______________________________________________________________________ss40">#REF!</definedName>
    <definedName name="_______________________________________________________________________var1" localSheetId="4">#REF!</definedName>
    <definedName name="_______________________________________________________________________var1">#REF!</definedName>
    <definedName name="_______________________________________________________________________var4" localSheetId="4">#REF!</definedName>
    <definedName name="_______________________________________________________________________var4">#REF!</definedName>
    <definedName name="______________________________________________________________________bla1" localSheetId="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4">#REF!</definedName>
    <definedName name="______________________________________________________________________cur1">#REF!</definedName>
    <definedName name="______________________________________________________________________l1" localSheetId="4">#REF!</definedName>
    <definedName name="______________________________________________________________________l1">#REF!</definedName>
    <definedName name="______________________________________________________________________l12" localSheetId="4">#REF!</definedName>
    <definedName name="______________________________________________________________________l12">#REF!</definedName>
    <definedName name="______________________________________________________________________l2" localSheetId="4">#REF!</definedName>
    <definedName name="______________________________________________________________________l2">#REF!</definedName>
    <definedName name="______________________________________________________________________l3" localSheetId="4">#REF!</definedName>
    <definedName name="______________________________________________________________________l3">#REF!</definedName>
    <definedName name="______________________________________________________________________l4" localSheetId="4">#REF!</definedName>
    <definedName name="______________________________________________________________________l4">#REF!</definedName>
    <definedName name="______________________________________________________________________l5" localSheetId="4">#REF!</definedName>
    <definedName name="______________________________________________________________________l5">#REF!</definedName>
    <definedName name="______________________________________________________________________l6" localSheetId="4">#REF!</definedName>
    <definedName name="______________________________________________________________________l6">#REF!</definedName>
    <definedName name="______________________________________________________________________l7" localSheetId="4">#REF!</definedName>
    <definedName name="______________________________________________________________________l7">#REF!</definedName>
    <definedName name="______________________________________________________________________l8" localSheetId="4">#REF!</definedName>
    <definedName name="______________________________________________________________________l8">#REF!</definedName>
    <definedName name="______________________________________________________________________l9" localSheetId="4">#REF!</definedName>
    <definedName name="______________________________________________________________________l9">#REF!</definedName>
    <definedName name="______________________________________________________________________mm1" localSheetId="4">#REF!</definedName>
    <definedName name="______________________________________________________________________mm1">#REF!</definedName>
    <definedName name="______________________________________________________________________mm11" localSheetId="4">#REF!</definedName>
    <definedName name="______________________________________________________________________mm11">#REF!</definedName>
    <definedName name="______________________________________________________________________mm111" localSheetId="4">#REF!</definedName>
    <definedName name="______________________________________________________________________mm111">#REF!</definedName>
    <definedName name="______________________________________________________________________pc2" localSheetId="4">#REF!</definedName>
    <definedName name="______________________________________________________________________pc2">#REF!</definedName>
    <definedName name="______________________________________________________________________pv2" localSheetId="4">#REF!</definedName>
    <definedName name="______________________________________________________________________pv2">#REF!</definedName>
    <definedName name="______________________________________________________________________rr3" localSheetId="4">#REF!</definedName>
    <definedName name="______________________________________________________________________rr3">#REF!</definedName>
    <definedName name="______________________________________________________________________rrr1" localSheetId="4">#REF!</definedName>
    <definedName name="______________________________________________________________________rrr1">#REF!</definedName>
    <definedName name="______________________________________________________________________ss12" localSheetId="4">#REF!</definedName>
    <definedName name="______________________________________________________________________ss12">#REF!</definedName>
    <definedName name="______________________________________________________________________ss20" localSheetId="4">#REF!</definedName>
    <definedName name="______________________________________________________________________ss20">#REF!</definedName>
    <definedName name="______________________________________________________________________ss40" localSheetId="4">#REF!</definedName>
    <definedName name="______________________________________________________________________ss40">#REF!</definedName>
    <definedName name="______________________________________________________________________var1" localSheetId="4">#REF!</definedName>
    <definedName name="______________________________________________________________________var1">#REF!</definedName>
    <definedName name="______________________________________________________________________var4" localSheetId="4">#REF!</definedName>
    <definedName name="______________________________________________________________________var4">#REF!</definedName>
    <definedName name="_____________________________________________________________________bla1" localSheetId="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4">#REF!</definedName>
    <definedName name="_____________________________________________________________________cur1">#REF!</definedName>
    <definedName name="_____________________________________________________________________l1" localSheetId="4">#REF!</definedName>
    <definedName name="_____________________________________________________________________l1">#REF!</definedName>
    <definedName name="_____________________________________________________________________l12" localSheetId="4">#REF!</definedName>
    <definedName name="_____________________________________________________________________l12">#REF!</definedName>
    <definedName name="_____________________________________________________________________l2" localSheetId="4">#REF!</definedName>
    <definedName name="_____________________________________________________________________l2">#REF!</definedName>
    <definedName name="_____________________________________________________________________l3" localSheetId="4">#REF!</definedName>
    <definedName name="_____________________________________________________________________l3">#REF!</definedName>
    <definedName name="_____________________________________________________________________l4" localSheetId="4">#REF!</definedName>
    <definedName name="_____________________________________________________________________l4">#REF!</definedName>
    <definedName name="_____________________________________________________________________l5" localSheetId="4">#REF!</definedName>
    <definedName name="_____________________________________________________________________l5">#REF!</definedName>
    <definedName name="_____________________________________________________________________l6" localSheetId="4">#REF!</definedName>
    <definedName name="_____________________________________________________________________l6">#REF!</definedName>
    <definedName name="_____________________________________________________________________l7" localSheetId="4">#REF!</definedName>
    <definedName name="_____________________________________________________________________l7">#REF!</definedName>
    <definedName name="_____________________________________________________________________l8" localSheetId="4">#REF!</definedName>
    <definedName name="_____________________________________________________________________l8">#REF!</definedName>
    <definedName name="_____________________________________________________________________l9" localSheetId="4">#REF!</definedName>
    <definedName name="_____________________________________________________________________l9">#REF!</definedName>
    <definedName name="_____________________________________________________________________mm1" localSheetId="4">#REF!</definedName>
    <definedName name="_____________________________________________________________________mm1">#REF!</definedName>
    <definedName name="_____________________________________________________________________mm11" localSheetId="4">#REF!</definedName>
    <definedName name="_____________________________________________________________________mm11">#REF!</definedName>
    <definedName name="_____________________________________________________________________mm111" localSheetId="4">#REF!</definedName>
    <definedName name="_____________________________________________________________________mm111">#REF!</definedName>
    <definedName name="_____________________________________________________________________pc2" localSheetId="4">#REF!</definedName>
    <definedName name="_____________________________________________________________________pc2">#REF!</definedName>
    <definedName name="_____________________________________________________________________pv2" localSheetId="4">#REF!</definedName>
    <definedName name="_____________________________________________________________________pv2">#REF!</definedName>
    <definedName name="_____________________________________________________________________rr3" localSheetId="4">#REF!</definedName>
    <definedName name="_____________________________________________________________________rr3">#REF!</definedName>
    <definedName name="_____________________________________________________________________rrr1" localSheetId="4">#REF!</definedName>
    <definedName name="_____________________________________________________________________rrr1">#REF!</definedName>
    <definedName name="_____________________________________________________________________ss12" localSheetId="4">#REF!</definedName>
    <definedName name="_____________________________________________________________________ss12">#REF!</definedName>
    <definedName name="_____________________________________________________________________ss20" localSheetId="4">#REF!</definedName>
    <definedName name="_____________________________________________________________________ss20">#REF!</definedName>
    <definedName name="_____________________________________________________________________ss40" localSheetId="4">#REF!</definedName>
    <definedName name="_____________________________________________________________________ss40">#REF!</definedName>
    <definedName name="_____________________________________________________________________var1" localSheetId="4">#REF!</definedName>
    <definedName name="_____________________________________________________________________var1">#REF!</definedName>
    <definedName name="_____________________________________________________________________var4" localSheetId="4">#REF!</definedName>
    <definedName name="_____________________________________________________________________var4">#REF!</definedName>
    <definedName name="____________________________________________________________________bla1" localSheetId="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4">#REF!</definedName>
    <definedName name="____________________________________________________________________cur1">#REF!</definedName>
    <definedName name="____________________________________________________________________l1" localSheetId="4">#REF!</definedName>
    <definedName name="____________________________________________________________________l1">#REF!</definedName>
    <definedName name="____________________________________________________________________l12" localSheetId="4">#REF!</definedName>
    <definedName name="____________________________________________________________________l12">#REF!</definedName>
    <definedName name="____________________________________________________________________l2" localSheetId="4">#REF!</definedName>
    <definedName name="____________________________________________________________________l2">#REF!</definedName>
    <definedName name="____________________________________________________________________l3" localSheetId="4">#REF!</definedName>
    <definedName name="____________________________________________________________________l3">#REF!</definedName>
    <definedName name="____________________________________________________________________l4" localSheetId="4">#REF!</definedName>
    <definedName name="____________________________________________________________________l4">#REF!</definedName>
    <definedName name="____________________________________________________________________l5" localSheetId="4">#REF!</definedName>
    <definedName name="____________________________________________________________________l5">#REF!</definedName>
    <definedName name="____________________________________________________________________l6" localSheetId="4">#REF!</definedName>
    <definedName name="____________________________________________________________________l6">#REF!</definedName>
    <definedName name="____________________________________________________________________l7" localSheetId="4">#REF!</definedName>
    <definedName name="____________________________________________________________________l7">#REF!</definedName>
    <definedName name="____________________________________________________________________l8" localSheetId="4">#REF!</definedName>
    <definedName name="____________________________________________________________________l8">#REF!</definedName>
    <definedName name="____________________________________________________________________l9" localSheetId="4">#REF!</definedName>
    <definedName name="____________________________________________________________________l9">#REF!</definedName>
    <definedName name="____________________________________________________________________mm1" localSheetId="4">#REF!</definedName>
    <definedName name="____________________________________________________________________mm1">#REF!</definedName>
    <definedName name="____________________________________________________________________mm11" localSheetId="4">#REF!</definedName>
    <definedName name="____________________________________________________________________mm11">#REF!</definedName>
    <definedName name="____________________________________________________________________mm111" localSheetId="4">#REF!</definedName>
    <definedName name="____________________________________________________________________mm111">#REF!</definedName>
    <definedName name="____________________________________________________________________pc2" localSheetId="4">#REF!</definedName>
    <definedName name="____________________________________________________________________pc2">#REF!</definedName>
    <definedName name="____________________________________________________________________pv2" localSheetId="4">#REF!</definedName>
    <definedName name="____________________________________________________________________pv2">#REF!</definedName>
    <definedName name="____________________________________________________________________rr3" localSheetId="4">#REF!</definedName>
    <definedName name="____________________________________________________________________rr3">#REF!</definedName>
    <definedName name="____________________________________________________________________rrr1" localSheetId="4">#REF!</definedName>
    <definedName name="____________________________________________________________________rrr1">#REF!</definedName>
    <definedName name="____________________________________________________________________ss12" localSheetId="4">#REF!</definedName>
    <definedName name="____________________________________________________________________ss12">#REF!</definedName>
    <definedName name="____________________________________________________________________ss20" localSheetId="4">#REF!</definedName>
    <definedName name="____________________________________________________________________ss20">#REF!</definedName>
    <definedName name="____________________________________________________________________ss40" localSheetId="4">#REF!</definedName>
    <definedName name="____________________________________________________________________ss40">#REF!</definedName>
    <definedName name="____________________________________________________________________var1" localSheetId="4">#REF!</definedName>
    <definedName name="____________________________________________________________________var1">#REF!</definedName>
    <definedName name="____________________________________________________________________var4" localSheetId="4">#REF!</definedName>
    <definedName name="____________________________________________________________________var4">#REF!</definedName>
    <definedName name="___________________________________________________________________bla1" localSheetId="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4">#REF!</definedName>
    <definedName name="___________________________________________________________________cur1">#REF!</definedName>
    <definedName name="___________________________________________________________________l1" localSheetId="4">#REF!</definedName>
    <definedName name="___________________________________________________________________l1">#REF!</definedName>
    <definedName name="___________________________________________________________________l12" localSheetId="4">#REF!</definedName>
    <definedName name="___________________________________________________________________l12">#REF!</definedName>
    <definedName name="___________________________________________________________________l2" localSheetId="4">#REF!</definedName>
    <definedName name="___________________________________________________________________l2">#REF!</definedName>
    <definedName name="___________________________________________________________________l3" localSheetId="4">#REF!</definedName>
    <definedName name="___________________________________________________________________l3">#REF!</definedName>
    <definedName name="___________________________________________________________________l4" localSheetId="4">#REF!</definedName>
    <definedName name="___________________________________________________________________l4">#REF!</definedName>
    <definedName name="___________________________________________________________________l5" localSheetId="4">#REF!</definedName>
    <definedName name="___________________________________________________________________l5">#REF!</definedName>
    <definedName name="___________________________________________________________________l6" localSheetId="4">#REF!</definedName>
    <definedName name="___________________________________________________________________l6">#REF!</definedName>
    <definedName name="___________________________________________________________________l7" localSheetId="4">#REF!</definedName>
    <definedName name="___________________________________________________________________l7">#REF!</definedName>
    <definedName name="___________________________________________________________________l8" localSheetId="4">#REF!</definedName>
    <definedName name="___________________________________________________________________l8">#REF!</definedName>
    <definedName name="___________________________________________________________________l9" localSheetId="4">#REF!</definedName>
    <definedName name="___________________________________________________________________l9">#REF!</definedName>
    <definedName name="___________________________________________________________________mm1" localSheetId="4">#REF!</definedName>
    <definedName name="___________________________________________________________________mm1">#REF!</definedName>
    <definedName name="___________________________________________________________________mm11" localSheetId="4">#REF!</definedName>
    <definedName name="___________________________________________________________________mm11">#REF!</definedName>
    <definedName name="___________________________________________________________________mm111" localSheetId="4">#REF!</definedName>
    <definedName name="___________________________________________________________________mm111">#REF!</definedName>
    <definedName name="___________________________________________________________________pc2" localSheetId="4">#REF!</definedName>
    <definedName name="___________________________________________________________________pc2">#REF!</definedName>
    <definedName name="___________________________________________________________________pv2" localSheetId="4">#REF!</definedName>
    <definedName name="___________________________________________________________________pv2">#REF!</definedName>
    <definedName name="___________________________________________________________________rr3" localSheetId="4">#REF!</definedName>
    <definedName name="___________________________________________________________________rr3">#REF!</definedName>
    <definedName name="___________________________________________________________________rrr1" localSheetId="4">#REF!</definedName>
    <definedName name="___________________________________________________________________rrr1">#REF!</definedName>
    <definedName name="___________________________________________________________________ss12" localSheetId="4">#REF!</definedName>
    <definedName name="___________________________________________________________________ss12">#REF!</definedName>
    <definedName name="___________________________________________________________________ss20" localSheetId="4">#REF!</definedName>
    <definedName name="___________________________________________________________________ss20">#REF!</definedName>
    <definedName name="___________________________________________________________________ss40" localSheetId="4">#REF!</definedName>
    <definedName name="___________________________________________________________________ss40">#REF!</definedName>
    <definedName name="___________________________________________________________________var1" localSheetId="4">#REF!</definedName>
    <definedName name="___________________________________________________________________var1">#REF!</definedName>
    <definedName name="___________________________________________________________________var4" localSheetId="4">#REF!</definedName>
    <definedName name="___________________________________________________________________var4">#REF!</definedName>
    <definedName name="__________________________________________________________________bla1" localSheetId="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4">#REF!</definedName>
    <definedName name="__________________________________________________________________cur1">#REF!</definedName>
    <definedName name="__________________________________________________________________l1" localSheetId="4">#REF!</definedName>
    <definedName name="__________________________________________________________________l1">#REF!</definedName>
    <definedName name="__________________________________________________________________l12" localSheetId="4">#REF!</definedName>
    <definedName name="__________________________________________________________________l12">#REF!</definedName>
    <definedName name="__________________________________________________________________l2" localSheetId="4">#REF!</definedName>
    <definedName name="__________________________________________________________________l2">#REF!</definedName>
    <definedName name="__________________________________________________________________l3" localSheetId="4">#REF!</definedName>
    <definedName name="__________________________________________________________________l3">#REF!</definedName>
    <definedName name="__________________________________________________________________l4" localSheetId="4">#REF!</definedName>
    <definedName name="__________________________________________________________________l4">#REF!</definedName>
    <definedName name="__________________________________________________________________l5" localSheetId="4">#REF!</definedName>
    <definedName name="__________________________________________________________________l5">#REF!</definedName>
    <definedName name="__________________________________________________________________l6" localSheetId="4">#REF!</definedName>
    <definedName name="__________________________________________________________________l6">#REF!</definedName>
    <definedName name="__________________________________________________________________l7" localSheetId="4">#REF!</definedName>
    <definedName name="__________________________________________________________________l7">#REF!</definedName>
    <definedName name="__________________________________________________________________l8" localSheetId="4">#REF!</definedName>
    <definedName name="__________________________________________________________________l8">#REF!</definedName>
    <definedName name="__________________________________________________________________l9" localSheetId="4">#REF!</definedName>
    <definedName name="__________________________________________________________________l9">#REF!</definedName>
    <definedName name="__________________________________________________________________mm1" localSheetId="4">#REF!</definedName>
    <definedName name="__________________________________________________________________mm1">#REF!</definedName>
    <definedName name="__________________________________________________________________mm11" localSheetId="4">#REF!</definedName>
    <definedName name="__________________________________________________________________mm11">#REF!</definedName>
    <definedName name="__________________________________________________________________mm111" localSheetId="4">#REF!</definedName>
    <definedName name="__________________________________________________________________mm111">#REF!</definedName>
    <definedName name="__________________________________________________________________pc2" localSheetId="4">#REF!</definedName>
    <definedName name="__________________________________________________________________pc2">#REF!</definedName>
    <definedName name="__________________________________________________________________pv2" localSheetId="4">#REF!</definedName>
    <definedName name="__________________________________________________________________pv2">#REF!</definedName>
    <definedName name="__________________________________________________________________rr3" localSheetId="4">#REF!</definedName>
    <definedName name="__________________________________________________________________rr3">#REF!</definedName>
    <definedName name="__________________________________________________________________rrr1" localSheetId="4">#REF!</definedName>
    <definedName name="__________________________________________________________________rrr1">#REF!</definedName>
    <definedName name="__________________________________________________________________ss12" localSheetId="4">#REF!</definedName>
    <definedName name="__________________________________________________________________ss12">#REF!</definedName>
    <definedName name="__________________________________________________________________ss20" localSheetId="4">#REF!</definedName>
    <definedName name="__________________________________________________________________ss20">#REF!</definedName>
    <definedName name="__________________________________________________________________ss40" localSheetId="4">#REF!</definedName>
    <definedName name="__________________________________________________________________ss40">#REF!</definedName>
    <definedName name="__________________________________________________________________var1" localSheetId="4">#REF!</definedName>
    <definedName name="__________________________________________________________________var1">#REF!</definedName>
    <definedName name="__________________________________________________________________var4" localSheetId="4">#REF!</definedName>
    <definedName name="__________________________________________________________________var4">#REF!</definedName>
    <definedName name="_________________________________________________________________bla1" localSheetId="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4">#REF!</definedName>
    <definedName name="_________________________________________________________________cur1">#REF!</definedName>
    <definedName name="_________________________________________________________________l1" localSheetId="4">#REF!</definedName>
    <definedName name="_________________________________________________________________l1">#REF!</definedName>
    <definedName name="_________________________________________________________________l12" localSheetId="4">#REF!</definedName>
    <definedName name="_________________________________________________________________l12">#REF!</definedName>
    <definedName name="_________________________________________________________________l2" localSheetId="4">#REF!</definedName>
    <definedName name="_________________________________________________________________l2">#REF!</definedName>
    <definedName name="_________________________________________________________________l3" localSheetId="4">#REF!</definedName>
    <definedName name="_________________________________________________________________l3">#REF!</definedName>
    <definedName name="_________________________________________________________________l4" localSheetId="4">#REF!</definedName>
    <definedName name="_________________________________________________________________l4">#REF!</definedName>
    <definedName name="_________________________________________________________________l5" localSheetId="4">#REF!</definedName>
    <definedName name="_________________________________________________________________l5">#REF!</definedName>
    <definedName name="_________________________________________________________________l6" localSheetId="4">#REF!</definedName>
    <definedName name="_________________________________________________________________l6">#REF!</definedName>
    <definedName name="_________________________________________________________________l7" localSheetId="4">#REF!</definedName>
    <definedName name="_________________________________________________________________l7">#REF!</definedName>
    <definedName name="_________________________________________________________________l8" localSheetId="4">#REF!</definedName>
    <definedName name="_________________________________________________________________l8">#REF!</definedName>
    <definedName name="_________________________________________________________________l9" localSheetId="4">#REF!</definedName>
    <definedName name="_________________________________________________________________l9">#REF!</definedName>
    <definedName name="_________________________________________________________________mm1" localSheetId="4">#REF!</definedName>
    <definedName name="_________________________________________________________________mm1">#REF!</definedName>
    <definedName name="_________________________________________________________________mm11" localSheetId="4">#REF!</definedName>
    <definedName name="_________________________________________________________________mm11">#REF!</definedName>
    <definedName name="_________________________________________________________________mm111" localSheetId="4">#REF!</definedName>
    <definedName name="_________________________________________________________________mm111">#REF!</definedName>
    <definedName name="_________________________________________________________________pc2" localSheetId="4">#REF!</definedName>
    <definedName name="_________________________________________________________________pc2">#REF!</definedName>
    <definedName name="_________________________________________________________________pv2" localSheetId="4">#REF!</definedName>
    <definedName name="_________________________________________________________________pv2">#REF!</definedName>
    <definedName name="_________________________________________________________________rr3" localSheetId="4">#REF!</definedName>
    <definedName name="_________________________________________________________________rr3">#REF!</definedName>
    <definedName name="_________________________________________________________________rrr1" localSheetId="4">#REF!</definedName>
    <definedName name="_________________________________________________________________rrr1">#REF!</definedName>
    <definedName name="_________________________________________________________________ss12" localSheetId="4">#REF!</definedName>
    <definedName name="_________________________________________________________________ss12">#REF!</definedName>
    <definedName name="_________________________________________________________________ss20" localSheetId="4">#REF!</definedName>
    <definedName name="_________________________________________________________________ss20">#REF!</definedName>
    <definedName name="_________________________________________________________________ss40" localSheetId="4">#REF!</definedName>
    <definedName name="_________________________________________________________________ss40">#REF!</definedName>
    <definedName name="_________________________________________________________________var1" localSheetId="4">#REF!</definedName>
    <definedName name="_________________________________________________________________var1">#REF!</definedName>
    <definedName name="_________________________________________________________________var4" localSheetId="4">#REF!</definedName>
    <definedName name="_________________________________________________________________var4">#REF!</definedName>
    <definedName name="________________________________________________________________bla1" localSheetId="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4">#REF!</definedName>
    <definedName name="________________________________________________________________cur1">#REF!</definedName>
    <definedName name="________________________________________________________________l1" localSheetId="4">#REF!</definedName>
    <definedName name="________________________________________________________________l1">#REF!</definedName>
    <definedName name="________________________________________________________________l12" localSheetId="4">#REF!</definedName>
    <definedName name="________________________________________________________________l12">#REF!</definedName>
    <definedName name="________________________________________________________________l2" localSheetId="4">#REF!</definedName>
    <definedName name="________________________________________________________________l2">#REF!</definedName>
    <definedName name="________________________________________________________________l3" localSheetId="4">#REF!</definedName>
    <definedName name="________________________________________________________________l3">#REF!</definedName>
    <definedName name="________________________________________________________________l4" localSheetId="4">#REF!</definedName>
    <definedName name="________________________________________________________________l4">#REF!</definedName>
    <definedName name="________________________________________________________________l5" localSheetId="4">#REF!</definedName>
    <definedName name="________________________________________________________________l5">#REF!</definedName>
    <definedName name="________________________________________________________________l6" localSheetId="4">#REF!</definedName>
    <definedName name="________________________________________________________________l6">#REF!</definedName>
    <definedName name="________________________________________________________________l7" localSheetId="4">#REF!</definedName>
    <definedName name="________________________________________________________________l7">#REF!</definedName>
    <definedName name="________________________________________________________________l8" localSheetId="4">#REF!</definedName>
    <definedName name="________________________________________________________________l8">#REF!</definedName>
    <definedName name="________________________________________________________________l9" localSheetId="4">#REF!</definedName>
    <definedName name="________________________________________________________________l9">#REF!</definedName>
    <definedName name="________________________________________________________________mm1" localSheetId="4">#REF!</definedName>
    <definedName name="________________________________________________________________mm1">#REF!</definedName>
    <definedName name="________________________________________________________________mm11" localSheetId="4">#REF!</definedName>
    <definedName name="________________________________________________________________mm11">#REF!</definedName>
    <definedName name="________________________________________________________________mm111" localSheetId="4">#REF!</definedName>
    <definedName name="________________________________________________________________mm111">#REF!</definedName>
    <definedName name="________________________________________________________________pc2" localSheetId="4">#REF!</definedName>
    <definedName name="________________________________________________________________pc2">#REF!</definedName>
    <definedName name="________________________________________________________________pv2" localSheetId="4">#REF!</definedName>
    <definedName name="________________________________________________________________pv2">#REF!</definedName>
    <definedName name="________________________________________________________________rr3" localSheetId="4">#REF!</definedName>
    <definedName name="________________________________________________________________rr3">#REF!</definedName>
    <definedName name="________________________________________________________________rrr1" localSheetId="4">#REF!</definedName>
    <definedName name="________________________________________________________________rrr1">#REF!</definedName>
    <definedName name="________________________________________________________________ss12" localSheetId="4">#REF!</definedName>
    <definedName name="________________________________________________________________ss12">#REF!</definedName>
    <definedName name="________________________________________________________________ss20" localSheetId="4">#REF!</definedName>
    <definedName name="________________________________________________________________ss20">#REF!</definedName>
    <definedName name="________________________________________________________________ss40" localSheetId="4">#REF!</definedName>
    <definedName name="________________________________________________________________ss40">#REF!</definedName>
    <definedName name="________________________________________________________________var1" localSheetId="4">#REF!</definedName>
    <definedName name="________________________________________________________________var1">#REF!</definedName>
    <definedName name="________________________________________________________________var4" localSheetId="4">#REF!</definedName>
    <definedName name="________________________________________________________________var4">#REF!</definedName>
    <definedName name="_______________________________________________________________bla1" localSheetId="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4">#REF!</definedName>
    <definedName name="_______________________________________________________________cur1">#REF!</definedName>
    <definedName name="_______________________________________________________________l1" localSheetId="4">#REF!</definedName>
    <definedName name="_______________________________________________________________l1">#REF!</definedName>
    <definedName name="_______________________________________________________________l12" localSheetId="4">#REF!</definedName>
    <definedName name="_______________________________________________________________l12">#REF!</definedName>
    <definedName name="_______________________________________________________________l2" localSheetId="4">#REF!</definedName>
    <definedName name="_______________________________________________________________l2">#REF!</definedName>
    <definedName name="_______________________________________________________________l3" localSheetId="4">#REF!</definedName>
    <definedName name="_______________________________________________________________l3">#REF!</definedName>
    <definedName name="_______________________________________________________________l4" localSheetId="4">#REF!</definedName>
    <definedName name="_______________________________________________________________l4">#REF!</definedName>
    <definedName name="_______________________________________________________________l5" localSheetId="4">#REF!</definedName>
    <definedName name="_______________________________________________________________l5">#REF!</definedName>
    <definedName name="_______________________________________________________________l6" localSheetId="4">#REF!</definedName>
    <definedName name="_______________________________________________________________l6">#REF!</definedName>
    <definedName name="_______________________________________________________________l7" localSheetId="4">#REF!</definedName>
    <definedName name="_______________________________________________________________l7">#REF!</definedName>
    <definedName name="_______________________________________________________________l8" localSheetId="4">#REF!</definedName>
    <definedName name="_______________________________________________________________l8">#REF!</definedName>
    <definedName name="_______________________________________________________________l9" localSheetId="4">#REF!</definedName>
    <definedName name="_______________________________________________________________l9">#REF!</definedName>
    <definedName name="_______________________________________________________________mm1" localSheetId="4">#REF!</definedName>
    <definedName name="_______________________________________________________________mm1">#REF!</definedName>
    <definedName name="_______________________________________________________________mm11" localSheetId="4">#REF!</definedName>
    <definedName name="_______________________________________________________________mm11">#REF!</definedName>
    <definedName name="_______________________________________________________________mm111" localSheetId="4">#REF!</definedName>
    <definedName name="_______________________________________________________________mm111">#REF!</definedName>
    <definedName name="_______________________________________________________________pc2" localSheetId="4">#REF!</definedName>
    <definedName name="_______________________________________________________________pc2">#REF!</definedName>
    <definedName name="_______________________________________________________________pv2" localSheetId="4">#REF!</definedName>
    <definedName name="_______________________________________________________________pv2">#REF!</definedName>
    <definedName name="_______________________________________________________________rr3" localSheetId="4">#REF!</definedName>
    <definedName name="_______________________________________________________________rr3">#REF!</definedName>
    <definedName name="_______________________________________________________________rrr1" localSheetId="4">#REF!</definedName>
    <definedName name="_______________________________________________________________rrr1">#REF!</definedName>
    <definedName name="_______________________________________________________________ss12" localSheetId="4">#REF!</definedName>
    <definedName name="_______________________________________________________________ss12">#REF!</definedName>
    <definedName name="_______________________________________________________________ss20" localSheetId="4">#REF!</definedName>
    <definedName name="_______________________________________________________________ss20">#REF!</definedName>
    <definedName name="_______________________________________________________________ss40" localSheetId="4">#REF!</definedName>
    <definedName name="_______________________________________________________________ss40">#REF!</definedName>
    <definedName name="_______________________________________________________________var1" localSheetId="4">#REF!</definedName>
    <definedName name="_______________________________________________________________var1">#REF!</definedName>
    <definedName name="_______________________________________________________________var4" localSheetId="4">#REF!</definedName>
    <definedName name="_______________________________________________________________var4">#REF!</definedName>
    <definedName name="______________________________________________________________bla1" localSheetId="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4">#REF!</definedName>
    <definedName name="______________________________________________________________cur1">#REF!</definedName>
    <definedName name="______________________________________________________________l1" localSheetId="4">#REF!</definedName>
    <definedName name="______________________________________________________________l1">#REF!</definedName>
    <definedName name="______________________________________________________________l12" localSheetId="4">#REF!</definedName>
    <definedName name="______________________________________________________________l12">#REF!</definedName>
    <definedName name="______________________________________________________________l2" localSheetId="4">#REF!</definedName>
    <definedName name="______________________________________________________________l2">#REF!</definedName>
    <definedName name="______________________________________________________________l3" localSheetId="4">#REF!</definedName>
    <definedName name="______________________________________________________________l3">#REF!</definedName>
    <definedName name="______________________________________________________________l4" localSheetId="4">#REF!</definedName>
    <definedName name="______________________________________________________________l4">#REF!</definedName>
    <definedName name="______________________________________________________________l5" localSheetId="4">#REF!</definedName>
    <definedName name="______________________________________________________________l5">#REF!</definedName>
    <definedName name="______________________________________________________________l6" localSheetId="4">#REF!</definedName>
    <definedName name="______________________________________________________________l6">#REF!</definedName>
    <definedName name="______________________________________________________________l7" localSheetId="4">#REF!</definedName>
    <definedName name="______________________________________________________________l7">#REF!</definedName>
    <definedName name="______________________________________________________________l8" localSheetId="4">#REF!</definedName>
    <definedName name="______________________________________________________________l8">#REF!</definedName>
    <definedName name="______________________________________________________________l9" localSheetId="4">#REF!</definedName>
    <definedName name="______________________________________________________________l9">#REF!</definedName>
    <definedName name="______________________________________________________________mm1" localSheetId="4">#REF!</definedName>
    <definedName name="______________________________________________________________mm1">#REF!</definedName>
    <definedName name="______________________________________________________________mm11" localSheetId="4">#REF!</definedName>
    <definedName name="______________________________________________________________mm11">#REF!</definedName>
    <definedName name="______________________________________________________________mm111" localSheetId="4">#REF!</definedName>
    <definedName name="______________________________________________________________mm111">#REF!</definedName>
    <definedName name="______________________________________________________________pc2" localSheetId="4">#REF!</definedName>
    <definedName name="______________________________________________________________pc2">#REF!</definedName>
    <definedName name="______________________________________________________________pv2" localSheetId="4">#REF!</definedName>
    <definedName name="______________________________________________________________pv2">#REF!</definedName>
    <definedName name="______________________________________________________________rr3" localSheetId="4">#REF!</definedName>
    <definedName name="______________________________________________________________rr3">#REF!</definedName>
    <definedName name="______________________________________________________________rrr1" localSheetId="4">#REF!</definedName>
    <definedName name="______________________________________________________________rrr1">#REF!</definedName>
    <definedName name="______________________________________________________________ss12" localSheetId="4">#REF!</definedName>
    <definedName name="______________________________________________________________ss12">#REF!</definedName>
    <definedName name="______________________________________________________________ss20" localSheetId="4">#REF!</definedName>
    <definedName name="______________________________________________________________ss20">#REF!</definedName>
    <definedName name="______________________________________________________________ss40" localSheetId="4">#REF!</definedName>
    <definedName name="______________________________________________________________ss40">#REF!</definedName>
    <definedName name="______________________________________________________________var1" localSheetId="4">#REF!</definedName>
    <definedName name="______________________________________________________________var1">#REF!</definedName>
    <definedName name="______________________________________________________________var4" localSheetId="4">#REF!</definedName>
    <definedName name="______________________________________________________________var4">#REF!</definedName>
    <definedName name="_____________________________________________________________bla1" localSheetId="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4">#REF!</definedName>
    <definedName name="_____________________________________________________________cur1">#REF!</definedName>
    <definedName name="_____________________________________________________________l1" localSheetId="4">#REF!</definedName>
    <definedName name="_____________________________________________________________l1">#REF!</definedName>
    <definedName name="_____________________________________________________________l12" localSheetId="4">#REF!</definedName>
    <definedName name="_____________________________________________________________l12">#REF!</definedName>
    <definedName name="_____________________________________________________________l2" localSheetId="4">#REF!</definedName>
    <definedName name="_____________________________________________________________l2">#REF!</definedName>
    <definedName name="_____________________________________________________________l3" localSheetId="4">#REF!</definedName>
    <definedName name="_____________________________________________________________l3">#REF!</definedName>
    <definedName name="_____________________________________________________________l4" localSheetId="4">#REF!</definedName>
    <definedName name="_____________________________________________________________l4">#REF!</definedName>
    <definedName name="_____________________________________________________________l5" localSheetId="4">#REF!</definedName>
    <definedName name="_____________________________________________________________l5">#REF!</definedName>
    <definedName name="_____________________________________________________________l6" localSheetId="4">#REF!</definedName>
    <definedName name="_____________________________________________________________l6">#REF!</definedName>
    <definedName name="_____________________________________________________________l7" localSheetId="4">#REF!</definedName>
    <definedName name="_____________________________________________________________l7">#REF!</definedName>
    <definedName name="_____________________________________________________________l8" localSheetId="4">#REF!</definedName>
    <definedName name="_____________________________________________________________l8">#REF!</definedName>
    <definedName name="_____________________________________________________________l9" localSheetId="4">#REF!</definedName>
    <definedName name="_____________________________________________________________l9">#REF!</definedName>
    <definedName name="_____________________________________________________________mm1" localSheetId="4">#REF!</definedName>
    <definedName name="_____________________________________________________________mm1">#REF!</definedName>
    <definedName name="_____________________________________________________________mm11" localSheetId="4">#REF!</definedName>
    <definedName name="_____________________________________________________________mm11">#REF!</definedName>
    <definedName name="_____________________________________________________________mm111" localSheetId="4">#REF!</definedName>
    <definedName name="_____________________________________________________________mm111">#REF!</definedName>
    <definedName name="_____________________________________________________________pc2" localSheetId="4">#REF!</definedName>
    <definedName name="_____________________________________________________________pc2">#REF!</definedName>
    <definedName name="_____________________________________________________________pv2" localSheetId="4">#REF!</definedName>
    <definedName name="_____________________________________________________________pv2">#REF!</definedName>
    <definedName name="_____________________________________________________________rr3" localSheetId="4">#REF!</definedName>
    <definedName name="_____________________________________________________________rr3">#REF!</definedName>
    <definedName name="_____________________________________________________________rrr1" localSheetId="4">#REF!</definedName>
    <definedName name="_____________________________________________________________rrr1">#REF!</definedName>
    <definedName name="_____________________________________________________________ss12" localSheetId="4">#REF!</definedName>
    <definedName name="_____________________________________________________________ss12">#REF!</definedName>
    <definedName name="_____________________________________________________________ss20" localSheetId="4">#REF!</definedName>
    <definedName name="_____________________________________________________________ss20">#REF!</definedName>
    <definedName name="_____________________________________________________________ss40" localSheetId="4">#REF!</definedName>
    <definedName name="_____________________________________________________________ss40">#REF!</definedName>
    <definedName name="_____________________________________________________________var1" localSheetId="4">#REF!</definedName>
    <definedName name="_____________________________________________________________var1">#REF!</definedName>
    <definedName name="_____________________________________________________________var4" localSheetId="4">#REF!</definedName>
    <definedName name="_____________________________________________________________var4">#REF!</definedName>
    <definedName name="____________________________________________________________bla1" localSheetId="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4">#REF!</definedName>
    <definedName name="____________________________________________________________cur1">#REF!</definedName>
    <definedName name="____________________________________________________________l1" localSheetId="4">#REF!</definedName>
    <definedName name="____________________________________________________________l1">#REF!</definedName>
    <definedName name="____________________________________________________________l12" localSheetId="4">#REF!</definedName>
    <definedName name="____________________________________________________________l12">#REF!</definedName>
    <definedName name="____________________________________________________________l2" localSheetId="4">#REF!</definedName>
    <definedName name="____________________________________________________________l2">#REF!</definedName>
    <definedName name="____________________________________________________________l3" localSheetId="4">#REF!</definedName>
    <definedName name="____________________________________________________________l3">#REF!</definedName>
    <definedName name="____________________________________________________________l4" localSheetId="4">#REF!</definedName>
    <definedName name="____________________________________________________________l4">#REF!</definedName>
    <definedName name="____________________________________________________________l5" localSheetId="4">#REF!</definedName>
    <definedName name="____________________________________________________________l5">#REF!</definedName>
    <definedName name="____________________________________________________________l6" localSheetId="4">#REF!</definedName>
    <definedName name="____________________________________________________________l6">#REF!</definedName>
    <definedName name="____________________________________________________________l7" localSheetId="4">#REF!</definedName>
    <definedName name="____________________________________________________________l7">#REF!</definedName>
    <definedName name="____________________________________________________________l8" localSheetId="4">#REF!</definedName>
    <definedName name="____________________________________________________________l8">#REF!</definedName>
    <definedName name="____________________________________________________________l9" localSheetId="4">#REF!</definedName>
    <definedName name="____________________________________________________________l9">#REF!</definedName>
    <definedName name="____________________________________________________________mm1" localSheetId="4">#REF!</definedName>
    <definedName name="____________________________________________________________mm1">#REF!</definedName>
    <definedName name="____________________________________________________________mm11" localSheetId="4">#REF!</definedName>
    <definedName name="____________________________________________________________mm11">#REF!</definedName>
    <definedName name="____________________________________________________________mm111" localSheetId="4">#REF!</definedName>
    <definedName name="____________________________________________________________mm111">#REF!</definedName>
    <definedName name="____________________________________________________________pc2" localSheetId="4">#REF!</definedName>
    <definedName name="____________________________________________________________pc2">#REF!</definedName>
    <definedName name="____________________________________________________________pv2" localSheetId="4">#REF!</definedName>
    <definedName name="____________________________________________________________pv2">#REF!</definedName>
    <definedName name="____________________________________________________________rr3" localSheetId="4">#REF!</definedName>
    <definedName name="____________________________________________________________rr3">#REF!</definedName>
    <definedName name="____________________________________________________________rrr1" localSheetId="4">#REF!</definedName>
    <definedName name="____________________________________________________________rrr1">#REF!</definedName>
    <definedName name="____________________________________________________________ss12" localSheetId="4">#REF!</definedName>
    <definedName name="____________________________________________________________ss12">#REF!</definedName>
    <definedName name="____________________________________________________________ss20" localSheetId="4">#REF!</definedName>
    <definedName name="____________________________________________________________ss20">#REF!</definedName>
    <definedName name="____________________________________________________________ss40" localSheetId="4">#REF!</definedName>
    <definedName name="____________________________________________________________ss40">#REF!</definedName>
    <definedName name="____________________________________________________________var1" localSheetId="4">#REF!</definedName>
    <definedName name="____________________________________________________________var1">#REF!</definedName>
    <definedName name="____________________________________________________________var4" localSheetId="4">#REF!</definedName>
    <definedName name="____________________________________________________________var4">#REF!</definedName>
    <definedName name="___________________________________________________________bla1" localSheetId="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4">#REF!</definedName>
    <definedName name="___________________________________________________________cur1">#REF!</definedName>
    <definedName name="___________________________________________________________l1" localSheetId="4">#REF!</definedName>
    <definedName name="___________________________________________________________l1">#REF!</definedName>
    <definedName name="___________________________________________________________l12" localSheetId="4">#REF!</definedName>
    <definedName name="___________________________________________________________l12">#REF!</definedName>
    <definedName name="___________________________________________________________l2" localSheetId="4">#REF!</definedName>
    <definedName name="___________________________________________________________l2">#REF!</definedName>
    <definedName name="___________________________________________________________l3" localSheetId="4">#REF!</definedName>
    <definedName name="___________________________________________________________l3">#REF!</definedName>
    <definedName name="___________________________________________________________l4" localSheetId="4">#REF!</definedName>
    <definedName name="___________________________________________________________l4">#REF!</definedName>
    <definedName name="___________________________________________________________l5" localSheetId="4">#REF!</definedName>
    <definedName name="___________________________________________________________l5">#REF!</definedName>
    <definedName name="___________________________________________________________l6" localSheetId="4">#REF!</definedName>
    <definedName name="___________________________________________________________l6">#REF!</definedName>
    <definedName name="___________________________________________________________l7" localSheetId="4">#REF!</definedName>
    <definedName name="___________________________________________________________l7">#REF!</definedName>
    <definedName name="___________________________________________________________l8" localSheetId="4">#REF!</definedName>
    <definedName name="___________________________________________________________l8">#REF!</definedName>
    <definedName name="___________________________________________________________l9" localSheetId="4">#REF!</definedName>
    <definedName name="___________________________________________________________l9">#REF!</definedName>
    <definedName name="___________________________________________________________mm1" localSheetId="4">#REF!</definedName>
    <definedName name="___________________________________________________________mm1">#REF!</definedName>
    <definedName name="___________________________________________________________mm11" localSheetId="4">#REF!</definedName>
    <definedName name="___________________________________________________________mm11">#REF!</definedName>
    <definedName name="___________________________________________________________mm111" localSheetId="4">#REF!</definedName>
    <definedName name="___________________________________________________________mm111">#REF!</definedName>
    <definedName name="___________________________________________________________pc2" localSheetId="4">#REF!</definedName>
    <definedName name="___________________________________________________________pc2">#REF!</definedName>
    <definedName name="___________________________________________________________pv2" localSheetId="4">#REF!</definedName>
    <definedName name="___________________________________________________________pv2">#REF!</definedName>
    <definedName name="___________________________________________________________rr3" localSheetId="4">#REF!</definedName>
    <definedName name="___________________________________________________________rr3">#REF!</definedName>
    <definedName name="___________________________________________________________rrr1" localSheetId="4">#REF!</definedName>
    <definedName name="___________________________________________________________rrr1">#REF!</definedName>
    <definedName name="___________________________________________________________ss12" localSheetId="4">#REF!</definedName>
    <definedName name="___________________________________________________________ss12">#REF!</definedName>
    <definedName name="___________________________________________________________ss20" localSheetId="4">#REF!</definedName>
    <definedName name="___________________________________________________________ss20">#REF!</definedName>
    <definedName name="___________________________________________________________ss40" localSheetId="4">#REF!</definedName>
    <definedName name="___________________________________________________________ss40">#REF!</definedName>
    <definedName name="___________________________________________________________var1" localSheetId="4">#REF!</definedName>
    <definedName name="___________________________________________________________var1">#REF!</definedName>
    <definedName name="___________________________________________________________var4" localSheetId="4">#REF!</definedName>
    <definedName name="___________________________________________________________var4">#REF!</definedName>
    <definedName name="__________________________________________________________bla1" localSheetId="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4">#REF!</definedName>
    <definedName name="__________________________________________________________cur1">#REF!</definedName>
    <definedName name="__________________________________________________________l1" localSheetId="4">#REF!</definedName>
    <definedName name="__________________________________________________________l1">#REF!</definedName>
    <definedName name="__________________________________________________________l12" localSheetId="4">#REF!</definedName>
    <definedName name="__________________________________________________________l12">#REF!</definedName>
    <definedName name="__________________________________________________________l2" localSheetId="4">#REF!</definedName>
    <definedName name="__________________________________________________________l2">#REF!</definedName>
    <definedName name="__________________________________________________________l3" localSheetId="4">#REF!</definedName>
    <definedName name="__________________________________________________________l3">#REF!</definedName>
    <definedName name="__________________________________________________________l4" localSheetId="4">#REF!</definedName>
    <definedName name="__________________________________________________________l4">#REF!</definedName>
    <definedName name="__________________________________________________________l5" localSheetId="4">#REF!</definedName>
    <definedName name="__________________________________________________________l5">#REF!</definedName>
    <definedName name="__________________________________________________________l6" localSheetId="4">#REF!</definedName>
    <definedName name="__________________________________________________________l6">#REF!</definedName>
    <definedName name="__________________________________________________________l7" localSheetId="4">#REF!</definedName>
    <definedName name="__________________________________________________________l7">#REF!</definedName>
    <definedName name="__________________________________________________________l8" localSheetId="4">#REF!</definedName>
    <definedName name="__________________________________________________________l8">#REF!</definedName>
    <definedName name="__________________________________________________________l9" localSheetId="4">#REF!</definedName>
    <definedName name="__________________________________________________________l9">#REF!</definedName>
    <definedName name="__________________________________________________________mm1" localSheetId="4">#REF!</definedName>
    <definedName name="__________________________________________________________mm1">#REF!</definedName>
    <definedName name="__________________________________________________________mm11" localSheetId="4">#REF!</definedName>
    <definedName name="__________________________________________________________mm11">#REF!</definedName>
    <definedName name="__________________________________________________________mm111" localSheetId="4">#REF!</definedName>
    <definedName name="__________________________________________________________mm111">#REF!</definedName>
    <definedName name="__________________________________________________________pc2" localSheetId="4">#REF!</definedName>
    <definedName name="__________________________________________________________pc2">#REF!</definedName>
    <definedName name="__________________________________________________________pv2" localSheetId="4">#REF!</definedName>
    <definedName name="__________________________________________________________pv2">#REF!</definedName>
    <definedName name="__________________________________________________________rr3" localSheetId="4">#REF!</definedName>
    <definedName name="__________________________________________________________rr3">#REF!</definedName>
    <definedName name="__________________________________________________________rrr1" localSheetId="4">#REF!</definedName>
    <definedName name="__________________________________________________________rrr1">#REF!</definedName>
    <definedName name="__________________________________________________________ss12" localSheetId="4">#REF!</definedName>
    <definedName name="__________________________________________________________ss12">#REF!</definedName>
    <definedName name="__________________________________________________________ss20" localSheetId="4">#REF!</definedName>
    <definedName name="__________________________________________________________ss20">#REF!</definedName>
    <definedName name="__________________________________________________________ss40" localSheetId="4">#REF!</definedName>
    <definedName name="__________________________________________________________ss40">#REF!</definedName>
    <definedName name="__________________________________________________________var1" localSheetId="4">#REF!</definedName>
    <definedName name="__________________________________________________________var1">#REF!</definedName>
    <definedName name="__________________________________________________________var4" localSheetId="4">#REF!</definedName>
    <definedName name="__________________________________________________________var4">#REF!</definedName>
    <definedName name="_________________________________________________________bla1" localSheetId="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4">#REF!</definedName>
    <definedName name="_________________________________________________________cur1">#REF!</definedName>
    <definedName name="_________________________________________________________l1" localSheetId="4">#REF!</definedName>
    <definedName name="_________________________________________________________l1">#REF!</definedName>
    <definedName name="_________________________________________________________l12" localSheetId="4">#REF!</definedName>
    <definedName name="_________________________________________________________l12">#REF!</definedName>
    <definedName name="_________________________________________________________l2" localSheetId="4">#REF!</definedName>
    <definedName name="_________________________________________________________l2">#REF!</definedName>
    <definedName name="_________________________________________________________l3" localSheetId="4">#REF!</definedName>
    <definedName name="_________________________________________________________l3">#REF!</definedName>
    <definedName name="_________________________________________________________l4" localSheetId="4">#REF!</definedName>
    <definedName name="_________________________________________________________l4">#REF!</definedName>
    <definedName name="_________________________________________________________l5" localSheetId="4">#REF!</definedName>
    <definedName name="_________________________________________________________l5">#REF!</definedName>
    <definedName name="_________________________________________________________l6" localSheetId="4">#REF!</definedName>
    <definedName name="_________________________________________________________l6">#REF!</definedName>
    <definedName name="_________________________________________________________l7" localSheetId="4">#REF!</definedName>
    <definedName name="_________________________________________________________l7">#REF!</definedName>
    <definedName name="_________________________________________________________l8" localSheetId="4">#REF!</definedName>
    <definedName name="_________________________________________________________l8">#REF!</definedName>
    <definedName name="_________________________________________________________l9" localSheetId="4">#REF!</definedName>
    <definedName name="_________________________________________________________l9">#REF!</definedName>
    <definedName name="_________________________________________________________mm1" localSheetId="4">#REF!</definedName>
    <definedName name="_________________________________________________________mm1">#REF!</definedName>
    <definedName name="_________________________________________________________mm11" localSheetId="4">#REF!</definedName>
    <definedName name="_________________________________________________________mm11">#REF!</definedName>
    <definedName name="_________________________________________________________mm111" localSheetId="4">#REF!</definedName>
    <definedName name="_________________________________________________________mm111">#REF!</definedName>
    <definedName name="_________________________________________________________pc2" localSheetId="4">#REF!</definedName>
    <definedName name="_________________________________________________________pc2">#REF!</definedName>
    <definedName name="_________________________________________________________pv2" localSheetId="4">#REF!</definedName>
    <definedName name="_________________________________________________________pv2">#REF!</definedName>
    <definedName name="_________________________________________________________rr3" localSheetId="4">#REF!</definedName>
    <definedName name="_________________________________________________________rr3">#REF!</definedName>
    <definedName name="_________________________________________________________rrr1" localSheetId="4">#REF!</definedName>
    <definedName name="_________________________________________________________rrr1">#REF!</definedName>
    <definedName name="_________________________________________________________ss12" localSheetId="4">#REF!</definedName>
    <definedName name="_________________________________________________________ss12">#REF!</definedName>
    <definedName name="_________________________________________________________ss20" localSheetId="4">#REF!</definedName>
    <definedName name="_________________________________________________________ss20">#REF!</definedName>
    <definedName name="_________________________________________________________ss40" localSheetId="4">#REF!</definedName>
    <definedName name="_________________________________________________________ss40">#REF!</definedName>
    <definedName name="_________________________________________________________var1" localSheetId="4">#REF!</definedName>
    <definedName name="_________________________________________________________var1">#REF!</definedName>
    <definedName name="_________________________________________________________var4" localSheetId="4">#REF!</definedName>
    <definedName name="_________________________________________________________var4">#REF!</definedName>
    <definedName name="________________________________________________________bla1" localSheetId="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4">#REF!</definedName>
    <definedName name="________________________________________________________cur1">#REF!</definedName>
    <definedName name="________________________________________________________l1" localSheetId="4">#REF!</definedName>
    <definedName name="________________________________________________________l1">#REF!</definedName>
    <definedName name="________________________________________________________l12" localSheetId="4">#REF!</definedName>
    <definedName name="________________________________________________________l12">#REF!</definedName>
    <definedName name="________________________________________________________l2" localSheetId="4">#REF!</definedName>
    <definedName name="________________________________________________________l2">#REF!</definedName>
    <definedName name="________________________________________________________l3" localSheetId="4">#REF!</definedName>
    <definedName name="________________________________________________________l3">#REF!</definedName>
    <definedName name="________________________________________________________l4" localSheetId="4">#REF!</definedName>
    <definedName name="________________________________________________________l4">#REF!</definedName>
    <definedName name="________________________________________________________l5" localSheetId="4">#REF!</definedName>
    <definedName name="________________________________________________________l5">#REF!</definedName>
    <definedName name="________________________________________________________l6" localSheetId="4">#REF!</definedName>
    <definedName name="________________________________________________________l6">#REF!</definedName>
    <definedName name="________________________________________________________l7" localSheetId="4">#REF!</definedName>
    <definedName name="________________________________________________________l7">#REF!</definedName>
    <definedName name="________________________________________________________l8" localSheetId="4">#REF!</definedName>
    <definedName name="________________________________________________________l8">#REF!</definedName>
    <definedName name="________________________________________________________l9" localSheetId="4">#REF!</definedName>
    <definedName name="________________________________________________________l9">#REF!</definedName>
    <definedName name="________________________________________________________mm1" localSheetId="4">#REF!</definedName>
    <definedName name="________________________________________________________mm1">#REF!</definedName>
    <definedName name="________________________________________________________mm11" localSheetId="4">#REF!</definedName>
    <definedName name="________________________________________________________mm11">#REF!</definedName>
    <definedName name="________________________________________________________mm111" localSheetId="4">#REF!</definedName>
    <definedName name="________________________________________________________mm111">#REF!</definedName>
    <definedName name="________________________________________________________pc2" localSheetId="4">#REF!</definedName>
    <definedName name="________________________________________________________pc2">#REF!</definedName>
    <definedName name="________________________________________________________pv2" localSheetId="4">#REF!</definedName>
    <definedName name="________________________________________________________pv2">#REF!</definedName>
    <definedName name="________________________________________________________rr3" localSheetId="4">#REF!</definedName>
    <definedName name="________________________________________________________rr3">#REF!</definedName>
    <definedName name="________________________________________________________rrr1" localSheetId="4">#REF!</definedName>
    <definedName name="________________________________________________________rrr1">#REF!</definedName>
    <definedName name="________________________________________________________ss12" localSheetId="4">#REF!</definedName>
    <definedName name="________________________________________________________ss12">#REF!</definedName>
    <definedName name="________________________________________________________ss20" localSheetId="4">#REF!</definedName>
    <definedName name="________________________________________________________ss20">#REF!</definedName>
    <definedName name="________________________________________________________ss40" localSheetId="4">#REF!</definedName>
    <definedName name="________________________________________________________ss40">#REF!</definedName>
    <definedName name="________________________________________________________var1" localSheetId="4">#REF!</definedName>
    <definedName name="________________________________________________________var1">#REF!</definedName>
    <definedName name="________________________________________________________var4" localSheetId="4">#REF!</definedName>
    <definedName name="________________________________________________________var4">#REF!</definedName>
    <definedName name="_______________________________________________________bla1" localSheetId="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4">#REF!</definedName>
    <definedName name="_______________________________________________________cur1">#REF!</definedName>
    <definedName name="_______________________________________________________l1" localSheetId="4">#REF!</definedName>
    <definedName name="_______________________________________________________l1">#REF!</definedName>
    <definedName name="_______________________________________________________l12" localSheetId="4">#REF!</definedName>
    <definedName name="_______________________________________________________l12">#REF!</definedName>
    <definedName name="_______________________________________________________l2" localSheetId="4">#REF!</definedName>
    <definedName name="_______________________________________________________l2">#REF!</definedName>
    <definedName name="_______________________________________________________l3" localSheetId="4">#REF!</definedName>
    <definedName name="_______________________________________________________l3">#REF!</definedName>
    <definedName name="_______________________________________________________l4" localSheetId="4">#REF!</definedName>
    <definedName name="_______________________________________________________l4">#REF!</definedName>
    <definedName name="_______________________________________________________l5" localSheetId="4">#REF!</definedName>
    <definedName name="_______________________________________________________l5">#REF!</definedName>
    <definedName name="_______________________________________________________l6" localSheetId="4">#REF!</definedName>
    <definedName name="_______________________________________________________l6">#REF!</definedName>
    <definedName name="_______________________________________________________l7" localSheetId="4">#REF!</definedName>
    <definedName name="_______________________________________________________l7">#REF!</definedName>
    <definedName name="_______________________________________________________l8" localSheetId="4">#REF!</definedName>
    <definedName name="_______________________________________________________l8">#REF!</definedName>
    <definedName name="_______________________________________________________l9" localSheetId="4">#REF!</definedName>
    <definedName name="_______________________________________________________l9">#REF!</definedName>
    <definedName name="_______________________________________________________mm1" localSheetId="4">#REF!</definedName>
    <definedName name="_______________________________________________________mm1">#REF!</definedName>
    <definedName name="_______________________________________________________mm11" localSheetId="4">#REF!</definedName>
    <definedName name="_______________________________________________________mm11">#REF!</definedName>
    <definedName name="_______________________________________________________mm111" localSheetId="4">#REF!</definedName>
    <definedName name="_______________________________________________________mm111">#REF!</definedName>
    <definedName name="_______________________________________________________pc2" localSheetId="4">#REF!</definedName>
    <definedName name="_______________________________________________________pc2">#REF!</definedName>
    <definedName name="_______________________________________________________pv2" localSheetId="4">#REF!</definedName>
    <definedName name="_______________________________________________________pv2">#REF!</definedName>
    <definedName name="_______________________________________________________rr3" localSheetId="4">#REF!</definedName>
    <definedName name="_______________________________________________________rr3">#REF!</definedName>
    <definedName name="_______________________________________________________rrr1" localSheetId="4">#REF!</definedName>
    <definedName name="_______________________________________________________rrr1">#REF!</definedName>
    <definedName name="_______________________________________________________ss12" localSheetId="4">#REF!</definedName>
    <definedName name="_______________________________________________________ss12">#REF!</definedName>
    <definedName name="_______________________________________________________ss20" localSheetId="4">#REF!</definedName>
    <definedName name="_______________________________________________________ss20">#REF!</definedName>
    <definedName name="_______________________________________________________ss40" localSheetId="4">#REF!</definedName>
    <definedName name="_______________________________________________________ss40">#REF!</definedName>
    <definedName name="_______________________________________________________var1" localSheetId="4">#REF!</definedName>
    <definedName name="_______________________________________________________var1">#REF!</definedName>
    <definedName name="_______________________________________________________var4" localSheetId="4">#REF!</definedName>
    <definedName name="_______________________________________________________var4">#REF!</definedName>
    <definedName name="______________________________________________________bla1" localSheetId="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4">#REF!</definedName>
    <definedName name="______________________________________________________cur1">#REF!</definedName>
    <definedName name="______________________________________________________l1" localSheetId="4">#REF!</definedName>
    <definedName name="______________________________________________________l1">#REF!</definedName>
    <definedName name="______________________________________________________l12" localSheetId="4">#REF!</definedName>
    <definedName name="______________________________________________________l12">#REF!</definedName>
    <definedName name="______________________________________________________l2" localSheetId="4">#REF!</definedName>
    <definedName name="______________________________________________________l2">#REF!</definedName>
    <definedName name="______________________________________________________l3" localSheetId="4">#REF!</definedName>
    <definedName name="______________________________________________________l3">#REF!</definedName>
    <definedName name="______________________________________________________l4" localSheetId="4">#REF!</definedName>
    <definedName name="______________________________________________________l4">#REF!</definedName>
    <definedName name="______________________________________________________l5" localSheetId="4">#REF!</definedName>
    <definedName name="______________________________________________________l5">#REF!</definedName>
    <definedName name="______________________________________________________l6" localSheetId="4">#REF!</definedName>
    <definedName name="______________________________________________________l6">#REF!</definedName>
    <definedName name="______________________________________________________l7" localSheetId="4">#REF!</definedName>
    <definedName name="______________________________________________________l7">#REF!</definedName>
    <definedName name="______________________________________________________l8" localSheetId="4">#REF!</definedName>
    <definedName name="______________________________________________________l8">#REF!</definedName>
    <definedName name="______________________________________________________l9" localSheetId="4">#REF!</definedName>
    <definedName name="______________________________________________________l9">#REF!</definedName>
    <definedName name="______________________________________________________mm1" localSheetId="4">#REF!</definedName>
    <definedName name="______________________________________________________mm1">#REF!</definedName>
    <definedName name="______________________________________________________mm11" localSheetId="4">#REF!</definedName>
    <definedName name="______________________________________________________mm11">#REF!</definedName>
    <definedName name="______________________________________________________mm111" localSheetId="4">#REF!</definedName>
    <definedName name="______________________________________________________mm111">#REF!</definedName>
    <definedName name="______________________________________________________pc2" localSheetId="4">#REF!</definedName>
    <definedName name="______________________________________________________pc2">#REF!</definedName>
    <definedName name="______________________________________________________pv2" localSheetId="4">#REF!</definedName>
    <definedName name="______________________________________________________pv2">#REF!</definedName>
    <definedName name="______________________________________________________rr3" localSheetId="4">#REF!</definedName>
    <definedName name="______________________________________________________rr3">#REF!</definedName>
    <definedName name="______________________________________________________rrr1" localSheetId="4">#REF!</definedName>
    <definedName name="______________________________________________________rrr1">#REF!</definedName>
    <definedName name="______________________________________________________ss12" localSheetId="4">#REF!</definedName>
    <definedName name="______________________________________________________ss12">#REF!</definedName>
    <definedName name="______________________________________________________ss20" localSheetId="4">#REF!</definedName>
    <definedName name="______________________________________________________ss20">#REF!</definedName>
    <definedName name="______________________________________________________ss40" localSheetId="4">#REF!</definedName>
    <definedName name="______________________________________________________ss40">#REF!</definedName>
    <definedName name="______________________________________________________var1" localSheetId="4">#REF!</definedName>
    <definedName name="______________________________________________________var1">#REF!</definedName>
    <definedName name="______________________________________________________var4" localSheetId="4">#REF!</definedName>
    <definedName name="______________________________________________________var4">#REF!</definedName>
    <definedName name="_____________________________________________________bla1" localSheetId="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4">#REF!</definedName>
    <definedName name="_____________________________________________________cur1">#REF!</definedName>
    <definedName name="_____________________________________________________l1" localSheetId="4">#REF!</definedName>
    <definedName name="_____________________________________________________l1">#REF!</definedName>
    <definedName name="_____________________________________________________l12" localSheetId="4">#REF!</definedName>
    <definedName name="_____________________________________________________l12">#REF!</definedName>
    <definedName name="_____________________________________________________l2" localSheetId="4">#REF!</definedName>
    <definedName name="_____________________________________________________l2">#REF!</definedName>
    <definedName name="_____________________________________________________l3" localSheetId="4">#REF!</definedName>
    <definedName name="_____________________________________________________l3">#REF!</definedName>
    <definedName name="_____________________________________________________l4" localSheetId="4">#REF!</definedName>
    <definedName name="_____________________________________________________l4">#REF!</definedName>
    <definedName name="_____________________________________________________l5" localSheetId="4">#REF!</definedName>
    <definedName name="_____________________________________________________l5">#REF!</definedName>
    <definedName name="_____________________________________________________l6" localSheetId="4">#REF!</definedName>
    <definedName name="_____________________________________________________l6">#REF!</definedName>
    <definedName name="_____________________________________________________l7" localSheetId="4">#REF!</definedName>
    <definedName name="_____________________________________________________l7">#REF!</definedName>
    <definedName name="_____________________________________________________l8" localSheetId="4">#REF!</definedName>
    <definedName name="_____________________________________________________l8">#REF!</definedName>
    <definedName name="_____________________________________________________l9" localSheetId="4">#REF!</definedName>
    <definedName name="_____________________________________________________l9">#REF!</definedName>
    <definedName name="_____________________________________________________mm1" localSheetId="4">#REF!</definedName>
    <definedName name="_____________________________________________________mm1">#REF!</definedName>
    <definedName name="_____________________________________________________mm11" localSheetId="4">#REF!</definedName>
    <definedName name="_____________________________________________________mm11">#REF!</definedName>
    <definedName name="_____________________________________________________mm111" localSheetId="4">#REF!</definedName>
    <definedName name="_____________________________________________________mm111">#REF!</definedName>
    <definedName name="_____________________________________________________pc2" localSheetId="4">#REF!</definedName>
    <definedName name="_____________________________________________________pc2">#REF!</definedName>
    <definedName name="_____________________________________________________pv2" localSheetId="4">#REF!</definedName>
    <definedName name="_____________________________________________________pv2">#REF!</definedName>
    <definedName name="_____________________________________________________rr3" localSheetId="4">#REF!</definedName>
    <definedName name="_____________________________________________________rr3">#REF!</definedName>
    <definedName name="_____________________________________________________rrr1" localSheetId="4">#REF!</definedName>
    <definedName name="_____________________________________________________rrr1">#REF!</definedName>
    <definedName name="_____________________________________________________ss12" localSheetId="4">#REF!</definedName>
    <definedName name="_____________________________________________________ss12">#REF!</definedName>
    <definedName name="_____________________________________________________ss20" localSheetId="4">#REF!</definedName>
    <definedName name="_____________________________________________________ss20">#REF!</definedName>
    <definedName name="_____________________________________________________ss40" localSheetId="4">#REF!</definedName>
    <definedName name="_____________________________________________________ss40">#REF!</definedName>
    <definedName name="_____________________________________________________var1" localSheetId="4">#REF!</definedName>
    <definedName name="_____________________________________________________var1">#REF!</definedName>
    <definedName name="_____________________________________________________var4" localSheetId="4">#REF!</definedName>
    <definedName name="_____________________________________________________var4">#REF!</definedName>
    <definedName name="____________________________________________________bla1" localSheetId="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4">#REF!</definedName>
    <definedName name="____________________________________________________cur1">#REF!</definedName>
    <definedName name="____________________________________________________l1" localSheetId="4">#REF!</definedName>
    <definedName name="____________________________________________________l1">#REF!</definedName>
    <definedName name="____________________________________________________l12" localSheetId="4">#REF!</definedName>
    <definedName name="____________________________________________________l12">#REF!</definedName>
    <definedName name="____________________________________________________l2" localSheetId="4">#REF!</definedName>
    <definedName name="____________________________________________________l2">#REF!</definedName>
    <definedName name="____________________________________________________l3" localSheetId="4">#REF!</definedName>
    <definedName name="____________________________________________________l3">#REF!</definedName>
    <definedName name="____________________________________________________l4" localSheetId="4">#REF!</definedName>
    <definedName name="____________________________________________________l4">#REF!</definedName>
    <definedName name="____________________________________________________l5" localSheetId="4">#REF!</definedName>
    <definedName name="____________________________________________________l5">#REF!</definedName>
    <definedName name="____________________________________________________l6" localSheetId="4">#REF!</definedName>
    <definedName name="____________________________________________________l6">#REF!</definedName>
    <definedName name="____________________________________________________l7" localSheetId="4">#REF!</definedName>
    <definedName name="____________________________________________________l7">#REF!</definedName>
    <definedName name="____________________________________________________l8" localSheetId="4">#REF!</definedName>
    <definedName name="____________________________________________________l8">#REF!</definedName>
    <definedName name="____________________________________________________l9" localSheetId="4">#REF!</definedName>
    <definedName name="____________________________________________________l9">#REF!</definedName>
    <definedName name="____________________________________________________mm1" localSheetId="4">#REF!</definedName>
    <definedName name="____________________________________________________mm1">#REF!</definedName>
    <definedName name="____________________________________________________mm11" localSheetId="4">#REF!</definedName>
    <definedName name="____________________________________________________mm11">#REF!</definedName>
    <definedName name="____________________________________________________mm111" localSheetId="4">#REF!</definedName>
    <definedName name="____________________________________________________mm111">#REF!</definedName>
    <definedName name="____________________________________________________pc2" localSheetId="4">#REF!</definedName>
    <definedName name="____________________________________________________pc2">#REF!</definedName>
    <definedName name="____________________________________________________pv2" localSheetId="4">#REF!</definedName>
    <definedName name="____________________________________________________pv2">#REF!</definedName>
    <definedName name="____________________________________________________rr3" localSheetId="4">#REF!</definedName>
    <definedName name="____________________________________________________rr3">#REF!</definedName>
    <definedName name="____________________________________________________rrr1" localSheetId="4">#REF!</definedName>
    <definedName name="____________________________________________________rrr1">#REF!</definedName>
    <definedName name="____________________________________________________ss12" localSheetId="4">#REF!</definedName>
    <definedName name="____________________________________________________ss12">#REF!</definedName>
    <definedName name="____________________________________________________ss20" localSheetId="4">#REF!</definedName>
    <definedName name="____________________________________________________ss20">#REF!</definedName>
    <definedName name="____________________________________________________ss40" localSheetId="4">#REF!</definedName>
    <definedName name="____________________________________________________ss40">#REF!</definedName>
    <definedName name="____________________________________________________var1" localSheetId="4">#REF!</definedName>
    <definedName name="____________________________________________________var1">#REF!</definedName>
    <definedName name="____________________________________________________var4" localSheetId="4">#REF!</definedName>
    <definedName name="____________________________________________________var4">#REF!</definedName>
    <definedName name="___________________________________________________bla1" localSheetId="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4">#REF!</definedName>
    <definedName name="___________________________________________________cur1">#REF!</definedName>
    <definedName name="___________________________________________________l1" localSheetId="4">#REF!</definedName>
    <definedName name="___________________________________________________l1">#REF!</definedName>
    <definedName name="___________________________________________________l12" localSheetId="4">#REF!</definedName>
    <definedName name="___________________________________________________l12">#REF!</definedName>
    <definedName name="___________________________________________________l2" localSheetId="4">#REF!</definedName>
    <definedName name="___________________________________________________l2">#REF!</definedName>
    <definedName name="___________________________________________________l3" localSheetId="4">#REF!</definedName>
    <definedName name="___________________________________________________l3">#REF!</definedName>
    <definedName name="___________________________________________________l4" localSheetId="4">#REF!</definedName>
    <definedName name="___________________________________________________l4">#REF!</definedName>
    <definedName name="___________________________________________________l5" localSheetId="4">#REF!</definedName>
    <definedName name="___________________________________________________l5">#REF!</definedName>
    <definedName name="___________________________________________________l6" localSheetId="4">#REF!</definedName>
    <definedName name="___________________________________________________l6">#REF!</definedName>
    <definedName name="___________________________________________________l7" localSheetId="4">#REF!</definedName>
    <definedName name="___________________________________________________l7">#REF!</definedName>
    <definedName name="___________________________________________________l8" localSheetId="4">#REF!</definedName>
    <definedName name="___________________________________________________l8">#REF!</definedName>
    <definedName name="___________________________________________________l9" localSheetId="4">#REF!</definedName>
    <definedName name="___________________________________________________l9">#REF!</definedName>
    <definedName name="___________________________________________________mm1" localSheetId="4">#REF!</definedName>
    <definedName name="___________________________________________________mm1">#REF!</definedName>
    <definedName name="___________________________________________________mm11" localSheetId="4">#REF!</definedName>
    <definedName name="___________________________________________________mm11">#REF!</definedName>
    <definedName name="___________________________________________________mm111" localSheetId="4">#REF!</definedName>
    <definedName name="___________________________________________________mm111">#REF!</definedName>
    <definedName name="___________________________________________________pc2" localSheetId="4">#REF!</definedName>
    <definedName name="___________________________________________________pc2">#REF!</definedName>
    <definedName name="___________________________________________________pv2" localSheetId="4">#REF!</definedName>
    <definedName name="___________________________________________________pv2">#REF!</definedName>
    <definedName name="___________________________________________________rr3" localSheetId="4">#REF!</definedName>
    <definedName name="___________________________________________________rr3">#REF!</definedName>
    <definedName name="___________________________________________________rrr1" localSheetId="4">#REF!</definedName>
    <definedName name="___________________________________________________rrr1">#REF!</definedName>
    <definedName name="___________________________________________________ss12" localSheetId="4">#REF!</definedName>
    <definedName name="___________________________________________________ss12">#REF!</definedName>
    <definedName name="___________________________________________________ss20" localSheetId="4">#REF!</definedName>
    <definedName name="___________________________________________________ss20">#REF!</definedName>
    <definedName name="___________________________________________________ss40" localSheetId="4">#REF!</definedName>
    <definedName name="___________________________________________________ss40">#REF!</definedName>
    <definedName name="___________________________________________________var1" localSheetId="4">#REF!</definedName>
    <definedName name="___________________________________________________var1">#REF!</definedName>
    <definedName name="___________________________________________________var4" localSheetId="4">#REF!</definedName>
    <definedName name="___________________________________________________var4">#REF!</definedName>
    <definedName name="__________________________________________________bla1" localSheetId="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4">#REF!</definedName>
    <definedName name="__________________________________________________cur1">#REF!</definedName>
    <definedName name="__________________________________________________l1" localSheetId="4">#REF!</definedName>
    <definedName name="__________________________________________________l1">#REF!</definedName>
    <definedName name="__________________________________________________l12" localSheetId="4">#REF!</definedName>
    <definedName name="__________________________________________________l12">#REF!</definedName>
    <definedName name="__________________________________________________l2" localSheetId="4">#REF!</definedName>
    <definedName name="__________________________________________________l2">#REF!</definedName>
    <definedName name="__________________________________________________l3" localSheetId="4">#REF!</definedName>
    <definedName name="__________________________________________________l3">#REF!</definedName>
    <definedName name="__________________________________________________l4" localSheetId="4">#REF!</definedName>
    <definedName name="__________________________________________________l4">#REF!</definedName>
    <definedName name="__________________________________________________l5" localSheetId="4">#REF!</definedName>
    <definedName name="__________________________________________________l5">#REF!</definedName>
    <definedName name="__________________________________________________l6" localSheetId="4">#REF!</definedName>
    <definedName name="__________________________________________________l6">#REF!</definedName>
    <definedName name="__________________________________________________l7" localSheetId="4">#REF!</definedName>
    <definedName name="__________________________________________________l7">#REF!</definedName>
    <definedName name="__________________________________________________l8" localSheetId="4">#REF!</definedName>
    <definedName name="__________________________________________________l8">#REF!</definedName>
    <definedName name="__________________________________________________l9" localSheetId="4">#REF!</definedName>
    <definedName name="__________________________________________________l9">#REF!</definedName>
    <definedName name="__________________________________________________mm1" localSheetId="4">#REF!</definedName>
    <definedName name="__________________________________________________mm1">#REF!</definedName>
    <definedName name="__________________________________________________mm11" localSheetId="4">#REF!</definedName>
    <definedName name="__________________________________________________mm11">#REF!</definedName>
    <definedName name="__________________________________________________mm111" localSheetId="4">#REF!</definedName>
    <definedName name="__________________________________________________mm111">#REF!</definedName>
    <definedName name="__________________________________________________pc2" localSheetId="4">#REF!</definedName>
    <definedName name="__________________________________________________pc2">#REF!</definedName>
    <definedName name="__________________________________________________pv2" localSheetId="4">#REF!</definedName>
    <definedName name="__________________________________________________pv2">#REF!</definedName>
    <definedName name="__________________________________________________rr3" localSheetId="4">#REF!</definedName>
    <definedName name="__________________________________________________rr3">#REF!</definedName>
    <definedName name="__________________________________________________rrr1" localSheetId="4">#REF!</definedName>
    <definedName name="__________________________________________________rrr1">#REF!</definedName>
    <definedName name="__________________________________________________ss12" localSheetId="4">#REF!</definedName>
    <definedName name="__________________________________________________ss12">#REF!</definedName>
    <definedName name="__________________________________________________ss20" localSheetId="4">#REF!</definedName>
    <definedName name="__________________________________________________ss20">#REF!</definedName>
    <definedName name="__________________________________________________ss40" localSheetId="4">#REF!</definedName>
    <definedName name="__________________________________________________ss40">#REF!</definedName>
    <definedName name="__________________________________________________var1" localSheetId="4">#REF!</definedName>
    <definedName name="__________________________________________________var1">#REF!</definedName>
    <definedName name="__________________________________________________var4" localSheetId="4">#REF!</definedName>
    <definedName name="__________________________________________________var4">#REF!</definedName>
    <definedName name="_________________________________________________bla1" localSheetId="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4">#REF!</definedName>
    <definedName name="_________________________________________________cur1">#REF!</definedName>
    <definedName name="_________________________________________________l1" localSheetId="4">#REF!</definedName>
    <definedName name="_________________________________________________l1">#REF!</definedName>
    <definedName name="_________________________________________________l12" localSheetId="4">#REF!</definedName>
    <definedName name="_________________________________________________l12">#REF!</definedName>
    <definedName name="_________________________________________________l2" localSheetId="4">#REF!</definedName>
    <definedName name="_________________________________________________l2">#REF!</definedName>
    <definedName name="_________________________________________________l3" localSheetId="4">#REF!</definedName>
    <definedName name="_________________________________________________l3">#REF!</definedName>
    <definedName name="_________________________________________________l4" localSheetId="4">#REF!</definedName>
    <definedName name="_________________________________________________l4">#REF!</definedName>
    <definedName name="_________________________________________________l5" localSheetId="4">#REF!</definedName>
    <definedName name="_________________________________________________l5">#REF!</definedName>
    <definedName name="_________________________________________________l6" localSheetId="4">#REF!</definedName>
    <definedName name="_________________________________________________l6">#REF!</definedName>
    <definedName name="_________________________________________________l7" localSheetId="4">#REF!</definedName>
    <definedName name="_________________________________________________l7">#REF!</definedName>
    <definedName name="_________________________________________________l8" localSheetId="4">#REF!</definedName>
    <definedName name="_________________________________________________l8">#REF!</definedName>
    <definedName name="_________________________________________________l9" localSheetId="4">#REF!</definedName>
    <definedName name="_________________________________________________l9">#REF!</definedName>
    <definedName name="_________________________________________________mm1" localSheetId="4">#REF!</definedName>
    <definedName name="_________________________________________________mm1">#REF!</definedName>
    <definedName name="_________________________________________________mm11" localSheetId="4">#REF!</definedName>
    <definedName name="_________________________________________________mm11">#REF!</definedName>
    <definedName name="_________________________________________________mm111" localSheetId="4">#REF!</definedName>
    <definedName name="_________________________________________________mm111">#REF!</definedName>
    <definedName name="_________________________________________________pc2" localSheetId="4">#REF!</definedName>
    <definedName name="_________________________________________________pc2">#REF!</definedName>
    <definedName name="_________________________________________________pv2" localSheetId="4">#REF!</definedName>
    <definedName name="_________________________________________________pv2">#REF!</definedName>
    <definedName name="_________________________________________________rr3" localSheetId="4">#REF!</definedName>
    <definedName name="_________________________________________________rr3">#REF!</definedName>
    <definedName name="_________________________________________________rrr1" localSheetId="4">#REF!</definedName>
    <definedName name="_________________________________________________rrr1">#REF!</definedName>
    <definedName name="_________________________________________________ss12" localSheetId="4">#REF!</definedName>
    <definedName name="_________________________________________________ss12">#REF!</definedName>
    <definedName name="_________________________________________________ss20" localSheetId="4">#REF!</definedName>
    <definedName name="_________________________________________________ss20">#REF!</definedName>
    <definedName name="_________________________________________________ss40" localSheetId="4">#REF!</definedName>
    <definedName name="_________________________________________________ss40">#REF!</definedName>
    <definedName name="_________________________________________________var1" localSheetId="4">#REF!</definedName>
    <definedName name="_________________________________________________var1">#REF!</definedName>
    <definedName name="_________________________________________________var4" localSheetId="4">#REF!</definedName>
    <definedName name="_________________________________________________var4">#REF!</definedName>
    <definedName name="________________________________________________bla1" localSheetId="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4">#REF!</definedName>
    <definedName name="________________________________________________cur1">#REF!</definedName>
    <definedName name="________________________________________________knr2">NA()</definedName>
    <definedName name="________________________________________________l1" localSheetId="4">#REF!</definedName>
    <definedName name="________________________________________________l1">#REF!</definedName>
    <definedName name="________________________________________________l12" localSheetId="4">#REF!</definedName>
    <definedName name="________________________________________________l12">#REF!</definedName>
    <definedName name="________________________________________________l2" localSheetId="4">#REF!</definedName>
    <definedName name="________________________________________________l2">#REF!</definedName>
    <definedName name="________________________________________________l3" localSheetId="4">#REF!</definedName>
    <definedName name="________________________________________________l3">#REF!</definedName>
    <definedName name="________________________________________________l4" localSheetId="4">#REF!</definedName>
    <definedName name="________________________________________________l4">#REF!</definedName>
    <definedName name="________________________________________________l5" localSheetId="4">#REF!</definedName>
    <definedName name="________________________________________________l5">#REF!</definedName>
    <definedName name="________________________________________________l6" localSheetId="4">#REF!</definedName>
    <definedName name="________________________________________________l6">#REF!</definedName>
    <definedName name="________________________________________________l7" localSheetId="4">#REF!</definedName>
    <definedName name="________________________________________________l7">#REF!</definedName>
    <definedName name="________________________________________________l8" localSheetId="4">#REF!</definedName>
    <definedName name="________________________________________________l8">#REF!</definedName>
    <definedName name="________________________________________________l9" localSheetId="4">#REF!</definedName>
    <definedName name="________________________________________________l9">#REF!</definedName>
    <definedName name="________________________________________________mm1" localSheetId="4">#REF!</definedName>
    <definedName name="________________________________________________mm1">#REF!</definedName>
    <definedName name="________________________________________________mm11" localSheetId="4">#REF!</definedName>
    <definedName name="________________________________________________mm11">#REF!</definedName>
    <definedName name="________________________________________________mm111" localSheetId="4">#REF!</definedName>
    <definedName name="________________________________________________mm111">#REF!</definedName>
    <definedName name="________________________________________________pc2" localSheetId="4">#REF!</definedName>
    <definedName name="________________________________________________pc2">#REF!</definedName>
    <definedName name="________________________________________________pv2" localSheetId="4">#REF!</definedName>
    <definedName name="________________________________________________pv2">#REF!</definedName>
    <definedName name="________________________________________________rr3" localSheetId="4">#REF!</definedName>
    <definedName name="________________________________________________rr3">#REF!</definedName>
    <definedName name="________________________________________________rrr1" localSheetId="4">#REF!</definedName>
    <definedName name="________________________________________________rrr1">#REF!</definedName>
    <definedName name="________________________________________________ss12" localSheetId="4">#REF!</definedName>
    <definedName name="________________________________________________ss12">#REF!</definedName>
    <definedName name="________________________________________________ss20" localSheetId="4">#REF!</definedName>
    <definedName name="________________________________________________ss20">#REF!</definedName>
    <definedName name="________________________________________________ss40" localSheetId="4">#REF!</definedName>
    <definedName name="________________________________________________ss40">#REF!</definedName>
    <definedName name="________________________________________________var1" localSheetId="4">#REF!</definedName>
    <definedName name="________________________________________________var1">#REF!</definedName>
    <definedName name="________________________________________________var4" localSheetId="4">#REF!</definedName>
    <definedName name="________________________________________________var4">#REF!</definedName>
    <definedName name="_______________________________________________bla1" localSheetId="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4">#REF!</definedName>
    <definedName name="_______________________________________________cur1">#REF!</definedName>
    <definedName name="_______________________________________________l1" localSheetId="4">#REF!</definedName>
    <definedName name="_______________________________________________l1">#REF!</definedName>
    <definedName name="_______________________________________________l12" localSheetId="4">#REF!</definedName>
    <definedName name="_______________________________________________l12">#REF!</definedName>
    <definedName name="_______________________________________________l2" localSheetId="4">#REF!</definedName>
    <definedName name="_______________________________________________l2">#REF!</definedName>
    <definedName name="_______________________________________________l3" localSheetId="4">#REF!</definedName>
    <definedName name="_______________________________________________l3">#REF!</definedName>
    <definedName name="_______________________________________________l4" localSheetId="4">#REF!</definedName>
    <definedName name="_______________________________________________l4">#REF!</definedName>
    <definedName name="_______________________________________________l5" localSheetId="4">#REF!</definedName>
    <definedName name="_______________________________________________l5">#REF!</definedName>
    <definedName name="_______________________________________________l6" localSheetId="4">#REF!</definedName>
    <definedName name="_______________________________________________l6">#REF!</definedName>
    <definedName name="_______________________________________________l7" localSheetId="4">#REF!</definedName>
    <definedName name="_______________________________________________l7">#REF!</definedName>
    <definedName name="_______________________________________________l8" localSheetId="4">#REF!</definedName>
    <definedName name="_______________________________________________l8">#REF!</definedName>
    <definedName name="_______________________________________________l9" localSheetId="4">#REF!</definedName>
    <definedName name="_______________________________________________l9">#REF!</definedName>
    <definedName name="_______________________________________________mm1" localSheetId="4">#REF!</definedName>
    <definedName name="_______________________________________________mm1">#REF!</definedName>
    <definedName name="_______________________________________________mm11" localSheetId="4">#REF!</definedName>
    <definedName name="_______________________________________________mm11">#REF!</definedName>
    <definedName name="_______________________________________________mm111" localSheetId="4">#REF!</definedName>
    <definedName name="_______________________________________________mm111">#REF!</definedName>
    <definedName name="_______________________________________________pc2" localSheetId="4">#REF!</definedName>
    <definedName name="_______________________________________________pc2">#REF!</definedName>
    <definedName name="_______________________________________________pv2" localSheetId="4">#REF!</definedName>
    <definedName name="_______________________________________________pv2">#REF!</definedName>
    <definedName name="_______________________________________________rr3" localSheetId="4">#REF!</definedName>
    <definedName name="_______________________________________________rr3">#REF!</definedName>
    <definedName name="_______________________________________________rrr1" localSheetId="4">#REF!</definedName>
    <definedName name="_______________________________________________rrr1">#REF!</definedName>
    <definedName name="_______________________________________________ss12" localSheetId="4">#REF!</definedName>
    <definedName name="_______________________________________________ss12">#REF!</definedName>
    <definedName name="_______________________________________________ss20" localSheetId="4">#REF!</definedName>
    <definedName name="_______________________________________________ss20">#REF!</definedName>
    <definedName name="_______________________________________________ss40" localSheetId="4">#REF!</definedName>
    <definedName name="_______________________________________________ss40">#REF!</definedName>
    <definedName name="_______________________________________________var1" localSheetId="4">#REF!</definedName>
    <definedName name="_______________________________________________var1">#REF!</definedName>
    <definedName name="_______________________________________________var4" localSheetId="4">#REF!</definedName>
    <definedName name="_______________________________________________var4">#REF!</definedName>
    <definedName name="______________________________________________bla1" localSheetId="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4">#REF!</definedName>
    <definedName name="______________________________________________cur1">#REF!</definedName>
    <definedName name="______________________________________________knr2">NA()</definedName>
    <definedName name="______________________________________________l1" localSheetId="4">#REF!</definedName>
    <definedName name="______________________________________________l1">#REF!</definedName>
    <definedName name="______________________________________________l12" localSheetId="4">#REF!</definedName>
    <definedName name="______________________________________________l12">#REF!</definedName>
    <definedName name="______________________________________________l2" localSheetId="4">#REF!</definedName>
    <definedName name="______________________________________________l2">#REF!</definedName>
    <definedName name="______________________________________________l3" localSheetId="4">#REF!</definedName>
    <definedName name="______________________________________________l3">#REF!</definedName>
    <definedName name="______________________________________________l4" localSheetId="4">#REF!</definedName>
    <definedName name="______________________________________________l4">#REF!</definedName>
    <definedName name="______________________________________________l5" localSheetId="4">#REF!</definedName>
    <definedName name="______________________________________________l5">#REF!</definedName>
    <definedName name="______________________________________________l6" localSheetId="4">#REF!</definedName>
    <definedName name="______________________________________________l6">#REF!</definedName>
    <definedName name="______________________________________________l7" localSheetId="4">#REF!</definedName>
    <definedName name="______________________________________________l7">#REF!</definedName>
    <definedName name="______________________________________________l8" localSheetId="4">#REF!</definedName>
    <definedName name="______________________________________________l8">#REF!</definedName>
    <definedName name="______________________________________________l9" localSheetId="4">#REF!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4">#REF!</definedName>
    <definedName name="______________________________________________mm1">#REF!</definedName>
    <definedName name="______________________________________________mm1000">NA()</definedName>
    <definedName name="______________________________________________mm11" localSheetId="4">#REF!</definedName>
    <definedName name="______________________________________________mm11">#REF!</definedName>
    <definedName name="______________________________________________mm111" localSheetId="4">#REF!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4">#REF!</definedName>
    <definedName name="______________________________________________pc2">#REF!</definedName>
    <definedName name="______________________________________________pv2" localSheetId="4">#REF!</definedName>
    <definedName name="______________________________________________pv2">#REF!</definedName>
    <definedName name="______________________________________________rr3" localSheetId="4">#REF!</definedName>
    <definedName name="______________________________________________rr3">#REF!</definedName>
    <definedName name="______________________________________________rrr1" localSheetId="4">#REF!</definedName>
    <definedName name="______________________________________________rrr1">#REF!</definedName>
    <definedName name="______________________________________________ss12" localSheetId="4">#REF!</definedName>
    <definedName name="______________________________________________ss12">#REF!</definedName>
    <definedName name="______________________________________________ss20" localSheetId="4">#REF!</definedName>
    <definedName name="______________________________________________ss20">#REF!</definedName>
    <definedName name="______________________________________________ss40" localSheetId="4">#REF!</definedName>
    <definedName name="______________________________________________ss40">#REF!</definedName>
    <definedName name="______________________________________________var1" localSheetId="4">#REF!</definedName>
    <definedName name="______________________________________________var1">#REF!</definedName>
    <definedName name="______________________________________________var4" localSheetId="4">#REF!</definedName>
    <definedName name="______________________________________________var4">#REF!</definedName>
    <definedName name="_____________________________________________bla1" localSheetId="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4">#REF!</definedName>
    <definedName name="_____________________________________________cur1">#REF!</definedName>
    <definedName name="_____________________________________________knr2">NA()</definedName>
    <definedName name="_____________________________________________l1" localSheetId="4">#REF!</definedName>
    <definedName name="_____________________________________________l1">#REF!</definedName>
    <definedName name="_____________________________________________l12" localSheetId="4">#REF!</definedName>
    <definedName name="_____________________________________________l12">#REF!</definedName>
    <definedName name="_____________________________________________l2" localSheetId="4">#REF!</definedName>
    <definedName name="_____________________________________________l2">#REF!</definedName>
    <definedName name="_____________________________________________l3" localSheetId="4">#REF!</definedName>
    <definedName name="_____________________________________________l3">#REF!</definedName>
    <definedName name="_____________________________________________l4" localSheetId="4">#REF!</definedName>
    <definedName name="_____________________________________________l4">#REF!</definedName>
    <definedName name="_____________________________________________l5" localSheetId="4">#REF!</definedName>
    <definedName name="_____________________________________________l5">#REF!</definedName>
    <definedName name="_____________________________________________l6" localSheetId="4">#REF!</definedName>
    <definedName name="_____________________________________________l6">#REF!</definedName>
    <definedName name="_____________________________________________l7" localSheetId="4">#REF!</definedName>
    <definedName name="_____________________________________________l7">#REF!</definedName>
    <definedName name="_____________________________________________l8" localSheetId="4">#REF!</definedName>
    <definedName name="_____________________________________________l8">#REF!</definedName>
    <definedName name="_____________________________________________l9" localSheetId="4">#REF!</definedName>
    <definedName name="_____________________________________________l9">#REF!</definedName>
    <definedName name="_____________________________________________mm1" localSheetId="4">#REF!</definedName>
    <definedName name="_____________________________________________mm1">#REF!</definedName>
    <definedName name="_____________________________________________mm11" localSheetId="4">#REF!</definedName>
    <definedName name="_____________________________________________mm11">#REF!</definedName>
    <definedName name="_____________________________________________mm111" localSheetId="4">#REF!</definedName>
    <definedName name="_____________________________________________mm111">#REF!</definedName>
    <definedName name="_____________________________________________pc2" localSheetId="4">#REF!</definedName>
    <definedName name="_____________________________________________pc2">#REF!</definedName>
    <definedName name="_____________________________________________pv2" localSheetId="4">#REF!</definedName>
    <definedName name="_____________________________________________pv2">#REF!</definedName>
    <definedName name="_____________________________________________rr3" localSheetId="4">#REF!</definedName>
    <definedName name="_____________________________________________rr3">#REF!</definedName>
    <definedName name="_____________________________________________rrr1" localSheetId="4">#REF!</definedName>
    <definedName name="_____________________________________________rrr1">#REF!</definedName>
    <definedName name="_____________________________________________ss12" localSheetId="4">#REF!</definedName>
    <definedName name="_____________________________________________ss12">#REF!</definedName>
    <definedName name="_____________________________________________ss20" localSheetId="4">#REF!</definedName>
    <definedName name="_____________________________________________ss20">#REF!</definedName>
    <definedName name="_____________________________________________ss40" localSheetId="4">#REF!</definedName>
    <definedName name="_____________________________________________ss40">#REF!</definedName>
    <definedName name="_____________________________________________var1" localSheetId="4">#REF!</definedName>
    <definedName name="_____________________________________________var1">#REF!</definedName>
    <definedName name="_____________________________________________var4" localSheetId="4">#REF!</definedName>
    <definedName name="_____________________________________________var4">#REF!</definedName>
    <definedName name="____________________________________________bla1" localSheetId="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4">#REF!</definedName>
    <definedName name="____________________________________________cur1">#REF!</definedName>
    <definedName name="____________________________________________knr2">NA()</definedName>
    <definedName name="____________________________________________l1" localSheetId="4">#REF!</definedName>
    <definedName name="____________________________________________l1">#REF!</definedName>
    <definedName name="____________________________________________l12" localSheetId="4">#REF!</definedName>
    <definedName name="____________________________________________l12">#REF!</definedName>
    <definedName name="____________________________________________l2" localSheetId="4">#REF!</definedName>
    <definedName name="____________________________________________l2">#REF!</definedName>
    <definedName name="____________________________________________l3" localSheetId="4">#REF!</definedName>
    <definedName name="____________________________________________l3">#REF!</definedName>
    <definedName name="____________________________________________l4" localSheetId="4">#REF!</definedName>
    <definedName name="____________________________________________l4">#REF!</definedName>
    <definedName name="____________________________________________l5" localSheetId="4">#REF!</definedName>
    <definedName name="____________________________________________l5">#REF!</definedName>
    <definedName name="____________________________________________l6" localSheetId="4">#REF!</definedName>
    <definedName name="____________________________________________l6">#REF!</definedName>
    <definedName name="____________________________________________l7" localSheetId="4">#REF!</definedName>
    <definedName name="____________________________________________l7">#REF!</definedName>
    <definedName name="____________________________________________l8" localSheetId="4">#REF!</definedName>
    <definedName name="____________________________________________l8">#REF!</definedName>
    <definedName name="____________________________________________l9" localSheetId="4">#REF!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4">#REF!</definedName>
    <definedName name="____________________________________________mm1">#REF!</definedName>
    <definedName name="____________________________________________mm1000">NA()</definedName>
    <definedName name="____________________________________________mm11" localSheetId="4">#REF!</definedName>
    <definedName name="____________________________________________mm11">#REF!</definedName>
    <definedName name="____________________________________________mm111" localSheetId="4">#REF!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4">#REF!</definedName>
    <definedName name="____________________________________________pc2">#REF!</definedName>
    <definedName name="____________________________________________pv2" localSheetId="4">#REF!</definedName>
    <definedName name="____________________________________________pv2">#REF!</definedName>
    <definedName name="____________________________________________rr3" localSheetId="4">#REF!</definedName>
    <definedName name="____________________________________________rr3">#REF!</definedName>
    <definedName name="____________________________________________rrr1" localSheetId="4">#REF!</definedName>
    <definedName name="____________________________________________rrr1">#REF!</definedName>
    <definedName name="____________________________________________ss12" localSheetId="4">#REF!</definedName>
    <definedName name="____________________________________________ss12">#REF!</definedName>
    <definedName name="____________________________________________ss20" localSheetId="4">#REF!</definedName>
    <definedName name="____________________________________________ss20">#REF!</definedName>
    <definedName name="____________________________________________ss40" localSheetId="4">#REF!</definedName>
    <definedName name="____________________________________________ss40">#REF!</definedName>
    <definedName name="____________________________________________var1" localSheetId="4">#REF!</definedName>
    <definedName name="____________________________________________var1">#REF!</definedName>
    <definedName name="____________________________________________var4" localSheetId="4">#REF!</definedName>
    <definedName name="____________________________________________var4">#REF!</definedName>
    <definedName name="___________________________________________bla1" localSheetId="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4">#REF!</definedName>
    <definedName name="___________________________________________cur1">#REF!</definedName>
    <definedName name="___________________________________________knr2">NA()</definedName>
    <definedName name="___________________________________________l1" localSheetId="4">#REF!</definedName>
    <definedName name="___________________________________________l1">#REF!</definedName>
    <definedName name="___________________________________________l12" localSheetId="4">#REF!</definedName>
    <definedName name="___________________________________________l12">#REF!</definedName>
    <definedName name="___________________________________________l2" localSheetId="4">#REF!</definedName>
    <definedName name="___________________________________________l2">#REF!</definedName>
    <definedName name="___________________________________________l3" localSheetId="4">#REF!</definedName>
    <definedName name="___________________________________________l3">#REF!</definedName>
    <definedName name="___________________________________________l4" localSheetId="4">#REF!</definedName>
    <definedName name="___________________________________________l4">#REF!</definedName>
    <definedName name="___________________________________________l5" localSheetId="4">#REF!</definedName>
    <definedName name="___________________________________________l5">#REF!</definedName>
    <definedName name="___________________________________________l6" localSheetId="4">#REF!</definedName>
    <definedName name="___________________________________________l6">#REF!</definedName>
    <definedName name="___________________________________________l7" localSheetId="4">#REF!</definedName>
    <definedName name="___________________________________________l7">#REF!</definedName>
    <definedName name="___________________________________________l8" localSheetId="4">#REF!</definedName>
    <definedName name="___________________________________________l8">#REF!</definedName>
    <definedName name="___________________________________________l9" localSheetId="4">#REF!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4">#REF!</definedName>
    <definedName name="___________________________________________mm1">#REF!</definedName>
    <definedName name="___________________________________________mm1000">NA()</definedName>
    <definedName name="___________________________________________mm11" localSheetId="4">#REF!</definedName>
    <definedName name="___________________________________________mm11">#REF!</definedName>
    <definedName name="___________________________________________mm111" localSheetId="4">#REF!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4">#REF!</definedName>
    <definedName name="___________________________________________pc2">#REF!</definedName>
    <definedName name="___________________________________________pv2" localSheetId="4">#REF!</definedName>
    <definedName name="___________________________________________pv2">#REF!</definedName>
    <definedName name="___________________________________________rr3" localSheetId="4">#REF!</definedName>
    <definedName name="___________________________________________rr3">#REF!</definedName>
    <definedName name="___________________________________________rrr1" localSheetId="4">#REF!</definedName>
    <definedName name="___________________________________________rrr1">#REF!</definedName>
    <definedName name="___________________________________________ss12" localSheetId="4">#REF!</definedName>
    <definedName name="___________________________________________ss12">#REF!</definedName>
    <definedName name="___________________________________________ss20" localSheetId="4">#REF!</definedName>
    <definedName name="___________________________________________ss20">#REF!</definedName>
    <definedName name="___________________________________________ss40" localSheetId="4">#REF!</definedName>
    <definedName name="___________________________________________ss40">#REF!</definedName>
    <definedName name="___________________________________________var1" localSheetId="4">#REF!</definedName>
    <definedName name="___________________________________________var1">#REF!</definedName>
    <definedName name="___________________________________________var4" localSheetId="4">#REF!</definedName>
    <definedName name="___________________________________________var4">#REF!</definedName>
    <definedName name="__________________________________________bla1" localSheetId="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4">#REF!</definedName>
    <definedName name="__________________________________________cur1">#REF!</definedName>
    <definedName name="__________________________________________l1" localSheetId="4">#REF!</definedName>
    <definedName name="__________________________________________l1">#REF!</definedName>
    <definedName name="__________________________________________l12" localSheetId="4">#REF!</definedName>
    <definedName name="__________________________________________l12">#REF!</definedName>
    <definedName name="__________________________________________l2" localSheetId="4">#REF!</definedName>
    <definedName name="__________________________________________l2">#REF!</definedName>
    <definedName name="__________________________________________l3" localSheetId="4">#REF!</definedName>
    <definedName name="__________________________________________l3">#REF!</definedName>
    <definedName name="__________________________________________l4" localSheetId="4">#REF!</definedName>
    <definedName name="__________________________________________l4">#REF!</definedName>
    <definedName name="__________________________________________l5" localSheetId="4">#REF!</definedName>
    <definedName name="__________________________________________l5">#REF!</definedName>
    <definedName name="__________________________________________l6" localSheetId="4">#REF!</definedName>
    <definedName name="__________________________________________l6">#REF!</definedName>
    <definedName name="__________________________________________l7" localSheetId="4">#REF!</definedName>
    <definedName name="__________________________________________l7">#REF!</definedName>
    <definedName name="__________________________________________l8" localSheetId="4">#REF!</definedName>
    <definedName name="__________________________________________l8">#REF!</definedName>
    <definedName name="__________________________________________l9" localSheetId="4">#REF!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4">#REF!</definedName>
    <definedName name="__________________________________________mm1">#REF!</definedName>
    <definedName name="__________________________________________mm1000">NA()</definedName>
    <definedName name="__________________________________________mm11" localSheetId="4">#REF!</definedName>
    <definedName name="__________________________________________mm11">#REF!</definedName>
    <definedName name="__________________________________________mm111" localSheetId="4">#REF!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4">#REF!</definedName>
    <definedName name="__________________________________________pc2">#REF!</definedName>
    <definedName name="__________________________________________pv2" localSheetId="4">#REF!</definedName>
    <definedName name="__________________________________________pv2">#REF!</definedName>
    <definedName name="__________________________________________rr3" localSheetId="4">#REF!</definedName>
    <definedName name="__________________________________________rr3">#REF!</definedName>
    <definedName name="__________________________________________rrr1" localSheetId="4">#REF!</definedName>
    <definedName name="__________________________________________rrr1">#REF!</definedName>
    <definedName name="__________________________________________ss12" localSheetId="4">#REF!</definedName>
    <definedName name="__________________________________________ss12">#REF!</definedName>
    <definedName name="__________________________________________ss20" localSheetId="4">#REF!</definedName>
    <definedName name="__________________________________________ss20">#REF!</definedName>
    <definedName name="__________________________________________ss40" localSheetId="4">#REF!</definedName>
    <definedName name="__________________________________________ss40">#REF!</definedName>
    <definedName name="__________________________________________var1" localSheetId="4">#REF!</definedName>
    <definedName name="__________________________________________var1">#REF!</definedName>
    <definedName name="__________________________________________var4" localSheetId="4">#REF!</definedName>
    <definedName name="__________________________________________var4">#REF!</definedName>
    <definedName name="_________________________________________bla1" localSheetId="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4">#REF!</definedName>
    <definedName name="_________________________________________cur1">#REF!</definedName>
    <definedName name="_________________________________________knr2">NA()</definedName>
    <definedName name="_________________________________________l1" localSheetId="4">#REF!</definedName>
    <definedName name="_________________________________________l1">#REF!</definedName>
    <definedName name="_________________________________________l12" localSheetId="4">#REF!</definedName>
    <definedName name="_________________________________________l12">#REF!</definedName>
    <definedName name="_________________________________________l2" localSheetId="4">#REF!</definedName>
    <definedName name="_________________________________________l2">#REF!</definedName>
    <definedName name="_________________________________________l3" localSheetId="4">#REF!</definedName>
    <definedName name="_________________________________________l3">#REF!</definedName>
    <definedName name="_________________________________________l4" localSheetId="4">#REF!</definedName>
    <definedName name="_________________________________________l4">#REF!</definedName>
    <definedName name="_________________________________________l5" localSheetId="4">#REF!</definedName>
    <definedName name="_________________________________________l5">#REF!</definedName>
    <definedName name="_________________________________________l6" localSheetId="4">#REF!</definedName>
    <definedName name="_________________________________________l6">#REF!</definedName>
    <definedName name="_________________________________________l7" localSheetId="4">#REF!</definedName>
    <definedName name="_________________________________________l7">#REF!</definedName>
    <definedName name="_________________________________________l8" localSheetId="4">#REF!</definedName>
    <definedName name="_________________________________________l8">#REF!</definedName>
    <definedName name="_________________________________________l9" localSheetId="4">#REF!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4">#REF!</definedName>
    <definedName name="_________________________________________mm1">#REF!</definedName>
    <definedName name="_________________________________________mm1000">NA()</definedName>
    <definedName name="_________________________________________mm11" localSheetId="4">#REF!</definedName>
    <definedName name="_________________________________________mm11">#REF!</definedName>
    <definedName name="_________________________________________mm111" localSheetId="4">#REF!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4">#REF!</definedName>
    <definedName name="_________________________________________pc2">#REF!</definedName>
    <definedName name="_________________________________________pv2" localSheetId="4">#REF!</definedName>
    <definedName name="_________________________________________pv2">#REF!</definedName>
    <definedName name="_________________________________________rr3" localSheetId="4">#REF!</definedName>
    <definedName name="_________________________________________rr3">#REF!</definedName>
    <definedName name="_________________________________________rrr1" localSheetId="4">#REF!</definedName>
    <definedName name="_________________________________________rrr1">#REF!</definedName>
    <definedName name="_________________________________________ss12" localSheetId="4">#REF!</definedName>
    <definedName name="_________________________________________ss12">#REF!</definedName>
    <definedName name="_________________________________________ss20" localSheetId="4">#REF!</definedName>
    <definedName name="_________________________________________ss20">#REF!</definedName>
    <definedName name="_________________________________________ss40" localSheetId="4">#REF!</definedName>
    <definedName name="_________________________________________ss40">#REF!</definedName>
    <definedName name="_________________________________________var1" localSheetId="4">#REF!</definedName>
    <definedName name="_________________________________________var1">#REF!</definedName>
    <definedName name="_________________________________________var4" localSheetId="4">#REF!</definedName>
    <definedName name="_________________________________________var4">#REF!</definedName>
    <definedName name="________________________________________bla1" localSheetId="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4">#REF!</definedName>
    <definedName name="________________________________________cur1">#REF!</definedName>
    <definedName name="________________________________________knr2" localSheetId="4">#REF!</definedName>
    <definedName name="________________________________________knr2">#REF!</definedName>
    <definedName name="________________________________________l1" localSheetId="4">#REF!</definedName>
    <definedName name="________________________________________l1">#REF!</definedName>
    <definedName name="________________________________________l12" localSheetId="4">#REF!</definedName>
    <definedName name="________________________________________l12">#REF!</definedName>
    <definedName name="________________________________________l2" localSheetId="4">#REF!</definedName>
    <definedName name="________________________________________l2">#REF!</definedName>
    <definedName name="________________________________________l3" localSheetId="4">#REF!</definedName>
    <definedName name="________________________________________l3">#REF!</definedName>
    <definedName name="________________________________________l4" localSheetId="4">#REF!</definedName>
    <definedName name="________________________________________l4">#REF!</definedName>
    <definedName name="________________________________________l5" localSheetId="4">#REF!</definedName>
    <definedName name="________________________________________l5">#REF!</definedName>
    <definedName name="________________________________________l6" localSheetId="4">#REF!</definedName>
    <definedName name="________________________________________l6">#REF!</definedName>
    <definedName name="________________________________________l7" localSheetId="4">#REF!</definedName>
    <definedName name="________________________________________l7">#REF!</definedName>
    <definedName name="________________________________________l8" localSheetId="4">#REF!</definedName>
    <definedName name="________________________________________l8">#REF!</definedName>
    <definedName name="________________________________________l9" localSheetId="4">#REF!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4">#REF!</definedName>
    <definedName name="________________________________________mm1">#REF!</definedName>
    <definedName name="________________________________________mm1000">NA()</definedName>
    <definedName name="________________________________________mm11" localSheetId="4">#REF!</definedName>
    <definedName name="________________________________________mm11">#REF!</definedName>
    <definedName name="________________________________________mm111" localSheetId="4">#REF!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4">#REF!</definedName>
    <definedName name="________________________________________pc2">#REF!</definedName>
    <definedName name="________________________________________pv2" localSheetId="4">#REF!</definedName>
    <definedName name="________________________________________pv2">#REF!</definedName>
    <definedName name="________________________________________rr3" localSheetId="4">#REF!</definedName>
    <definedName name="________________________________________rr3">#REF!</definedName>
    <definedName name="________________________________________rrr1" localSheetId="4">#REF!</definedName>
    <definedName name="________________________________________rrr1">#REF!</definedName>
    <definedName name="________________________________________ss12" localSheetId="4">#REF!</definedName>
    <definedName name="________________________________________ss12">#REF!</definedName>
    <definedName name="________________________________________ss20" localSheetId="4">#REF!</definedName>
    <definedName name="________________________________________ss20">#REF!</definedName>
    <definedName name="________________________________________ss40" localSheetId="4">#REF!</definedName>
    <definedName name="________________________________________ss40">#REF!</definedName>
    <definedName name="________________________________________var1" localSheetId="4">#REF!</definedName>
    <definedName name="________________________________________var1">#REF!</definedName>
    <definedName name="________________________________________var4" localSheetId="4">#REF!</definedName>
    <definedName name="________________________________________var4">#REF!</definedName>
    <definedName name="_______________________________________bla1" localSheetId="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4">#REF!</definedName>
    <definedName name="_______________________________________cur1">#REF!</definedName>
    <definedName name="_______________________________________knr2">NA()</definedName>
    <definedName name="_______________________________________l1" localSheetId="4">#REF!</definedName>
    <definedName name="_______________________________________l1">#REF!</definedName>
    <definedName name="_______________________________________l12" localSheetId="4">#REF!</definedName>
    <definedName name="_______________________________________l12">#REF!</definedName>
    <definedName name="_______________________________________l2" localSheetId="4">#REF!</definedName>
    <definedName name="_______________________________________l2">#REF!</definedName>
    <definedName name="_______________________________________l3" localSheetId="4">#REF!</definedName>
    <definedName name="_______________________________________l3">#REF!</definedName>
    <definedName name="_______________________________________l4" localSheetId="4">#REF!</definedName>
    <definedName name="_______________________________________l4">#REF!</definedName>
    <definedName name="_______________________________________l5" localSheetId="4">#REF!</definedName>
    <definedName name="_______________________________________l5">#REF!</definedName>
    <definedName name="_______________________________________l6" localSheetId="4">#REF!</definedName>
    <definedName name="_______________________________________l6">#REF!</definedName>
    <definedName name="_______________________________________l7" localSheetId="4">#REF!</definedName>
    <definedName name="_______________________________________l7">#REF!</definedName>
    <definedName name="_______________________________________l8" localSheetId="4">#REF!</definedName>
    <definedName name="_______________________________________l8">#REF!</definedName>
    <definedName name="_______________________________________l9" localSheetId="4">#REF!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4">#REF!</definedName>
    <definedName name="_______________________________________mm1">#REF!</definedName>
    <definedName name="_______________________________________mm1000">NA()</definedName>
    <definedName name="_______________________________________mm11" localSheetId="4">#REF!</definedName>
    <definedName name="_______________________________________mm11">#REF!</definedName>
    <definedName name="_______________________________________mm111" localSheetId="4">#REF!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4">#REF!</definedName>
    <definedName name="_______________________________________pc2">#REF!</definedName>
    <definedName name="_______________________________________pv2" localSheetId="4">#REF!</definedName>
    <definedName name="_______________________________________pv2">#REF!</definedName>
    <definedName name="_______________________________________rr3" localSheetId="4">#REF!</definedName>
    <definedName name="_______________________________________rr3">#REF!</definedName>
    <definedName name="_______________________________________rrr1" localSheetId="4">#REF!</definedName>
    <definedName name="_______________________________________rrr1">#REF!</definedName>
    <definedName name="_______________________________________ss12" localSheetId="4">#REF!</definedName>
    <definedName name="_______________________________________ss12">#REF!</definedName>
    <definedName name="_______________________________________ss20" localSheetId="4">#REF!</definedName>
    <definedName name="_______________________________________ss20">#REF!</definedName>
    <definedName name="_______________________________________ss40" localSheetId="4">#REF!</definedName>
    <definedName name="_______________________________________ss40">#REF!</definedName>
    <definedName name="_______________________________________var1" localSheetId="4">#REF!</definedName>
    <definedName name="_______________________________________var1">#REF!</definedName>
    <definedName name="_______________________________________var4" localSheetId="4">#REF!</definedName>
    <definedName name="_______________________________________var4">#REF!</definedName>
    <definedName name="______________________________________bla1" localSheetId="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4">#REF!</definedName>
    <definedName name="______________________________________cur1">#REF!</definedName>
    <definedName name="______________________________________knr2" localSheetId="4">#REF!</definedName>
    <definedName name="______________________________________knr2">#REF!</definedName>
    <definedName name="______________________________________l1" localSheetId="4">#REF!</definedName>
    <definedName name="______________________________________l1">#REF!</definedName>
    <definedName name="______________________________________l12" localSheetId="4">#REF!</definedName>
    <definedName name="______________________________________l12">#REF!</definedName>
    <definedName name="______________________________________l2" localSheetId="4">#REF!</definedName>
    <definedName name="______________________________________l2">#REF!</definedName>
    <definedName name="______________________________________l3" localSheetId="4">#REF!</definedName>
    <definedName name="______________________________________l3">#REF!</definedName>
    <definedName name="______________________________________l4" localSheetId="4">#REF!</definedName>
    <definedName name="______________________________________l4">#REF!</definedName>
    <definedName name="______________________________________l5" localSheetId="4">#REF!</definedName>
    <definedName name="______________________________________l5">#REF!</definedName>
    <definedName name="______________________________________l6" localSheetId="4">#REF!</definedName>
    <definedName name="______________________________________l6">#REF!</definedName>
    <definedName name="______________________________________l7" localSheetId="4">#REF!</definedName>
    <definedName name="______________________________________l7">#REF!</definedName>
    <definedName name="______________________________________l8" localSheetId="4">#REF!</definedName>
    <definedName name="______________________________________l8">#REF!</definedName>
    <definedName name="______________________________________l9" localSheetId="4">#REF!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4">#REF!</definedName>
    <definedName name="______________________________________mm1">#REF!</definedName>
    <definedName name="______________________________________mm1000">NA()</definedName>
    <definedName name="______________________________________mm11" localSheetId="4">#REF!</definedName>
    <definedName name="______________________________________mm11">#REF!</definedName>
    <definedName name="______________________________________mm111" localSheetId="4">#REF!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4">#REF!</definedName>
    <definedName name="______________________________________pc2">#REF!</definedName>
    <definedName name="______________________________________pv2" localSheetId="4">#REF!</definedName>
    <definedName name="______________________________________pv2">#REF!</definedName>
    <definedName name="______________________________________rr3" localSheetId="4">#REF!</definedName>
    <definedName name="______________________________________rr3">#REF!</definedName>
    <definedName name="______________________________________rrr1" localSheetId="4">#REF!</definedName>
    <definedName name="______________________________________rrr1">#REF!</definedName>
    <definedName name="______________________________________ss12" localSheetId="4">#REF!</definedName>
    <definedName name="______________________________________ss12">#REF!</definedName>
    <definedName name="______________________________________ss20" localSheetId="4">#REF!</definedName>
    <definedName name="______________________________________ss20">#REF!</definedName>
    <definedName name="______________________________________ss40" localSheetId="4">#REF!</definedName>
    <definedName name="______________________________________ss40">#REF!</definedName>
    <definedName name="______________________________________var1" localSheetId="4">#REF!</definedName>
    <definedName name="______________________________________var1">#REF!</definedName>
    <definedName name="______________________________________var4" localSheetId="4">#REF!</definedName>
    <definedName name="______________________________________var4">#REF!</definedName>
    <definedName name="_____________________________________bla1" localSheetId="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4">#REF!</definedName>
    <definedName name="_____________________________________cur1">#REF!</definedName>
    <definedName name="_____________________________________knr2" localSheetId="4">#REF!</definedName>
    <definedName name="_____________________________________knr2">#REF!</definedName>
    <definedName name="_____________________________________l1" localSheetId="4">#REF!</definedName>
    <definedName name="_____________________________________l1">#REF!</definedName>
    <definedName name="_____________________________________l12" localSheetId="4">#REF!</definedName>
    <definedName name="_____________________________________l12">#REF!</definedName>
    <definedName name="_____________________________________l2" localSheetId="4">#REF!</definedName>
    <definedName name="_____________________________________l2">#REF!</definedName>
    <definedName name="_____________________________________l3" localSheetId="4">#REF!</definedName>
    <definedName name="_____________________________________l3">#REF!</definedName>
    <definedName name="_____________________________________l4" localSheetId="4">#REF!</definedName>
    <definedName name="_____________________________________l4">#REF!</definedName>
    <definedName name="_____________________________________l5" localSheetId="4">#REF!</definedName>
    <definedName name="_____________________________________l5">#REF!</definedName>
    <definedName name="_____________________________________l6" localSheetId="4">#REF!</definedName>
    <definedName name="_____________________________________l6">#REF!</definedName>
    <definedName name="_____________________________________l7" localSheetId="4">#REF!</definedName>
    <definedName name="_____________________________________l7">#REF!</definedName>
    <definedName name="_____________________________________l8" localSheetId="4">#REF!</definedName>
    <definedName name="_____________________________________l8">#REF!</definedName>
    <definedName name="_____________________________________l9" localSheetId="4">#REF!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4">#REF!</definedName>
    <definedName name="_____________________________________mm1">#REF!</definedName>
    <definedName name="_____________________________________mm1000">NA()</definedName>
    <definedName name="_____________________________________mm11" localSheetId="4">#REF!</definedName>
    <definedName name="_____________________________________mm11">#REF!</definedName>
    <definedName name="_____________________________________mm111" localSheetId="4">#REF!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4">#REF!</definedName>
    <definedName name="_____________________________________pc2">#REF!</definedName>
    <definedName name="_____________________________________pv2" localSheetId="4">#REF!</definedName>
    <definedName name="_____________________________________pv2">#REF!</definedName>
    <definedName name="_____________________________________rr3" localSheetId="4">#REF!</definedName>
    <definedName name="_____________________________________rr3">#REF!</definedName>
    <definedName name="_____________________________________rrr1" localSheetId="4">#REF!</definedName>
    <definedName name="_____________________________________rrr1">#REF!</definedName>
    <definedName name="_____________________________________ss12" localSheetId="4">#REF!</definedName>
    <definedName name="_____________________________________ss12">#REF!</definedName>
    <definedName name="_____________________________________ss20" localSheetId="4">#REF!</definedName>
    <definedName name="_____________________________________ss20">#REF!</definedName>
    <definedName name="_____________________________________ss40" localSheetId="4">#REF!</definedName>
    <definedName name="_____________________________________ss40">#REF!</definedName>
    <definedName name="_____________________________________var1" localSheetId="4">#REF!</definedName>
    <definedName name="_____________________________________var1">#REF!</definedName>
    <definedName name="_____________________________________var4" localSheetId="4">#REF!</definedName>
    <definedName name="_____________________________________var4">#REF!</definedName>
    <definedName name="____________________________________bla1" localSheetId="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4">#REF!</definedName>
    <definedName name="____________________________________cur1">#REF!</definedName>
    <definedName name="____________________________________knr2">NA()</definedName>
    <definedName name="____________________________________l1" localSheetId="4">#REF!</definedName>
    <definedName name="____________________________________l1">#REF!</definedName>
    <definedName name="____________________________________l12" localSheetId="4">#REF!</definedName>
    <definedName name="____________________________________l12">#REF!</definedName>
    <definedName name="____________________________________l2" localSheetId="4">#REF!</definedName>
    <definedName name="____________________________________l2">#REF!</definedName>
    <definedName name="____________________________________l3" localSheetId="4">#REF!</definedName>
    <definedName name="____________________________________l3">#REF!</definedName>
    <definedName name="____________________________________l4" localSheetId="4">#REF!</definedName>
    <definedName name="____________________________________l4">#REF!</definedName>
    <definedName name="____________________________________l5" localSheetId="4">#REF!</definedName>
    <definedName name="____________________________________l5">#REF!</definedName>
    <definedName name="____________________________________l6" localSheetId="4">#REF!</definedName>
    <definedName name="____________________________________l6">#REF!</definedName>
    <definedName name="____________________________________l7" localSheetId="4">#REF!</definedName>
    <definedName name="____________________________________l7">#REF!</definedName>
    <definedName name="____________________________________l8" localSheetId="4">#REF!</definedName>
    <definedName name="____________________________________l8">#REF!</definedName>
    <definedName name="____________________________________l9" localSheetId="4">#REF!</definedName>
    <definedName name="____________________________________l9">#REF!</definedName>
    <definedName name="____________________________________mm1" localSheetId="4">#REF!</definedName>
    <definedName name="____________________________________mm1">#REF!</definedName>
    <definedName name="____________________________________mm11" localSheetId="4">#REF!</definedName>
    <definedName name="____________________________________mm11">#REF!</definedName>
    <definedName name="____________________________________mm111" localSheetId="4">#REF!</definedName>
    <definedName name="____________________________________mm111">#REF!</definedName>
    <definedName name="____________________________________pc2" localSheetId="4">#REF!</definedName>
    <definedName name="____________________________________pc2">#REF!</definedName>
    <definedName name="____________________________________pv2" localSheetId="4">#REF!</definedName>
    <definedName name="____________________________________pv2">#REF!</definedName>
    <definedName name="____________________________________rr3" localSheetId="4">#REF!</definedName>
    <definedName name="____________________________________rr3">#REF!</definedName>
    <definedName name="____________________________________rrr1" localSheetId="4">#REF!</definedName>
    <definedName name="____________________________________rrr1">#REF!</definedName>
    <definedName name="____________________________________ss12" localSheetId="4">#REF!</definedName>
    <definedName name="____________________________________ss12">#REF!</definedName>
    <definedName name="____________________________________ss20" localSheetId="4">#REF!</definedName>
    <definedName name="____________________________________ss20">#REF!</definedName>
    <definedName name="____________________________________ss40" localSheetId="4">#REF!</definedName>
    <definedName name="____________________________________ss40">#REF!</definedName>
    <definedName name="____________________________________var1" localSheetId="4">#REF!</definedName>
    <definedName name="____________________________________var1">#REF!</definedName>
    <definedName name="____________________________________var4" localSheetId="4">#REF!</definedName>
    <definedName name="____________________________________var4">#REF!</definedName>
    <definedName name="___________________________________bla1" localSheetId="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4">#REF!</definedName>
    <definedName name="___________________________________cur1">#REF!</definedName>
    <definedName name="___________________________________knr2" localSheetId="4">#REF!</definedName>
    <definedName name="___________________________________knr2">#REF!</definedName>
    <definedName name="___________________________________l1" localSheetId="4">#REF!</definedName>
    <definedName name="___________________________________l1">#REF!</definedName>
    <definedName name="___________________________________l12" localSheetId="4">#REF!</definedName>
    <definedName name="___________________________________l12">#REF!</definedName>
    <definedName name="___________________________________l2" localSheetId="4">#REF!</definedName>
    <definedName name="___________________________________l2">#REF!</definedName>
    <definedName name="___________________________________l3" localSheetId="4">#REF!</definedName>
    <definedName name="___________________________________l3">#REF!</definedName>
    <definedName name="___________________________________l4" localSheetId="4">#REF!</definedName>
    <definedName name="___________________________________l4">#REF!</definedName>
    <definedName name="___________________________________l5" localSheetId="4">#REF!</definedName>
    <definedName name="___________________________________l5">#REF!</definedName>
    <definedName name="___________________________________l6" localSheetId="4">#REF!</definedName>
    <definedName name="___________________________________l6">#REF!</definedName>
    <definedName name="___________________________________l7" localSheetId="4">#REF!</definedName>
    <definedName name="___________________________________l7">#REF!</definedName>
    <definedName name="___________________________________l8" localSheetId="4">#REF!</definedName>
    <definedName name="___________________________________l8">#REF!</definedName>
    <definedName name="___________________________________l9" localSheetId="4">#REF!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4">#REF!</definedName>
    <definedName name="___________________________________mm1">#REF!</definedName>
    <definedName name="___________________________________mm1000">NA()</definedName>
    <definedName name="___________________________________mm11" localSheetId="4">#REF!</definedName>
    <definedName name="___________________________________mm11">#REF!</definedName>
    <definedName name="___________________________________mm111" localSheetId="4">#REF!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4">#REF!</definedName>
    <definedName name="___________________________________pc2">#REF!</definedName>
    <definedName name="___________________________________pv2" localSheetId="4">#REF!</definedName>
    <definedName name="___________________________________pv2">#REF!</definedName>
    <definedName name="___________________________________rr3" localSheetId="4">#REF!</definedName>
    <definedName name="___________________________________rr3">#REF!</definedName>
    <definedName name="___________________________________rrr1" localSheetId="4">#REF!</definedName>
    <definedName name="___________________________________rrr1">#REF!</definedName>
    <definedName name="___________________________________ss12" localSheetId="4">#REF!</definedName>
    <definedName name="___________________________________ss12">#REF!</definedName>
    <definedName name="___________________________________ss20" localSheetId="4">#REF!</definedName>
    <definedName name="___________________________________ss20">#REF!</definedName>
    <definedName name="___________________________________ss40" localSheetId="4">#REF!</definedName>
    <definedName name="___________________________________ss40">#REF!</definedName>
    <definedName name="___________________________________var1" localSheetId="4">#REF!</definedName>
    <definedName name="___________________________________var1">#REF!</definedName>
    <definedName name="___________________________________var4" localSheetId="4">#REF!</definedName>
    <definedName name="___________________________________var4">#REF!</definedName>
    <definedName name="__________________________________bla1" localSheetId="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4">#REF!</definedName>
    <definedName name="__________________________________cur1">#REF!</definedName>
    <definedName name="__________________________________knr2">NA()</definedName>
    <definedName name="__________________________________l1" localSheetId="4">#REF!</definedName>
    <definedName name="__________________________________l1">#REF!</definedName>
    <definedName name="__________________________________l12" localSheetId="4">#REF!</definedName>
    <definedName name="__________________________________l12">#REF!</definedName>
    <definedName name="__________________________________l2" localSheetId="4">#REF!</definedName>
    <definedName name="__________________________________l2">#REF!</definedName>
    <definedName name="__________________________________l3" localSheetId="4">#REF!</definedName>
    <definedName name="__________________________________l3">#REF!</definedName>
    <definedName name="__________________________________l4" localSheetId="4">#REF!</definedName>
    <definedName name="__________________________________l4">#REF!</definedName>
    <definedName name="__________________________________l5" localSheetId="4">#REF!</definedName>
    <definedName name="__________________________________l5">#REF!</definedName>
    <definedName name="__________________________________l6" localSheetId="4">#REF!</definedName>
    <definedName name="__________________________________l6">#REF!</definedName>
    <definedName name="__________________________________l7" localSheetId="4">#REF!</definedName>
    <definedName name="__________________________________l7">#REF!</definedName>
    <definedName name="__________________________________l8" localSheetId="4">#REF!</definedName>
    <definedName name="__________________________________l8">#REF!</definedName>
    <definedName name="__________________________________l9" localSheetId="4">#REF!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4">#REF!</definedName>
    <definedName name="__________________________________mm1">#REF!</definedName>
    <definedName name="__________________________________mm1000">NA()</definedName>
    <definedName name="__________________________________mm11" localSheetId="4">#REF!</definedName>
    <definedName name="__________________________________mm11">#REF!</definedName>
    <definedName name="__________________________________mm111" localSheetId="4">#REF!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4">#REF!</definedName>
    <definedName name="__________________________________pc2">#REF!</definedName>
    <definedName name="__________________________________pv2" localSheetId="4">#REF!</definedName>
    <definedName name="__________________________________pv2">#REF!</definedName>
    <definedName name="__________________________________rr3" localSheetId="4">#REF!</definedName>
    <definedName name="__________________________________rr3">#REF!</definedName>
    <definedName name="__________________________________rrr1" localSheetId="4">#REF!</definedName>
    <definedName name="__________________________________rrr1">#REF!</definedName>
    <definedName name="__________________________________ss12" localSheetId="4">#REF!</definedName>
    <definedName name="__________________________________ss12">#REF!</definedName>
    <definedName name="__________________________________ss20" localSheetId="4">#REF!</definedName>
    <definedName name="__________________________________ss20">#REF!</definedName>
    <definedName name="__________________________________ss40" localSheetId="4">#REF!</definedName>
    <definedName name="__________________________________ss40">#REF!</definedName>
    <definedName name="__________________________________var1" localSheetId="4">#REF!</definedName>
    <definedName name="__________________________________var1">#REF!</definedName>
    <definedName name="__________________________________var4" localSheetId="4">#REF!</definedName>
    <definedName name="__________________________________var4">#REF!</definedName>
    <definedName name="_________________________________bla1" localSheetId="4">#REF!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4">#REF!</definedName>
    <definedName name="_________________________________cur1">#REF!</definedName>
    <definedName name="_________________________________knr2" localSheetId="4">#REF!</definedName>
    <definedName name="_________________________________knr2">#REF!</definedName>
    <definedName name="_________________________________l1" localSheetId="4">#REF!</definedName>
    <definedName name="_________________________________l1">#REF!</definedName>
    <definedName name="_________________________________l12" localSheetId="4">#REF!</definedName>
    <definedName name="_________________________________l12">#REF!</definedName>
    <definedName name="_________________________________l2" localSheetId="4">#REF!</definedName>
    <definedName name="_________________________________l2">#REF!</definedName>
    <definedName name="_________________________________l3" localSheetId="4">#REF!</definedName>
    <definedName name="_________________________________l3">#REF!</definedName>
    <definedName name="_________________________________l4" localSheetId="4">#REF!</definedName>
    <definedName name="_________________________________l4">#REF!</definedName>
    <definedName name="_________________________________l5" localSheetId="4">#REF!</definedName>
    <definedName name="_________________________________l5">#REF!</definedName>
    <definedName name="_________________________________l6" localSheetId="4">#REF!</definedName>
    <definedName name="_________________________________l6">#REF!</definedName>
    <definedName name="_________________________________l7" localSheetId="4">#REF!</definedName>
    <definedName name="_________________________________l7">#REF!</definedName>
    <definedName name="_________________________________l8" localSheetId="4">#REF!</definedName>
    <definedName name="_________________________________l8">#REF!</definedName>
    <definedName name="_________________________________l9" localSheetId="4">#REF!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4">#REF!</definedName>
    <definedName name="_________________________________mm1">#REF!</definedName>
    <definedName name="_________________________________mm1000">NA()</definedName>
    <definedName name="_________________________________mm11" localSheetId="4">#REF!</definedName>
    <definedName name="_________________________________mm11">#REF!</definedName>
    <definedName name="_________________________________mm111" localSheetId="4">#REF!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4">#REF!</definedName>
    <definedName name="_________________________________pc2">#REF!</definedName>
    <definedName name="_________________________________pv2" localSheetId="4">#REF!</definedName>
    <definedName name="_________________________________pv2">#REF!</definedName>
    <definedName name="_________________________________rr3" localSheetId="4">#REF!</definedName>
    <definedName name="_________________________________rr3">#REF!</definedName>
    <definedName name="_________________________________rrr1" localSheetId="4">#REF!</definedName>
    <definedName name="_________________________________rrr1">#REF!</definedName>
    <definedName name="_________________________________ss12" localSheetId="4">#REF!</definedName>
    <definedName name="_________________________________ss12">#REF!</definedName>
    <definedName name="_________________________________ss20" localSheetId="4">#REF!</definedName>
    <definedName name="_________________________________ss20">#REF!</definedName>
    <definedName name="_________________________________ss40" localSheetId="4">#REF!</definedName>
    <definedName name="_________________________________ss40">#REF!</definedName>
    <definedName name="_________________________________var1" localSheetId="4">#REF!</definedName>
    <definedName name="_________________________________var1">#REF!</definedName>
    <definedName name="_________________________________var4" localSheetId="4">#REF!</definedName>
    <definedName name="_________________________________var4">#REF!</definedName>
    <definedName name="________________________________bla1" localSheetId="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4">#REF!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4">#REF!</definedName>
    <definedName name="________________________________l1">#REF!</definedName>
    <definedName name="________________________________l12" localSheetId="4">#REF!</definedName>
    <definedName name="________________________________l12">#REF!</definedName>
    <definedName name="________________________________l2" localSheetId="4">#REF!</definedName>
    <definedName name="________________________________l2">#REF!</definedName>
    <definedName name="________________________________l3" localSheetId="4">#REF!</definedName>
    <definedName name="________________________________l3">#REF!</definedName>
    <definedName name="________________________________l4" localSheetId="4">#REF!</definedName>
    <definedName name="________________________________l4">#REF!</definedName>
    <definedName name="________________________________l5" localSheetId="4">#REF!</definedName>
    <definedName name="________________________________l5">#REF!</definedName>
    <definedName name="________________________________l6" localSheetId="4">#REF!</definedName>
    <definedName name="________________________________l6">#REF!</definedName>
    <definedName name="________________________________l7" localSheetId="4">#REF!</definedName>
    <definedName name="________________________________l7">#REF!</definedName>
    <definedName name="________________________________l8" localSheetId="4">#REF!</definedName>
    <definedName name="________________________________l8">#REF!</definedName>
    <definedName name="________________________________l9" localSheetId="4">#REF!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4">#REF!</definedName>
    <definedName name="________________________________mm1">#REF!</definedName>
    <definedName name="________________________________mm1000">NA()</definedName>
    <definedName name="________________________________mm11" localSheetId="4">#REF!</definedName>
    <definedName name="________________________________mm11">#REF!</definedName>
    <definedName name="________________________________mm111" localSheetId="4">#REF!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4">#REF!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4">#REF!</definedName>
    <definedName name="________________________________pv2">#REF!</definedName>
    <definedName name="________________________________rr3" localSheetId="4">#REF!</definedName>
    <definedName name="________________________________rr3">#REF!</definedName>
    <definedName name="________________________________rrr1" localSheetId="4">#REF!</definedName>
    <definedName name="________________________________rrr1">#REF!</definedName>
    <definedName name="________________________________ss12" localSheetId="4">#REF!</definedName>
    <definedName name="________________________________ss12">#REF!</definedName>
    <definedName name="________________________________ss20" localSheetId="4">#REF!</definedName>
    <definedName name="________________________________ss20">#REF!</definedName>
    <definedName name="________________________________ss40" localSheetId="4">#REF!</definedName>
    <definedName name="________________________________ss40">#REF!</definedName>
    <definedName name="________________________________var1" localSheetId="4">#REF!</definedName>
    <definedName name="________________________________var1">#REF!</definedName>
    <definedName name="________________________________var4" localSheetId="4">#REF!</definedName>
    <definedName name="________________________________var4">#REF!</definedName>
    <definedName name="_______________________________bla1" localSheetId="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4">#REF!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4">#REF!</definedName>
    <definedName name="_______________________________knr2">#REF!</definedName>
    <definedName name="_______________________________l1" localSheetId="4">#REF!</definedName>
    <definedName name="_______________________________l1">#REF!</definedName>
    <definedName name="_______________________________l12" localSheetId="4">#REF!</definedName>
    <definedName name="_______________________________l12">#REF!</definedName>
    <definedName name="_______________________________l2" localSheetId="4">#REF!</definedName>
    <definedName name="_______________________________l2">#REF!</definedName>
    <definedName name="_______________________________l3" localSheetId="4">#REF!</definedName>
    <definedName name="_______________________________l3">#REF!</definedName>
    <definedName name="_______________________________l4" localSheetId="4">#REF!</definedName>
    <definedName name="_______________________________l4">#REF!</definedName>
    <definedName name="_______________________________l5" localSheetId="4">#REF!</definedName>
    <definedName name="_______________________________l5">#REF!</definedName>
    <definedName name="_______________________________l6" localSheetId="4">#REF!</definedName>
    <definedName name="_______________________________l6">#REF!</definedName>
    <definedName name="_______________________________l7" localSheetId="4">#REF!</definedName>
    <definedName name="_______________________________l7">#REF!</definedName>
    <definedName name="_______________________________l8" localSheetId="4">#REF!</definedName>
    <definedName name="_______________________________l8">#REF!</definedName>
    <definedName name="_______________________________l9" localSheetId="4">#REF!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4">#REF!</definedName>
    <definedName name="_______________________________mm1">#REF!</definedName>
    <definedName name="_______________________________mm1000">NA()</definedName>
    <definedName name="_______________________________mm11" localSheetId="4">#REF!</definedName>
    <definedName name="_______________________________mm11">#REF!</definedName>
    <definedName name="_______________________________mm111" localSheetId="4">#REF!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4">#REF!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4">#REF!</definedName>
    <definedName name="_______________________________pv2">#REF!</definedName>
    <definedName name="_______________________________rr3" localSheetId="4">#REF!</definedName>
    <definedName name="_______________________________rr3">#REF!</definedName>
    <definedName name="_______________________________rrr1" localSheetId="4">#REF!</definedName>
    <definedName name="_______________________________rrr1">#REF!</definedName>
    <definedName name="_______________________________ss12" localSheetId="4">#REF!</definedName>
    <definedName name="_______________________________ss12">#REF!</definedName>
    <definedName name="_______________________________ss20" localSheetId="4">#REF!</definedName>
    <definedName name="_______________________________ss20">#REF!</definedName>
    <definedName name="_______________________________ss40" localSheetId="4">#REF!</definedName>
    <definedName name="_______________________________ss40">#REF!</definedName>
    <definedName name="_______________________________var1" localSheetId="4">#REF!</definedName>
    <definedName name="_______________________________var1">#REF!</definedName>
    <definedName name="_______________________________var4" localSheetId="4">#REF!</definedName>
    <definedName name="_______________________________var4">#REF!</definedName>
    <definedName name="______________________________bla1" localSheetId="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4">#REF!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4">#REF!</definedName>
    <definedName name="______________________________knr2">#REF!</definedName>
    <definedName name="______________________________l1" localSheetId="4">#REF!</definedName>
    <definedName name="______________________________l1">#REF!</definedName>
    <definedName name="______________________________l12" localSheetId="4">#REF!</definedName>
    <definedName name="______________________________l12">#REF!</definedName>
    <definedName name="______________________________l2" localSheetId="4">#REF!</definedName>
    <definedName name="______________________________l2">#REF!</definedName>
    <definedName name="______________________________l3" localSheetId="4">#REF!</definedName>
    <definedName name="______________________________l3">#REF!</definedName>
    <definedName name="______________________________l4" localSheetId="4">#REF!</definedName>
    <definedName name="______________________________l4">#REF!</definedName>
    <definedName name="______________________________l5" localSheetId="4">#REF!</definedName>
    <definedName name="______________________________l5">#REF!</definedName>
    <definedName name="______________________________l6" localSheetId="4">#REF!</definedName>
    <definedName name="______________________________l6">#REF!</definedName>
    <definedName name="______________________________l7" localSheetId="4">#REF!</definedName>
    <definedName name="______________________________l7">#REF!</definedName>
    <definedName name="______________________________l8" localSheetId="4">#REF!</definedName>
    <definedName name="______________________________l8">#REF!</definedName>
    <definedName name="______________________________l9" localSheetId="4">#REF!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4">#REF!</definedName>
    <definedName name="______________________________mm1">#REF!</definedName>
    <definedName name="______________________________mm1000">NA()</definedName>
    <definedName name="______________________________mm11" localSheetId="4">#REF!</definedName>
    <definedName name="______________________________mm11">#REF!</definedName>
    <definedName name="______________________________mm111" localSheetId="4">#REF!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4">#REF!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4">#REF!</definedName>
    <definedName name="______________________________pv2">#REF!</definedName>
    <definedName name="______________________________rr3" localSheetId="4">#REF!</definedName>
    <definedName name="______________________________rr3">#REF!</definedName>
    <definedName name="______________________________rrr1" localSheetId="4">#REF!</definedName>
    <definedName name="______________________________rrr1">#REF!</definedName>
    <definedName name="______________________________ss12" localSheetId="4">#REF!</definedName>
    <definedName name="______________________________ss12">#REF!</definedName>
    <definedName name="______________________________ss20" localSheetId="4">#REF!</definedName>
    <definedName name="______________________________ss20">#REF!</definedName>
    <definedName name="______________________________ss40" localSheetId="4">#REF!</definedName>
    <definedName name="______________________________ss40">#REF!</definedName>
    <definedName name="______________________________var1" localSheetId="4">#REF!</definedName>
    <definedName name="______________________________var1">#REF!</definedName>
    <definedName name="______________________________var4" localSheetId="4">#REF!</definedName>
    <definedName name="______________________________var4">#REF!</definedName>
    <definedName name="_____________________________bla1" localSheetId="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4">#REF!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4">#REF!</definedName>
    <definedName name="_____________________________knr2">#REF!</definedName>
    <definedName name="_____________________________l1" localSheetId="4">#REF!</definedName>
    <definedName name="_____________________________l1">#REF!</definedName>
    <definedName name="_____________________________l12" localSheetId="4">#REF!</definedName>
    <definedName name="_____________________________l12">#REF!</definedName>
    <definedName name="_____________________________l2" localSheetId="4">#REF!</definedName>
    <definedName name="_____________________________l2">#REF!</definedName>
    <definedName name="_____________________________l3" localSheetId="4">#REF!</definedName>
    <definedName name="_____________________________l3">#REF!</definedName>
    <definedName name="_____________________________l4" localSheetId="4">#REF!</definedName>
    <definedName name="_____________________________l4">#REF!</definedName>
    <definedName name="_____________________________l5" localSheetId="4">#REF!</definedName>
    <definedName name="_____________________________l5">#REF!</definedName>
    <definedName name="_____________________________l6" localSheetId="4">#REF!</definedName>
    <definedName name="_____________________________l6">#REF!</definedName>
    <definedName name="_____________________________l7" localSheetId="4">#REF!</definedName>
    <definedName name="_____________________________l7">#REF!</definedName>
    <definedName name="_____________________________l8" localSheetId="4">#REF!</definedName>
    <definedName name="_____________________________l8">#REF!</definedName>
    <definedName name="_____________________________l9" localSheetId="4">#REF!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4">#REF!</definedName>
    <definedName name="_____________________________mm1">#REF!</definedName>
    <definedName name="_____________________________mm1000">NA()</definedName>
    <definedName name="_____________________________mm11" localSheetId="4">#REF!</definedName>
    <definedName name="_____________________________mm11">#REF!</definedName>
    <definedName name="_____________________________mm111" localSheetId="4">#REF!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4">#REF!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4">#REF!</definedName>
    <definedName name="_____________________________pv2">#REF!</definedName>
    <definedName name="_____________________________rr3" localSheetId="4">#REF!</definedName>
    <definedName name="_____________________________rr3">#REF!</definedName>
    <definedName name="_____________________________rrr1" localSheetId="4">#REF!</definedName>
    <definedName name="_____________________________rrr1">#REF!</definedName>
    <definedName name="_____________________________ss12" localSheetId="4">#REF!</definedName>
    <definedName name="_____________________________ss12">#REF!</definedName>
    <definedName name="_____________________________ss20" localSheetId="4">#REF!</definedName>
    <definedName name="_____________________________ss20">#REF!</definedName>
    <definedName name="_____________________________ss40" localSheetId="4">#REF!</definedName>
    <definedName name="_____________________________ss40">#REF!</definedName>
    <definedName name="_____________________________var1" localSheetId="4">#REF!</definedName>
    <definedName name="_____________________________var1">#REF!</definedName>
    <definedName name="_____________________________var4" localSheetId="4">#REF!</definedName>
    <definedName name="_____________________________var4">#REF!</definedName>
    <definedName name="____________________________bla1" localSheetId="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4">#REF!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4">#REF!</definedName>
    <definedName name="____________________________knr2">#REF!</definedName>
    <definedName name="____________________________l1" localSheetId="4">#REF!</definedName>
    <definedName name="____________________________l1">#REF!</definedName>
    <definedName name="____________________________l12" localSheetId="4">#REF!</definedName>
    <definedName name="____________________________l12">#REF!</definedName>
    <definedName name="____________________________l2" localSheetId="4">#REF!</definedName>
    <definedName name="____________________________l2">#REF!</definedName>
    <definedName name="____________________________l3" localSheetId="4">#REF!</definedName>
    <definedName name="____________________________l3">#REF!</definedName>
    <definedName name="____________________________l4" localSheetId="4">#REF!</definedName>
    <definedName name="____________________________l4">#REF!</definedName>
    <definedName name="____________________________l5" localSheetId="4">#REF!</definedName>
    <definedName name="____________________________l5">#REF!</definedName>
    <definedName name="____________________________l6" localSheetId="4">#REF!</definedName>
    <definedName name="____________________________l6">#REF!</definedName>
    <definedName name="____________________________l7" localSheetId="4">#REF!</definedName>
    <definedName name="____________________________l7">#REF!</definedName>
    <definedName name="____________________________l8" localSheetId="4">#REF!</definedName>
    <definedName name="____________________________l8">#REF!</definedName>
    <definedName name="____________________________l9" localSheetId="4">#REF!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4">#REF!</definedName>
    <definedName name="____________________________mm1">#REF!</definedName>
    <definedName name="____________________________mm1000">NA()</definedName>
    <definedName name="____________________________mm11" localSheetId="4">#REF!</definedName>
    <definedName name="____________________________mm11">#REF!</definedName>
    <definedName name="____________________________mm111" localSheetId="4">#REF!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4">#REF!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4">#REF!</definedName>
    <definedName name="____________________________pv2">#REF!</definedName>
    <definedName name="____________________________rr3" localSheetId="4">#REF!</definedName>
    <definedName name="____________________________rr3">#REF!</definedName>
    <definedName name="____________________________rrr1" localSheetId="4">#REF!</definedName>
    <definedName name="____________________________rrr1">#REF!</definedName>
    <definedName name="____________________________ss12" localSheetId="4">#REF!</definedName>
    <definedName name="____________________________ss12">#REF!</definedName>
    <definedName name="____________________________ss20" localSheetId="4">#REF!</definedName>
    <definedName name="____________________________ss20">#REF!</definedName>
    <definedName name="____________________________ss40" localSheetId="4">#REF!</definedName>
    <definedName name="____________________________ss40">#REF!</definedName>
    <definedName name="____________________________var1" localSheetId="4">#REF!</definedName>
    <definedName name="____________________________var1">#REF!</definedName>
    <definedName name="____________________________var4" localSheetId="4">#REF!</definedName>
    <definedName name="____________________________var4">#REF!</definedName>
    <definedName name="____________________________vat1">NA()</definedName>
    <definedName name="___________________________bla1" localSheetId="4">#REF!</definedName>
    <definedName name="___________________________bla1">#REF!</definedName>
    <definedName name="___________________________BSG100" localSheetId="4">#REF!</definedName>
    <definedName name="___________________________BSG100">#REF!</definedName>
    <definedName name="___________________________BSG150" localSheetId="4">#REF!</definedName>
    <definedName name="___________________________BSG150">#REF!</definedName>
    <definedName name="___________________________BSG5" localSheetId="4">#REF!</definedName>
    <definedName name="___________________________BSG5">#REF!</definedName>
    <definedName name="___________________________BSG75" localSheetId="4">#REF!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4">#REF!</definedName>
    <definedName name="___________________________BTC13">#REF!</definedName>
    <definedName name="___________________________BTC14" localSheetId="4">#REF!</definedName>
    <definedName name="___________________________BTC14">#REF!</definedName>
    <definedName name="___________________________BTC15" localSheetId="4">#REF!</definedName>
    <definedName name="___________________________BTC15">#REF!</definedName>
    <definedName name="___________________________BTC16" localSheetId="4">#REF!</definedName>
    <definedName name="___________________________BTC16">#REF!</definedName>
    <definedName name="___________________________BTC17" localSheetId="4">#REF!</definedName>
    <definedName name="___________________________BTC17">#REF!</definedName>
    <definedName name="___________________________BTC18" localSheetId="4">#REF!</definedName>
    <definedName name="___________________________BTC18">#REF!</definedName>
    <definedName name="___________________________BTC19" localSheetId="4">#REF!</definedName>
    <definedName name="___________________________BTC19">#REF!</definedName>
    <definedName name="___________________________BTC2">NA()</definedName>
    <definedName name="___________________________BTC20" localSheetId="4">#REF!</definedName>
    <definedName name="___________________________BTC20">#REF!</definedName>
    <definedName name="___________________________BTC21" localSheetId="4">#REF!</definedName>
    <definedName name="___________________________BTC21">#REF!</definedName>
    <definedName name="___________________________BTC22" localSheetId="4">#REF!</definedName>
    <definedName name="___________________________BTC22">#REF!</definedName>
    <definedName name="___________________________BTC23" localSheetId="4">#REF!</definedName>
    <definedName name="___________________________BTC23">#REF!</definedName>
    <definedName name="___________________________BTC24" localSheetId="4">#REF!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4">#REF!</definedName>
    <definedName name="___________________________BTR13">#REF!</definedName>
    <definedName name="___________________________BTR14" localSheetId="4">#REF!</definedName>
    <definedName name="___________________________BTR14">#REF!</definedName>
    <definedName name="___________________________BTR15" localSheetId="4">#REF!</definedName>
    <definedName name="___________________________BTR15">#REF!</definedName>
    <definedName name="___________________________BTR16" localSheetId="4">#REF!</definedName>
    <definedName name="___________________________BTR16">#REF!</definedName>
    <definedName name="___________________________BTR17" localSheetId="4">#REF!</definedName>
    <definedName name="___________________________BTR17">#REF!</definedName>
    <definedName name="___________________________BTR18" localSheetId="4">#REF!</definedName>
    <definedName name="___________________________BTR18">#REF!</definedName>
    <definedName name="___________________________BTR19" localSheetId="4">#REF!</definedName>
    <definedName name="___________________________BTR19">#REF!</definedName>
    <definedName name="___________________________BTR2">NA()</definedName>
    <definedName name="___________________________BTR20" localSheetId="4">#REF!</definedName>
    <definedName name="___________________________BTR20">#REF!</definedName>
    <definedName name="___________________________BTR21" localSheetId="4">#REF!</definedName>
    <definedName name="___________________________BTR21">#REF!</definedName>
    <definedName name="___________________________BTR22" localSheetId="4">#REF!</definedName>
    <definedName name="___________________________BTR22">#REF!</definedName>
    <definedName name="___________________________BTR23" localSheetId="4">#REF!</definedName>
    <definedName name="___________________________BTR23">#REF!</definedName>
    <definedName name="___________________________BTR24" localSheetId="4">#REF!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4">#REF!</definedName>
    <definedName name="___________________________BTS13">#REF!</definedName>
    <definedName name="___________________________BTS14" localSheetId="4">#REF!</definedName>
    <definedName name="___________________________BTS14">#REF!</definedName>
    <definedName name="___________________________BTS15" localSheetId="4">#REF!</definedName>
    <definedName name="___________________________BTS15">#REF!</definedName>
    <definedName name="___________________________BTS16" localSheetId="4">#REF!</definedName>
    <definedName name="___________________________BTS16">#REF!</definedName>
    <definedName name="___________________________BTS17" localSheetId="4">#REF!</definedName>
    <definedName name="___________________________BTS17">#REF!</definedName>
    <definedName name="___________________________BTS18" localSheetId="4">#REF!</definedName>
    <definedName name="___________________________BTS18">#REF!</definedName>
    <definedName name="___________________________BTS19" localSheetId="4">#REF!</definedName>
    <definedName name="___________________________BTS19">#REF!</definedName>
    <definedName name="___________________________BTS2">NA()</definedName>
    <definedName name="___________________________BTS20" localSheetId="4">#REF!</definedName>
    <definedName name="___________________________BTS20">#REF!</definedName>
    <definedName name="___________________________BTS21" localSheetId="4">#REF!</definedName>
    <definedName name="___________________________BTS21">#REF!</definedName>
    <definedName name="___________________________BTS22" localSheetId="4">#REF!</definedName>
    <definedName name="___________________________BTS22">#REF!</definedName>
    <definedName name="___________________________BTS23" localSheetId="4">#REF!</definedName>
    <definedName name="___________________________BTS23">#REF!</definedName>
    <definedName name="___________________________BTS24" localSheetId="4">#REF!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4">#REF!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4">#REF!</definedName>
    <definedName name="___________________________GBS113">#REF!</definedName>
    <definedName name="___________________________GBS114" localSheetId="4">#REF!</definedName>
    <definedName name="___________________________GBS114">#REF!</definedName>
    <definedName name="___________________________GBS115" localSheetId="4">#REF!</definedName>
    <definedName name="___________________________GBS115">#REF!</definedName>
    <definedName name="___________________________GBS116" localSheetId="4">#REF!</definedName>
    <definedName name="___________________________GBS116">#REF!</definedName>
    <definedName name="___________________________GBS117" localSheetId="4">#REF!</definedName>
    <definedName name="___________________________GBS117">#REF!</definedName>
    <definedName name="___________________________GBS118" localSheetId="4">#REF!</definedName>
    <definedName name="___________________________GBS118">#REF!</definedName>
    <definedName name="___________________________GBS119" localSheetId="4">#REF!</definedName>
    <definedName name="___________________________GBS119">#REF!</definedName>
    <definedName name="___________________________GBS12">NA()</definedName>
    <definedName name="___________________________GBS120" localSheetId="4">#REF!</definedName>
    <definedName name="___________________________GBS120">#REF!</definedName>
    <definedName name="___________________________GBS121" localSheetId="4">#REF!</definedName>
    <definedName name="___________________________GBS121">#REF!</definedName>
    <definedName name="___________________________GBS122" localSheetId="4">#REF!</definedName>
    <definedName name="___________________________GBS122">#REF!</definedName>
    <definedName name="___________________________GBS123" localSheetId="4">#REF!</definedName>
    <definedName name="___________________________GBS123">#REF!</definedName>
    <definedName name="___________________________GBS124" localSheetId="4">#REF!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4">#REF!</definedName>
    <definedName name="___________________________GBS213">#REF!</definedName>
    <definedName name="___________________________GBS214" localSheetId="4">#REF!</definedName>
    <definedName name="___________________________GBS214">#REF!</definedName>
    <definedName name="___________________________GBS215" localSheetId="4">#REF!</definedName>
    <definedName name="___________________________GBS215">#REF!</definedName>
    <definedName name="___________________________GBS216" localSheetId="4">#REF!</definedName>
    <definedName name="___________________________GBS216">#REF!</definedName>
    <definedName name="___________________________GBS217" localSheetId="4">#REF!</definedName>
    <definedName name="___________________________GBS217">#REF!</definedName>
    <definedName name="___________________________GBS218" localSheetId="4">#REF!</definedName>
    <definedName name="___________________________GBS218">#REF!</definedName>
    <definedName name="___________________________GBS219" localSheetId="4">#REF!</definedName>
    <definedName name="___________________________GBS219">#REF!</definedName>
    <definedName name="___________________________GBS22">NA()</definedName>
    <definedName name="___________________________GBS220" localSheetId="4">#REF!</definedName>
    <definedName name="___________________________GBS220">#REF!</definedName>
    <definedName name="___________________________GBS221" localSheetId="4">#REF!</definedName>
    <definedName name="___________________________GBS221">#REF!</definedName>
    <definedName name="___________________________GBS222" localSheetId="4">#REF!</definedName>
    <definedName name="___________________________GBS222">#REF!</definedName>
    <definedName name="___________________________GBS223" localSheetId="4">#REF!</definedName>
    <definedName name="___________________________GBS223">#REF!</definedName>
    <definedName name="___________________________GBS224" localSheetId="4">#REF!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4">#REF!</definedName>
    <definedName name="___________________________knr2">#REF!</definedName>
    <definedName name="___________________________l1" localSheetId="4">#REF!</definedName>
    <definedName name="___________________________l1">#REF!</definedName>
    <definedName name="___________________________l12" localSheetId="4">#REF!</definedName>
    <definedName name="___________________________l12">#REF!</definedName>
    <definedName name="___________________________l2" localSheetId="4">#REF!</definedName>
    <definedName name="___________________________l2">#REF!</definedName>
    <definedName name="___________________________l3" localSheetId="4">#REF!</definedName>
    <definedName name="___________________________l3">#REF!</definedName>
    <definedName name="___________________________l4" localSheetId="4">#REF!</definedName>
    <definedName name="___________________________l4">#REF!</definedName>
    <definedName name="___________________________l5" localSheetId="4">#REF!</definedName>
    <definedName name="___________________________l5">#REF!</definedName>
    <definedName name="___________________________l6" localSheetId="4">#REF!</definedName>
    <definedName name="___________________________l6">#REF!</definedName>
    <definedName name="___________________________l7" localSheetId="4">#REF!</definedName>
    <definedName name="___________________________l7">#REF!</definedName>
    <definedName name="___________________________l8" localSheetId="4">#REF!</definedName>
    <definedName name="___________________________l8">#REF!</definedName>
    <definedName name="___________________________l9" localSheetId="4">#REF!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4">#REF!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4">#REF!</definedName>
    <definedName name="___________________________ML213">#REF!</definedName>
    <definedName name="___________________________ML214" localSheetId="4">#REF!</definedName>
    <definedName name="___________________________ML214">#REF!</definedName>
    <definedName name="___________________________ML215" localSheetId="4">#REF!</definedName>
    <definedName name="___________________________ML215">#REF!</definedName>
    <definedName name="___________________________ML216" localSheetId="4">#REF!</definedName>
    <definedName name="___________________________ML216">#REF!</definedName>
    <definedName name="___________________________ML217" localSheetId="4">#REF!</definedName>
    <definedName name="___________________________ML217">#REF!</definedName>
    <definedName name="___________________________ML218" localSheetId="4">#REF!</definedName>
    <definedName name="___________________________ML218">#REF!</definedName>
    <definedName name="___________________________ML219" localSheetId="4">#REF!</definedName>
    <definedName name="___________________________ML219">#REF!</definedName>
    <definedName name="___________________________ML22">NA()</definedName>
    <definedName name="___________________________ML220" localSheetId="4">#REF!</definedName>
    <definedName name="___________________________ML220">#REF!</definedName>
    <definedName name="___________________________ML221" localSheetId="4">#REF!</definedName>
    <definedName name="___________________________ML221">#REF!</definedName>
    <definedName name="___________________________ML222" localSheetId="4">#REF!</definedName>
    <definedName name="___________________________ML222">#REF!</definedName>
    <definedName name="___________________________ML223" localSheetId="4">#REF!</definedName>
    <definedName name="___________________________ML223">#REF!</definedName>
    <definedName name="___________________________ML224" localSheetId="4">#REF!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4">#REF!</definedName>
    <definedName name="___________________________ML313">#REF!</definedName>
    <definedName name="___________________________ML314" localSheetId="4">#REF!</definedName>
    <definedName name="___________________________ML314">#REF!</definedName>
    <definedName name="___________________________ML315" localSheetId="4">#REF!</definedName>
    <definedName name="___________________________ML315">#REF!</definedName>
    <definedName name="___________________________ML316" localSheetId="4">#REF!</definedName>
    <definedName name="___________________________ML316">#REF!</definedName>
    <definedName name="___________________________ML317" localSheetId="4">#REF!</definedName>
    <definedName name="___________________________ML317">#REF!</definedName>
    <definedName name="___________________________ML318" localSheetId="4">#REF!</definedName>
    <definedName name="___________________________ML318">#REF!</definedName>
    <definedName name="___________________________ML319" localSheetId="4">#REF!</definedName>
    <definedName name="___________________________ML319">#REF!</definedName>
    <definedName name="___________________________ML32">NA()</definedName>
    <definedName name="___________________________ML320" localSheetId="4">#REF!</definedName>
    <definedName name="___________________________ML320">#REF!</definedName>
    <definedName name="___________________________ML321" localSheetId="4">#REF!</definedName>
    <definedName name="___________________________ML321">#REF!</definedName>
    <definedName name="___________________________ML322" localSheetId="4">#REF!</definedName>
    <definedName name="___________________________ML322">#REF!</definedName>
    <definedName name="___________________________ML323" localSheetId="4">#REF!</definedName>
    <definedName name="___________________________ML323">#REF!</definedName>
    <definedName name="___________________________ML324" localSheetId="4">#REF!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4">#REF!</definedName>
    <definedName name="___________________________mm1">#REF!</definedName>
    <definedName name="___________________________mm1000">NA()</definedName>
    <definedName name="___________________________mm11" localSheetId="4">#REF!</definedName>
    <definedName name="___________________________mm11">#REF!</definedName>
    <definedName name="___________________________mm111" localSheetId="4">#REF!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4">#REF!</definedName>
    <definedName name="___________________________PC13">#REF!</definedName>
    <definedName name="___________________________PC14" localSheetId="4">#REF!</definedName>
    <definedName name="___________________________PC14">#REF!</definedName>
    <definedName name="___________________________PC15" localSheetId="4">#REF!</definedName>
    <definedName name="___________________________PC15">#REF!</definedName>
    <definedName name="___________________________PC16" localSheetId="4">#REF!</definedName>
    <definedName name="___________________________PC16">#REF!</definedName>
    <definedName name="___________________________PC17" localSheetId="4">#REF!</definedName>
    <definedName name="___________________________PC17">#REF!</definedName>
    <definedName name="___________________________PC18" localSheetId="4">#REF!</definedName>
    <definedName name="___________________________PC18">#REF!</definedName>
    <definedName name="___________________________PC19" localSheetId="4">#REF!</definedName>
    <definedName name="___________________________PC19">#REF!</definedName>
    <definedName name="___________________________pc2" localSheetId="4">#REF!</definedName>
    <definedName name="___________________________pc2">#REF!</definedName>
    <definedName name="___________________________PC20">NA()</definedName>
    <definedName name="___________________________PC21" localSheetId="4">#REF!</definedName>
    <definedName name="___________________________PC21">#REF!</definedName>
    <definedName name="___________________________PC22" localSheetId="4">#REF!</definedName>
    <definedName name="___________________________PC22">#REF!</definedName>
    <definedName name="___________________________PC23" localSheetId="4">#REF!</definedName>
    <definedName name="___________________________PC23">#REF!</definedName>
    <definedName name="___________________________PC24" localSheetId="4">#REF!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4">#REF!</definedName>
    <definedName name="___________________________pv2">#REF!</definedName>
    <definedName name="___________________________rr3" localSheetId="4">#REF!</definedName>
    <definedName name="___________________________rr3">#REF!</definedName>
    <definedName name="___________________________rrr1" localSheetId="4">#REF!</definedName>
    <definedName name="___________________________rrr1">#REF!</definedName>
    <definedName name="___________________________ss12" localSheetId="4">#REF!</definedName>
    <definedName name="___________________________ss12">#REF!</definedName>
    <definedName name="___________________________ss20" localSheetId="4">#REF!</definedName>
    <definedName name="___________________________ss20">#REF!</definedName>
    <definedName name="___________________________ss40" localSheetId="4">#REF!</definedName>
    <definedName name="___________________________ss40">#REF!</definedName>
    <definedName name="___________________________var1" localSheetId="4">#REF!</definedName>
    <definedName name="___________________________var1">#REF!</definedName>
    <definedName name="___________________________var4" localSheetId="4">#REF!</definedName>
    <definedName name="___________________________var4">#REF!</definedName>
    <definedName name="___________________________vat1">NA()</definedName>
    <definedName name="__________________________bla1" localSheetId="4">#REF!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4">#REF!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4">#REF!</definedName>
    <definedName name="__________________________knr2">#REF!</definedName>
    <definedName name="__________________________l1" localSheetId="4">#REF!</definedName>
    <definedName name="__________________________l1">#REF!</definedName>
    <definedName name="__________________________l12" localSheetId="4">#REF!</definedName>
    <definedName name="__________________________l12">#REF!</definedName>
    <definedName name="__________________________l2" localSheetId="4">#REF!</definedName>
    <definedName name="__________________________l2">#REF!</definedName>
    <definedName name="__________________________l3" localSheetId="4">#REF!</definedName>
    <definedName name="__________________________l3">#REF!</definedName>
    <definedName name="__________________________l4" localSheetId="4">#REF!</definedName>
    <definedName name="__________________________l4">#REF!</definedName>
    <definedName name="__________________________l5" localSheetId="4">#REF!</definedName>
    <definedName name="__________________________l5">#REF!</definedName>
    <definedName name="__________________________l6" localSheetId="4">#REF!</definedName>
    <definedName name="__________________________l6">#REF!</definedName>
    <definedName name="__________________________l7" localSheetId="4">#REF!</definedName>
    <definedName name="__________________________l7">#REF!</definedName>
    <definedName name="__________________________l8" localSheetId="4">#REF!</definedName>
    <definedName name="__________________________l8">#REF!</definedName>
    <definedName name="__________________________l9" localSheetId="4">#REF!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4">#REF!</definedName>
    <definedName name="__________________________MA1">#REF!</definedName>
    <definedName name="__________________________MA2">NA()</definedName>
    <definedName name="__________________________Met22" localSheetId="4">#REF!</definedName>
    <definedName name="__________________________Met22">#REF!</definedName>
    <definedName name="__________________________Met45" localSheetId="4">#REF!</definedName>
    <definedName name="__________________________Met45">#REF!</definedName>
    <definedName name="__________________________MEt55" localSheetId="4">#REF!</definedName>
    <definedName name="__________________________MEt55">#REF!</definedName>
    <definedName name="__________________________Met63" localSheetId="4">#REF!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4">#REF!</definedName>
    <definedName name="__________________________mm1">#REF!</definedName>
    <definedName name="__________________________mm1000" localSheetId="4">#REF!</definedName>
    <definedName name="__________________________mm1000">#REF!</definedName>
    <definedName name="__________________________mm11" localSheetId="4">#REF!</definedName>
    <definedName name="__________________________mm11">#REF!</definedName>
    <definedName name="__________________________mm111" localSheetId="4">#REF!</definedName>
    <definedName name="__________________________mm111">#REF!</definedName>
    <definedName name="__________________________mm600" localSheetId="4">#REF!</definedName>
    <definedName name="__________________________mm600">#REF!</definedName>
    <definedName name="__________________________mm800" localSheetId="4">#REF!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4">#REF!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4">#REF!</definedName>
    <definedName name="__________________________pv2">#REF!</definedName>
    <definedName name="__________________________rr3" localSheetId="4">#REF!</definedName>
    <definedName name="__________________________rr3">#REF!</definedName>
    <definedName name="__________________________rrr1" localSheetId="4">#REF!</definedName>
    <definedName name="__________________________rrr1">#REF!</definedName>
    <definedName name="__________________________ss12" localSheetId="4">#REF!</definedName>
    <definedName name="__________________________ss12">#REF!</definedName>
    <definedName name="__________________________ss20" localSheetId="4">#REF!</definedName>
    <definedName name="__________________________ss20">#REF!</definedName>
    <definedName name="__________________________ss40" localSheetId="4">#REF!</definedName>
    <definedName name="__________________________ss40">#REF!</definedName>
    <definedName name="__________________________var1" localSheetId="4">#REF!</definedName>
    <definedName name="__________________________var1">#REF!</definedName>
    <definedName name="__________________________var4" localSheetId="4">#REF!</definedName>
    <definedName name="__________________________var4">#REF!</definedName>
    <definedName name="__________________________vat1">NA()</definedName>
    <definedName name="_________________________bla1" localSheetId="4">#REF!</definedName>
    <definedName name="_________________________bla1">#REF!</definedName>
    <definedName name="_________________________BSG100" localSheetId="4">#REF!</definedName>
    <definedName name="_________________________BSG100">#REF!</definedName>
    <definedName name="_________________________BSG150" localSheetId="4">#REF!</definedName>
    <definedName name="_________________________BSG150">#REF!</definedName>
    <definedName name="_________________________BSG5" localSheetId="4">#REF!</definedName>
    <definedName name="_________________________BSG5">#REF!</definedName>
    <definedName name="_________________________BSG75" localSheetId="4">#REF!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4">#REF!</definedName>
    <definedName name="_________________________BTC13">#REF!</definedName>
    <definedName name="_________________________BTC14" localSheetId="4">#REF!</definedName>
    <definedName name="_________________________BTC14">#REF!</definedName>
    <definedName name="_________________________BTC15" localSheetId="4">#REF!</definedName>
    <definedName name="_________________________BTC15">#REF!</definedName>
    <definedName name="_________________________BTC16" localSheetId="4">#REF!</definedName>
    <definedName name="_________________________BTC16">#REF!</definedName>
    <definedName name="_________________________BTC17" localSheetId="4">#REF!</definedName>
    <definedName name="_________________________BTC17">#REF!</definedName>
    <definedName name="_________________________BTC18" localSheetId="4">#REF!</definedName>
    <definedName name="_________________________BTC18">#REF!</definedName>
    <definedName name="_________________________BTC19" localSheetId="4">#REF!</definedName>
    <definedName name="_________________________BTC19">#REF!</definedName>
    <definedName name="_________________________BTC2">NA()</definedName>
    <definedName name="_________________________BTC20" localSheetId="4">#REF!</definedName>
    <definedName name="_________________________BTC20">#REF!</definedName>
    <definedName name="_________________________BTC21" localSheetId="4">#REF!</definedName>
    <definedName name="_________________________BTC21">#REF!</definedName>
    <definedName name="_________________________BTC22" localSheetId="4">#REF!</definedName>
    <definedName name="_________________________BTC22">#REF!</definedName>
    <definedName name="_________________________BTC23" localSheetId="4">#REF!</definedName>
    <definedName name="_________________________BTC23">#REF!</definedName>
    <definedName name="_________________________BTC24" localSheetId="4">#REF!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4">#REF!</definedName>
    <definedName name="_________________________BTR13">#REF!</definedName>
    <definedName name="_________________________BTR14" localSheetId="4">#REF!</definedName>
    <definedName name="_________________________BTR14">#REF!</definedName>
    <definedName name="_________________________BTR15" localSheetId="4">#REF!</definedName>
    <definedName name="_________________________BTR15">#REF!</definedName>
    <definedName name="_________________________BTR16" localSheetId="4">#REF!</definedName>
    <definedName name="_________________________BTR16">#REF!</definedName>
    <definedName name="_________________________BTR17" localSheetId="4">#REF!</definedName>
    <definedName name="_________________________BTR17">#REF!</definedName>
    <definedName name="_________________________BTR18" localSheetId="4">#REF!</definedName>
    <definedName name="_________________________BTR18">#REF!</definedName>
    <definedName name="_________________________BTR19" localSheetId="4">#REF!</definedName>
    <definedName name="_________________________BTR19">#REF!</definedName>
    <definedName name="_________________________BTR2">NA()</definedName>
    <definedName name="_________________________BTR20" localSheetId="4">#REF!</definedName>
    <definedName name="_________________________BTR20">#REF!</definedName>
    <definedName name="_________________________BTR21" localSheetId="4">#REF!</definedName>
    <definedName name="_________________________BTR21">#REF!</definedName>
    <definedName name="_________________________BTR22" localSheetId="4">#REF!</definedName>
    <definedName name="_________________________BTR22">#REF!</definedName>
    <definedName name="_________________________BTR23" localSheetId="4">#REF!</definedName>
    <definedName name="_________________________BTR23">#REF!</definedName>
    <definedName name="_________________________BTR24" localSheetId="4">#REF!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4">#REF!</definedName>
    <definedName name="_________________________BTS13">#REF!</definedName>
    <definedName name="_________________________BTS14" localSheetId="4">#REF!</definedName>
    <definedName name="_________________________BTS14">#REF!</definedName>
    <definedName name="_________________________BTS15" localSheetId="4">#REF!</definedName>
    <definedName name="_________________________BTS15">#REF!</definedName>
    <definedName name="_________________________BTS16" localSheetId="4">#REF!</definedName>
    <definedName name="_________________________BTS16">#REF!</definedName>
    <definedName name="_________________________BTS17" localSheetId="4">#REF!</definedName>
    <definedName name="_________________________BTS17">#REF!</definedName>
    <definedName name="_________________________BTS18" localSheetId="4">#REF!</definedName>
    <definedName name="_________________________BTS18">#REF!</definedName>
    <definedName name="_________________________BTS19" localSheetId="4">#REF!</definedName>
    <definedName name="_________________________BTS19">#REF!</definedName>
    <definedName name="_________________________BTS2">NA()</definedName>
    <definedName name="_________________________BTS20" localSheetId="4">#REF!</definedName>
    <definedName name="_________________________BTS20">#REF!</definedName>
    <definedName name="_________________________BTS21" localSheetId="4">#REF!</definedName>
    <definedName name="_________________________BTS21">#REF!</definedName>
    <definedName name="_________________________BTS22" localSheetId="4">#REF!</definedName>
    <definedName name="_________________________BTS22">#REF!</definedName>
    <definedName name="_________________________BTS23" localSheetId="4">#REF!</definedName>
    <definedName name="_________________________BTS23">#REF!</definedName>
    <definedName name="_________________________BTS24" localSheetId="4">#REF!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4">#REF!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4">#REF!</definedName>
    <definedName name="_________________________GBS113">#REF!</definedName>
    <definedName name="_________________________GBS114" localSheetId="4">#REF!</definedName>
    <definedName name="_________________________GBS114">#REF!</definedName>
    <definedName name="_________________________GBS115" localSheetId="4">#REF!</definedName>
    <definedName name="_________________________GBS115">#REF!</definedName>
    <definedName name="_________________________GBS116" localSheetId="4">#REF!</definedName>
    <definedName name="_________________________GBS116">#REF!</definedName>
    <definedName name="_________________________GBS117" localSheetId="4">#REF!</definedName>
    <definedName name="_________________________GBS117">#REF!</definedName>
    <definedName name="_________________________GBS118" localSheetId="4">#REF!</definedName>
    <definedName name="_________________________GBS118">#REF!</definedName>
    <definedName name="_________________________GBS119" localSheetId="4">#REF!</definedName>
    <definedName name="_________________________GBS119">#REF!</definedName>
    <definedName name="_________________________GBS12">NA()</definedName>
    <definedName name="_________________________GBS120" localSheetId="4">#REF!</definedName>
    <definedName name="_________________________GBS120">#REF!</definedName>
    <definedName name="_________________________GBS121" localSheetId="4">#REF!</definedName>
    <definedName name="_________________________GBS121">#REF!</definedName>
    <definedName name="_________________________GBS122" localSheetId="4">#REF!</definedName>
    <definedName name="_________________________GBS122">#REF!</definedName>
    <definedName name="_________________________GBS123" localSheetId="4">#REF!</definedName>
    <definedName name="_________________________GBS123">#REF!</definedName>
    <definedName name="_________________________GBS124" localSheetId="4">#REF!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4">#REF!</definedName>
    <definedName name="_________________________GBS213">#REF!</definedName>
    <definedName name="_________________________GBS214" localSheetId="4">#REF!</definedName>
    <definedName name="_________________________GBS214">#REF!</definedName>
    <definedName name="_________________________GBS215" localSheetId="4">#REF!</definedName>
    <definedName name="_________________________GBS215">#REF!</definedName>
    <definedName name="_________________________GBS216" localSheetId="4">#REF!</definedName>
    <definedName name="_________________________GBS216">#REF!</definedName>
    <definedName name="_________________________GBS217" localSheetId="4">#REF!</definedName>
    <definedName name="_________________________GBS217">#REF!</definedName>
    <definedName name="_________________________GBS218" localSheetId="4">#REF!</definedName>
    <definedName name="_________________________GBS218">#REF!</definedName>
    <definedName name="_________________________GBS219" localSheetId="4">#REF!</definedName>
    <definedName name="_________________________GBS219">#REF!</definedName>
    <definedName name="_________________________GBS22">NA()</definedName>
    <definedName name="_________________________GBS220" localSheetId="4">#REF!</definedName>
    <definedName name="_________________________GBS220">#REF!</definedName>
    <definedName name="_________________________GBS221" localSheetId="4">#REF!</definedName>
    <definedName name="_________________________GBS221">#REF!</definedName>
    <definedName name="_________________________GBS222" localSheetId="4">#REF!</definedName>
    <definedName name="_________________________GBS222">#REF!</definedName>
    <definedName name="_________________________GBS223" localSheetId="4">#REF!</definedName>
    <definedName name="_________________________GBS223">#REF!</definedName>
    <definedName name="_________________________GBS224" localSheetId="4">#REF!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4">#REF!</definedName>
    <definedName name="_________________________knr2">#REF!</definedName>
    <definedName name="_________________________l1" localSheetId="4">#REF!</definedName>
    <definedName name="_________________________l1">#REF!</definedName>
    <definedName name="_________________________l12" localSheetId="4">#REF!</definedName>
    <definedName name="_________________________l12">#REF!</definedName>
    <definedName name="_________________________l2" localSheetId="4">#REF!</definedName>
    <definedName name="_________________________l2">#REF!</definedName>
    <definedName name="_________________________l3" localSheetId="4">#REF!</definedName>
    <definedName name="_________________________l3">#REF!</definedName>
    <definedName name="_________________________l4" localSheetId="4">#REF!</definedName>
    <definedName name="_________________________l4">#REF!</definedName>
    <definedName name="_________________________l5" localSheetId="4">#REF!</definedName>
    <definedName name="_________________________l5">#REF!</definedName>
    <definedName name="_________________________l6" localSheetId="4">#REF!</definedName>
    <definedName name="_________________________l6">#REF!</definedName>
    <definedName name="_________________________l7" localSheetId="4">#REF!</definedName>
    <definedName name="_________________________l7">#REF!</definedName>
    <definedName name="_________________________l8" localSheetId="4">#REF!</definedName>
    <definedName name="_________________________l8">#REF!</definedName>
    <definedName name="_________________________l9" localSheetId="4">#REF!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4">#REF!</definedName>
    <definedName name="_________________________MA2">#REF!</definedName>
    <definedName name="_________________________Met22" localSheetId="4">#REF!</definedName>
    <definedName name="_________________________Met22">#REF!</definedName>
    <definedName name="_________________________Met45" localSheetId="4">#REF!</definedName>
    <definedName name="_________________________Met45">#REF!</definedName>
    <definedName name="_________________________MEt55" localSheetId="4">#REF!</definedName>
    <definedName name="_________________________MEt55">#REF!</definedName>
    <definedName name="_________________________Met63" localSheetId="4">#REF!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4">#REF!</definedName>
    <definedName name="_________________________ML213">#REF!</definedName>
    <definedName name="_________________________ML214" localSheetId="4">#REF!</definedName>
    <definedName name="_________________________ML214">#REF!</definedName>
    <definedName name="_________________________ML215" localSheetId="4">#REF!</definedName>
    <definedName name="_________________________ML215">#REF!</definedName>
    <definedName name="_________________________ML216" localSheetId="4">#REF!</definedName>
    <definedName name="_________________________ML216">#REF!</definedName>
    <definedName name="_________________________ML217" localSheetId="4">#REF!</definedName>
    <definedName name="_________________________ML217">#REF!</definedName>
    <definedName name="_________________________ML218" localSheetId="4">#REF!</definedName>
    <definedName name="_________________________ML218">#REF!</definedName>
    <definedName name="_________________________ML219" localSheetId="4">#REF!</definedName>
    <definedName name="_________________________ML219">#REF!</definedName>
    <definedName name="_________________________ML22">NA()</definedName>
    <definedName name="_________________________ML220" localSheetId="4">#REF!</definedName>
    <definedName name="_________________________ML220">#REF!</definedName>
    <definedName name="_________________________ML221" localSheetId="4">#REF!</definedName>
    <definedName name="_________________________ML221">#REF!</definedName>
    <definedName name="_________________________ML222" localSheetId="4">#REF!</definedName>
    <definedName name="_________________________ML222">#REF!</definedName>
    <definedName name="_________________________ML223" localSheetId="4">#REF!</definedName>
    <definedName name="_________________________ML223">#REF!</definedName>
    <definedName name="_________________________ML224" localSheetId="4">#REF!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4">#REF!</definedName>
    <definedName name="_________________________ML313">#REF!</definedName>
    <definedName name="_________________________ML314" localSheetId="4">#REF!</definedName>
    <definedName name="_________________________ML314">#REF!</definedName>
    <definedName name="_________________________ML315" localSheetId="4">#REF!</definedName>
    <definedName name="_________________________ML315">#REF!</definedName>
    <definedName name="_________________________ML316" localSheetId="4">#REF!</definedName>
    <definedName name="_________________________ML316">#REF!</definedName>
    <definedName name="_________________________ML317" localSheetId="4">#REF!</definedName>
    <definedName name="_________________________ML317">#REF!</definedName>
    <definedName name="_________________________ML318" localSheetId="4">#REF!</definedName>
    <definedName name="_________________________ML318">#REF!</definedName>
    <definedName name="_________________________ML319" localSheetId="4">#REF!</definedName>
    <definedName name="_________________________ML319">#REF!</definedName>
    <definedName name="_________________________ML32">NA()</definedName>
    <definedName name="_________________________ML320" localSheetId="4">#REF!</definedName>
    <definedName name="_________________________ML320">#REF!</definedName>
    <definedName name="_________________________ML321" localSheetId="4">#REF!</definedName>
    <definedName name="_________________________ML321">#REF!</definedName>
    <definedName name="_________________________ML322" localSheetId="4">#REF!</definedName>
    <definedName name="_________________________ML322">#REF!</definedName>
    <definedName name="_________________________ML323" localSheetId="4">#REF!</definedName>
    <definedName name="_________________________ML323">#REF!</definedName>
    <definedName name="_________________________ML324" localSheetId="4">#REF!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4">#REF!</definedName>
    <definedName name="_________________________mm1">#REF!</definedName>
    <definedName name="_________________________mm1000" localSheetId="4">#REF!</definedName>
    <definedName name="_________________________mm1000">#REF!</definedName>
    <definedName name="_________________________mm11" localSheetId="4">#REF!</definedName>
    <definedName name="_________________________mm11">#REF!</definedName>
    <definedName name="_________________________mm111" localSheetId="4">#REF!</definedName>
    <definedName name="_________________________mm111">#REF!</definedName>
    <definedName name="_________________________mm600" localSheetId="4">#REF!</definedName>
    <definedName name="_________________________mm600">#REF!</definedName>
    <definedName name="_________________________mm800" localSheetId="4">#REF!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4">#REF!</definedName>
    <definedName name="_________________________PC13">#REF!</definedName>
    <definedName name="_________________________PC14" localSheetId="4">#REF!</definedName>
    <definedName name="_________________________PC14">#REF!</definedName>
    <definedName name="_________________________PC15" localSheetId="4">#REF!</definedName>
    <definedName name="_________________________PC15">#REF!</definedName>
    <definedName name="_________________________PC16" localSheetId="4">#REF!</definedName>
    <definedName name="_________________________PC16">#REF!</definedName>
    <definedName name="_________________________PC17" localSheetId="4">#REF!</definedName>
    <definedName name="_________________________PC17">#REF!</definedName>
    <definedName name="_________________________PC18" localSheetId="4">#REF!</definedName>
    <definedName name="_________________________PC18">#REF!</definedName>
    <definedName name="_________________________PC19" localSheetId="4">#REF!</definedName>
    <definedName name="_________________________PC19">#REF!</definedName>
    <definedName name="_________________________pc2" localSheetId="4">#REF!</definedName>
    <definedName name="_________________________pc2">#REF!</definedName>
    <definedName name="_________________________PC20">NA()</definedName>
    <definedName name="_________________________PC21" localSheetId="4">#REF!</definedName>
    <definedName name="_________________________PC21">#REF!</definedName>
    <definedName name="_________________________PC22" localSheetId="4">#REF!</definedName>
    <definedName name="_________________________PC22">#REF!</definedName>
    <definedName name="_________________________PC23" localSheetId="4">#REF!</definedName>
    <definedName name="_________________________PC23">#REF!</definedName>
    <definedName name="_________________________PC24" localSheetId="4">#REF!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4">#REF!</definedName>
    <definedName name="_________________________pv2">#REF!</definedName>
    <definedName name="_________________________rr3" localSheetId="4">#REF!</definedName>
    <definedName name="_________________________rr3">#REF!</definedName>
    <definedName name="_________________________rrr1" localSheetId="4">#REF!</definedName>
    <definedName name="_________________________rrr1">#REF!</definedName>
    <definedName name="_________________________ss12" localSheetId="4">#REF!</definedName>
    <definedName name="_________________________ss12">#REF!</definedName>
    <definedName name="_________________________ss20" localSheetId="4">#REF!</definedName>
    <definedName name="_________________________ss20">#REF!</definedName>
    <definedName name="_________________________ss40" localSheetId="4">#REF!</definedName>
    <definedName name="_________________________ss40">#REF!</definedName>
    <definedName name="_________________________var1" localSheetId="4">#REF!</definedName>
    <definedName name="_________________________var1">#REF!</definedName>
    <definedName name="_________________________var4" localSheetId="4">#REF!</definedName>
    <definedName name="_________________________var4">#REF!</definedName>
    <definedName name="_________________________vat1">NA()</definedName>
    <definedName name="________________________bla1" localSheetId="4">#REF!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4">#REF!</definedName>
    <definedName name="________________________BTC1">#REF!</definedName>
    <definedName name="________________________BTC10" localSheetId="4">#REF!</definedName>
    <definedName name="________________________BTC10">#REF!</definedName>
    <definedName name="________________________BTC11" localSheetId="4">#REF!</definedName>
    <definedName name="________________________BTC11">#REF!</definedName>
    <definedName name="________________________BTC12" localSheetId="4">#REF!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4">#REF!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4">#REF!</definedName>
    <definedName name="________________________BTC3">#REF!</definedName>
    <definedName name="________________________BTC4" localSheetId="4">#REF!</definedName>
    <definedName name="________________________BTC4">#REF!</definedName>
    <definedName name="________________________BTC5" localSheetId="4">#REF!</definedName>
    <definedName name="________________________BTC5">#REF!</definedName>
    <definedName name="________________________BTC6" localSheetId="4">#REF!</definedName>
    <definedName name="________________________BTC6">#REF!</definedName>
    <definedName name="________________________BTC7" localSheetId="4">#REF!</definedName>
    <definedName name="________________________BTC7">#REF!</definedName>
    <definedName name="________________________BTC8" localSheetId="4">#REF!</definedName>
    <definedName name="________________________BTC8">#REF!</definedName>
    <definedName name="________________________BTC9" localSheetId="4">#REF!</definedName>
    <definedName name="________________________BTC9">#REF!</definedName>
    <definedName name="________________________BTR1" localSheetId="4">#REF!</definedName>
    <definedName name="________________________BTR1">#REF!</definedName>
    <definedName name="________________________BTR10" localSheetId="4">#REF!</definedName>
    <definedName name="________________________BTR10">#REF!</definedName>
    <definedName name="________________________BTR11" localSheetId="4">#REF!</definedName>
    <definedName name="________________________BTR11">#REF!</definedName>
    <definedName name="________________________BTR12" localSheetId="4">#REF!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4">#REF!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4">#REF!</definedName>
    <definedName name="________________________BTR3">#REF!</definedName>
    <definedName name="________________________BTR4" localSheetId="4">#REF!</definedName>
    <definedName name="________________________BTR4">#REF!</definedName>
    <definedName name="________________________BTR5" localSheetId="4">#REF!</definedName>
    <definedName name="________________________BTR5">#REF!</definedName>
    <definedName name="________________________BTR6" localSheetId="4">#REF!</definedName>
    <definedName name="________________________BTR6">#REF!</definedName>
    <definedName name="________________________BTR7" localSheetId="4">#REF!</definedName>
    <definedName name="________________________BTR7">#REF!</definedName>
    <definedName name="________________________BTR8" localSheetId="4">#REF!</definedName>
    <definedName name="________________________BTR8">#REF!</definedName>
    <definedName name="________________________BTR9" localSheetId="4">#REF!</definedName>
    <definedName name="________________________BTR9">#REF!</definedName>
    <definedName name="________________________BTS1" localSheetId="4">#REF!</definedName>
    <definedName name="________________________BTS1">#REF!</definedName>
    <definedName name="________________________BTS10" localSheetId="4">#REF!</definedName>
    <definedName name="________________________BTS10">#REF!</definedName>
    <definedName name="________________________BTS11" localSheetId="4">#REF!</definedName>
    <definedName name="________________________BTS11">#REF!</definedName>
    <definedName name="________________________BTS12" localSheetId="4">#REF!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4">#REF!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4">#REF!</definedName>
    <definedName name="________________________BTS3">#REF!</definedName>
    <definedName name="________________________BTS4" localSheetId="4">#REF!</definedName>
    <definedName name="________________________BTS4">#REF!</definedName>
    <definedName name="________________________BTS5" localSheetId="4">#REF!</definedName>
    <definedName name="________________________BTS5">#REF!</definedName>
    <definedName name="________________________BTS6" localSheetId="4">#REF!</definedName>
    <definedName name="________________________BTS6">#REF!</definedName>
    <definedName name="________________________BTS7" localSheetId="4">#REF!</definedName>
    <definedName name="________________________BTS7">#REF!</definedName>
    <definedName name="________________________BTS8" localSheetId="4">#REF!</definedName>
    <definedName name="________________________BTS8">#REF!</definedName>
    <definedName name="________________________BTS9" localSheetId="4">#REF!</definedName>
    <definedName name="________________________BTS9">#REF!</definedName>
    <definedName name="________________________can430">40.73</definedName>
    <definedName name="________________________can435">43.3</definedName>
    <definedName name="________________________CCW1" localSheetId="4">#REF!</definedName>
    <definedName name="________________________CCW1">#REF!</definedName>
    <definedName name="________________________CCW2" localSheetId="4">#REF!</definedName>
    <definedName name="________________________CCW2">#REF!</definedName>
    <definedName name="________________________cur1" localSheetId="4">#REF!</definedName>
    <definedName name="________________________cur1">#REF!</definedName>
    <definedName name="________________________GBS11" localSheetId="4">#REF!</definedName>
    <definedName name="________________________GBS11">#REF!</definedName>
    <definedName name="________________________GBS110" localSheetId="4">#REF!</definedName>
    <definedName name="________________________GBS110">#REF!</definedName>
    <definedName name="________________________GBS111" localSheetId="4">#REF!</definedName>
    <definedName name="________________________GBS111">#REF!</definedName>
    <definedName name="________________________GBS112" localSheetId="4">#REF!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4">#REF!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4">#REF!</definedName>
    <definedName name="________________________GBS13">#REF!</definedName>
    <definedName name="________________________GBS14" localSheetId="4">#REF!</definedName>
    <definedName name="________________________GBS14">#REF!</definedName>
    <definedName name="________________________GBS15" localSheetId="4">#REF!</definedName>
    <definedName name="________________________GBS15">#REF!</definedName>
    <definedName name="________________________GBS16" localSheetId="4">#REF!</definedName>
    <definedName name="________________________GBS16">#REF!</definedName>
    <definedName name="________________________GBS17" localSheetId="4">#REF!</definedName>
    <definedName name="________________________GBS17">#REF!</definedName>
    <definedName name="________________________GBS18" localSheetId="4">#REF!</definedName>
    <definedName name="________________________GBS18">#REF!</definedName>
    <definedName name="________________________GBS19" localSheetId="4">#REF!</definedName>
    <definedName name="________________________GBS19">#REF!</definedName>
    <definedName name="________________________GBS21" localSheetId="4">#REF!</definedName>
    <definedName name="________________________GBS21">#REF!</definedName>
    <definedName name="________________________GBS210" localSheetId="4">#REF!</definedName>
    <definedName name="________________________GBS210">#REF!</definedName>
    <definedName name="________________________GBS211" localSheetId="4">#REF!</definedName>
    <definedName name="________________________GBS211">#REF!</definedName>
    <definedName name="________________________GBS212" localSheetId="4">#REF!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4">#REF!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4">#REF!</definedName>
    <definedName name="________________________GBS23">#REF!</definedName>
    <definedName name="________________________GBS24" localSheetId="4">#REF!</definedName>
    <definedName name="________________________GBS24">#REF!</definedName>
    <definedName name="________________________GBS25" localSheetId="4">#REF!</definedName>
    <definedName name="________________________GBS25">#REF!</definedName>
    <definedName name="________________________GBS26" localSheetId="4">#REF!</definedName>
    <definedName name="________________________GBS26">#REF!</definedName>
    <definedName name="________________________GBS27" localSheetId="4">#REF!</definedName>
    <definedName name="________________________GBS27">#REF!</definedName>
    <definedName name="________________________GBS28" localSheetId="4">#REF!</definedName>
    <definedName name="________________________GBS28">#REF!</definedName>
    <definedName name="________________________GBS29" localSheetId="4">#REF!</definedName>
    <definedName name="________________________GBS29">#REF!</definedName>
    <definedName name="________________________knr2">NA()</definedName>
    <definedName name="________________________l1" localSheetId="4">#REF!</definedName>
    <definedName name="________________________l1">#REF!</definedName>
    <definedName name="________________________l12" localSheetId="4">#REF!</definedName>
    <definedName name="________________________l12">#REF!</definedName>
    <definedName name="________________________l2" localSheetId="4">#REF!</definedName>
    <definedName name="________________________l2">#REF!</definedName>
    <definedName name="________________________l3" localSheetId="4">#REF!</definedName>
    <definedName name="________________________l3">#REF!</definedName>
    <definedName name="________________________l4" localSheetId="4">#REF!</definedName>
    <definedName name="________________________l4">#REF!</definedName>
    <definedName name="________________________l5" localSheetId="4">#REF!</definedName>
    <definedName name="________________________l5">#REF!</definedName>
    <definedName name="________________________l6" localSheetId="4">#REF!</definedName>
    <definedName name="________________________l6">#REF!</definedName>
    <definedName name="________________________l7" localSheetId="4">#REF!</definedName>
    <definedName name="________________________l7">#REF!</definedName>
    <definedName name="________________________l8" localSheetId="4">#REF!</definedName>
    <definedName name="________________________l8">#REF!</definedName>
    <definedName name="________________________l9" localSheetId="4">#REF!</definedName>
    <definedName name="________________________l9">#REF!</definedName>
    <definedName name="________________________LJ6" localSheetId="4">#REF!</definedName>
    <definedName name="________________________LJ6">#REF!</definedName>
    <definedName name="________________________lj600" localSheetId="4">#REF!</definedName>
    <definedName name="________________________lj600">#REF!</definedName>
    <definedName name="________________________lj900" localSheetId="4">#REF!</definedName>
    <definedName name="________________________lj900">#REF!</definedName>
    <definedName name="________________________LL3" localSheetId="4">#REF!</definedName>
    <definedName name="________________________LL3">#REF!</definedName>
    <definedName name="________________________MA1" localSheetId="4">#REF!</definedName>
    <definedName name="________________________MA1">#REF!</definedName>
    <definedName name="________________________MA2" localSheetId="4">#REF!</definedName>
    <definedName name="________________________MA2">#REF!</definedName>
    <definedName name="________________________Met22" localSheetId="4">#REF!</definedName>
    <definedName name="________________________Met22">#REF!</definedName>
    <definedName name="________________________Met45" localSheetId="4">#REF!</definedName>
    <definedName name="________________________Met45">#REF!</definedName>
    <definedName name="________________________MEt55" localSheetId="4">#REF!</definedName>
    <definedName name="________________________MEt55">#REF!</definedName>
    <definedName name="________________________Met63" localSheetId="4">#REF!</definedName>
    <definedName name="________________________Met63">#REF!</definedName>
    <definedName name="________________________ML21" localSheetId="4">#REF!</definedName>
    <definedName name="________________________ML21">#REF!</definedName>
    <definedName name="________________________ML210" localSheetId="4">#REF!</definedName>
    <definedName name="________________________ML210">#REF!</definedName>
    <definedName name="________________________ML211" localSheetId="4">#REF!</definedName>
    <definedName name="________________________ML211">#REF!</definedName>
    <definedName name="________________________ML212" localSheetId="4">#REF!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4">#REF!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4">#REF!</definedName>
    <definedName name="________________________ML23">#REF!</definedName>
    <definedName name="________________________ML24" localSheetId="4">#REF!</definedName>
    <definedName name="________________________ML24">#REF!</definedName>
    <definedName name="________________________ML25" localSheetId="4">#REF!</definedName>
    <definedName name="________________________ML25">#REF!</definedName>
    <definedName name="________________________ML26" localSheetId="4">#REF!</definedName>
    <definedName name="________________________ML26">#REF!</definedName>
    <definedName name="________________________ML27" localSheetId="4">#REF!</definedName>
    <definedName name="________________________ML27">#REF!</definedName>
    <definedName name="________________________ML28" localSheetId="4">#REF!</definedName>
    <definedName name="________________________ML28">#REF!</definedName>
    <definedName name="________________________ML29" localSheetId="4">#REF!</definedName>
    <definedName name="________________________ML29">#REF!</definedName>
    <definedName name="________________________ML31" localSheetId="4">#REF!</definedName>
    <definedName name="________________________ML31">#REF!</definedName>
    <definedName name="________________________ML310" localSheetId="4">#REF!</definedName>
    <definedName name="________________________ML310">#REF!</definedName>
    <definedName name="________________________ML311" localSheetId="4">#REF!</definedName>
    <definedName name="________________________ML311">#REF!</definedName>
    <definedName name="________________________ML312" localSheetId="4">#REF!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4">#REF!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4">#REF!</definedName>
    <definedName name="________________________ML33">#REF!</definedName>
    <definedName name="________________________ML34" localSheetId="4">#REF!</definedName>
    <definedName name="________________________ML34">#REF!</definedName>
    <definedName name="________________________ML35" localSheetId="4">#REF!</definedName>
    <definedName name="________________________ML35">#REF!</definedName>
    <definedName name="________________________ML36" localSheetId="4">#REF!</definedName>
    <definedName name="________________________ML36">#REF!</definedName>
    <definedName name="________________________ML37" localSheetId="4">#REF!</definedName>
    <definedName name="________________________ML37">#REF!</definedName>
    <definedName name="________________________ML38" localSheetId="4">#REF!</definedName>
    <definedName name="________________________ML38">#REF!</definedName>
    <definedName name="________________________ML39" localSheetId="4">#REF!</definedName>
    <definedName name="________________________ML39">#REF!</definedName>
    <definedName name="________________________ML7" localSheetId="4">#REF!</definedName>
    <definedName name="________________________ML7">#REF!</definedName>
    <definedName name="________________________ML8" localSheetId="4">#REF!</definedName>
    <definedName name="________________________ML8">#REF!</definedName>
    <definedName name="________________________ML9" localSheetId="4">#REF!</definedName>
    <definedName name="________________________ML9">#REF!</definedName>
    <definedName name="________________________mm1" localSheetId="4">#REF!</definedName>
    <definedName name="________________________mm1">#REF!</definedName>
    <definedName name="________________________mm1000" localSheetId="4">#REF!</definedName>
    <definedName name="________________________mm1000">#REF!</definedName>
    <definedName name="________________________mm11" localSheetId="4">#REF!</definedName>
    <definedName name="________________________mm11">#REF!</definedName>
    <definedName name="________________________mm111" localSheetId="4">#REF!</definedName>
    <definedName name="________________________mm111">#REF!</definedName>
    <definedName name="________________________mm600" localSheetId="4">#REF!</definedName>
    <definedName name="________________________mm600">#REF!</definedName>
    <definedName name="________________________mm800" localSheetId="4">#REF!</definedName>
    <definedName name="________________________mm800">#REF!</definedName>
    <definedName name="________________________PC1" localSheetId="4">#REF!</definedName>
    <definedName name="________________________PC1">#REF!</definedName>
    <definedName name="________________________PC10" localSheetId="4">#REF!</definedName>
    <definedName name="________________________PC10">#REF!</definedName>
    <definedName name="________________________PC11" localSheetId="4">#REF!</definedName>
    <definedName name="________________________PC11">#REF!</definedName>
    <definedName name="________________________PC12" localSheetId="4">#REF!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4">#REF!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4">#REF!</definedName>
    <definedName name="________________________PC4">#REF!</definedName>
    <definedName name="________________________PC5" localSheetId="4">#REF!</definedName>
    <definedName name="________________________PC5">#REF!</definedName>
    <definedName name="________________________PC6" localSheetId="4">#REF!</definedName>
    <definedName name="________________________PC6">#REF!</definedName>
    <definedName name="________________________pc600" localSheetId="4">#REF!</definedName>
    <definedName name="________________________pc600">#REF!</definedName>
    <definedName name="________________________PC7" localSheetId="4">#REF!</definedName>
    <definedName name="________________________PC7">#REF!</definedName>
    <definedName name="________________________PC8" localSheetId="4">#REF!</definedName>
    <definedName name="________________________PC8">#REF!</definedName>
    <definedName name="________________________PC9" localSheetId="4">#REF!</definedName>
    <definedName name="________________________PC9">#REF!</definedName>
    <definedName name="________________________pc900" localSheetId="4">#REF!</definedName>
    <definedName name="________________________pc900">#REF!</definedName>
    <definedName name="________________________pv2" localSheetId="4">#REF!</definedName>
    <definedName name="________________________pv2">#REF!</definedName>
    <definedName name="________________________rr3" localSheetId="4">#REF!</definedName>
    <definedName name="________________________rr3">#REF!</definedName>
    <definedName name="________________________rrr1" localSheetId="4">#REF!</definedName>
    <definedName name="________________________rrr1">#REF!</definedName>
    <definedName name="________________________ss12" localSheetId="4">#REF!</definedName>
    <definedName name="________________________ss12">#REF!</definedName>
    <definedName name="________________________ss20" localSheetId="4">#REF!</definedName>
    <definedName name="________________________ss20">#REF!</definedName>
    <definedName name="________________________ss40" localSheetId="4">#REF!</definedName>
    <definedName name="________________________ss40">#REF!</definedName>
    <definedName name="________________________var1" localSheetId="4">#REF!</definedName>
    <definedName name="________________________var1">#REF!</definedName>
    <definedName name="________________________var4" localSheetId="4">#REF!</definedName>
    <definedName name="________________________var4">#REF!</definedName>
    <definedName name="________________________vat1">NA()</definedName>
    <definedName name="_______________________bla1" localSheetId="4">#REF!</definedName>
    <definedName name="_______________________bla1">#REF!</definedName>
    <definedName name="_______________________BSG100" localSheetId="4">#REF!</definedName>
    <definedName name="_______________________BSG100">#REF!</definedName>
    <definedName name="_______________________BSG150" localSheetId="4">#REF!</definedName>
    <definedName name="_______________________BSG150">#REF!</definedName>
    <definedName name="_______________________BSG5" localSheetId="4">#REF!</definedName>
    <definedName name="_______________________BSG5">#REF!</definedName>
    <definedName name="_______________________BSG75" localSheetId="4">#REF!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4">#REF!</definedName>
    <definedName name="_______________________BTC13">#REF!</definedName>
    <definedName name="_______________________BTC14" localSheetId="4">#REF!</definedName>
    <definedName name="_______________________BTC14">#REF!</definedName>
    <definedName name="_______________________BTC15" localSheetId="4">#REF!</definedName>
    <definedName name="_______________________BTC15">#REF!</definedName>
    <definedName name="_______________________BTC16" localSheetId="4">#REF!</definedName>
    <definedName name="_______________________BTC16">#REF!</definedName>
    <definedName name="_______________________BTC17" localSheetId="4">#REF!</definedName>
    <definedName name="_______________________BTC17">#REF!</definedName>
    <definedName name="_______________________BTC18" localSheetId="4">#REF!</definedName>
    <definedName name="_______________________BTC18">#REF!</definedName>
    <definedName name="_______________________BTC19" localSheetId="4">#REF!</definedName>
    <definedName name="_______________________BTC19">#REF!</definedName>
    <definedName name="_______________________BTC2">NA()</definedName>
    <definedName name="_______________________BTC20" localSheetId="4">#REF!</definedName>
    <definedName name="_______________________BTC20">#REF!</definedName>
    <definedName name="_______________________BTC21" localSheetId="4">#REF!</definedName>
    <definedName name="_______________________BTC21">#REF!</definedName>
    <definedName name="_______________________BTC22" localSheetId="4">#REF!</definedName>
    <definedName name="_______________________BTC22">#REF!</definedName>
    <definedName name="_______________________BTC23" localSheetId="4">#REF!</definedName>
    <definedName name="_______________________BTC23">#REF!</definedName>
    <definedName name="_______________________BTC24" localSheetId="4">#REF!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4">#REF!</definedName>
    <definedName name="_______________________BTR13">#REF!</definedName>
    <definedName name="_______________________BTR14" localSheetId="4">#REF!</definedName>
    <definedName name="_______________________BTR14">#REF!</definedName>
    <definedName name="_______________________BTR15" localSheetId="4">#REF!</definedName>
    <definedName name="_______________________BTR15">#REF!</definedName>
    <definedName name="_______________________BTR16" localSheetId="4">#REF!</definedName>
    <definedName name="_______________________BTR16">#REF!</definedName>
    <definedName name="_______________________BTR17" localSheetId="4">#REF!</definedName>
    <definedName name="_______________________BTR17">#REF!</definedName>
    <definedName name="_______________________BTR18" localSheetId="4">#REF!</definedName>
    <definedName name="_______________________BTR18">#REF!</definedName>
    <definedName name="_______________________BTR19" localSheetId="4">#REF!</definedName>
    <definedName name="_______________________BTR19">#REF!</definedName>
    <definedName name="_______________________BTR2">NA()</definedName>
    <definedName name="_______________________BTR20" localSheetId="4">#REF!</definedName>
    <definedName name="_______________________BTR20">#REF!</definedName>
    <definedName name="_______________________BTR21" localSheetId="4">#REF!</definedName>
    <definedName name="_______________________BTR21">#REF!</definedName>
    <definedName name="_______________________BTR22" localSheetId="4">#REF!</definedName>
    <definedName name="_______________________BTR22">#REF!</definedName>
    <definedName name="_______________________BTR23" localSheetId="4">#REF!</definedName>
    <definedName name="_______________________BTR23">#REF!</definedName>
    <definedName name="_______________________BTR24" localSheetId="4">#REF!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4">#REF!</definedName>
    <definedName name="_______________________BTS13">#REF!</definedName>
    <definedName name="_______________________BTS14" localSheetId="4">#REF!</definedName>
    <definedName name="_______________________BTS14">#REF!</definedName>
    <definedName name="_______________________BTS15" localSheetId="4">#REF!</definedName>
    <definedName name="_______________________BTS15">#REF!</definedName>
    <definedName name="_______________________BTS16" localSheetId="4">#REF!</definedName>
    <definedName name="_______________________BTS16">#REF!</definedName>
    <definedName name="_______________________BTS17" localSheetId="4">#REF!</definedName>
    <definedName name="_______________________BTS17">#REF!</definedName>
    <definedName name="_______________________BTS18" localSheetId="4">#REF!</definedName>
    <definedName name="_______________________BTS18">#REF!</definedName>
    <definedName name="_______________________BTS19" localSheetId="4">#REF!</definedName>
    <definedName name="_______________________BTS19">#REF!</definedName>
    <definedName name="_______________________BTS2">NA()</definedName>
    <definedName name="_______________________BTS20" localSheetId="4">#REF!</definedName>
    <definedName name="_______________________BTS20">#REF!</definedName>
    <definedName name="_______________________BTS21" localSheetId="4">#REF!</definedName>
    <definedName name="_______________________BTS21">#REF!</definedName>
    <definedName name="_______________________BTS22" localSheetId="4">#REF!</definedName>
    <definedName name="_______________________BTS22">#REF!</definedName>
    <definedName name="_______________________BTS23" localSheetId="4">#REF!</definedName>
    <definedName name="_______________________BTS23">#REF!</definedName>
    <definedName name="_______________________BTS24" localSheetId="4">#REF!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4">#REF!</definedName>
    <definedName name="_______________________CCW1">#REF!</definedName>
    <definedName name="_______________________CCW2" localSheetId="4">#REF!</definedName>
    <definedName name="_______________________CCW2">#REF!</definedName>
    <definedName name="_______________________cur1" localSheetId="4">#REF!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4">#REF!</definedName>
    <definedName name="_______________________GBS113">#REF!</definedName>
    <definedName name="_______________________GBS114" localSheetId="4">#REF!</definedName>
    <definedName name="_______________________GBS114">#REF!</definedName>
    <definedName name="_______________________GBS115" localSheetId="4">#REF!</definedName>
    <definedName name="_______________________GBS115">#REF!</definedName>
    <definedName name="_______________________GBS116" localSheetId="4">#REF!</definedName>
    <definedName name="_______________________GBS116">#REF!</definedName>
    <definedName name="_______________________GBS117" localSheetId="4">#REF!</definedName>
    <definedName name="_______________________GBS117">#REF!</definedName>
    <definedName name="_______________________GBS118" localSheetId="4">#REF!</definedName>
    <definedName name="_______________________GBS118">#REF!</definedName>
    <definedName name="_______________________GBS119" localSheetId="4">#REF!</definedName>
    <definedName name="_______________________GBS119">#REF!</definedName>
    <definedName name="_______________________GBS12">NA()</definedName>
    <definedName name="_______________________GBS120" localSheetId="4">#REF!</definedName>
    <definedName name="_______________________GBS120">#REF!</definedName>
    <definedName name="_______________________GBS121" localSheetId="4">#REF!</definedName>
    <definedName name="_______________________GBS121">#REF!</definedName>
    <definedName name="_______________________GBS122" localSheetId="4">#REF!</definedName>
    <definedName name="_______________________GBS122">#REF!</definedName>
    <definedName name="_______________________GBS123" localSheetId="4">#REF!</definedName>
    <definedName name="_______________________GBS123">#REF!</definedName>
    <definedName name="_______________________GBS124" localSheetId="4">#REF!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4">#REF!</definedName>
    <definedName name="_______________________GBS213">#REF!</definedName>
    <definedName name="_______________________GBS214" localSheetId="4">#REF!</definedName>
    <definedName name="_______________________GBS214">#REF!</definedName>
    <definedName name="_______________________GBS215" localSheetId="4">#REF!</definedName>
    <definedName name="_______________________GBS215">#REF!</definedName>
    <definedName name="_______________________GBS216" localSheetId="4">#REF!</definedName>
    <definedName name="_______________________GBS216">#REF!</definedName>
    <definedName name="_______________________GBS217" localSheetId="4">#REF!</definedName>
    <definedName name="_______________________GBS217">#REF!</definedName>
    <definedName name="_______________________GBS218" localSheetId="4">#REF!</definedName>
    <definedName name="_______________________GBS218">#REF!</definedName>
    <definedName name="_______________________GBS219" localSheetId="4">#REF!</definedName>
    <definedName name="_______________________GBS219">#REF!</definedName>
    <definedName name="_______________________GBS22">NA()</definedName>
    <definedName name="_______________________GBS220" localSheetId="4">#REF!</definedName>
    <definedName name="_______________________GBS220">#REF!</definedName>
    <definedName name="_______________________GBS221" localSheetId="4">#REF!</definedName>
    <definedName name="_______________________GBS221">#REF!</definedName>
    <definedName name="_______________________GBS222" localSheetId="4">#REF!</definedName>
    <definedName name="_______________________GBS222">#REF!</definedName>
    <definedName name="_______________________GBS223" localSheetId="4">#REF!</definedName>
    <definedName name="_______________________GBS223">#REF!</definedName>
    <definedName name="_______________________GBS224" localSheetId="4">#REF!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4">#REF!</definedName>
    <definedName name="_______________________l1">#REF!</definedName>
    <definedName name="_______________________l12" localSheetId="4">#REF!</definedName>
    <definedName name="_______________________l12">#REF!</definedName>
    <definedName name="_______________________l2" localSheetId="4">#REF!</definedName>
    <definedName name="_______________________l2">#REF!</definedName>
    <definedName name="_______________________l3" localSheetId="4">#REF!</definedName>
    <definedName name="_______________________l3">#REF!</definedName>
    <definedName name="_______________________l4" localSheetId="4">#REF!</definedName>
    <definedName name="_______________________l4">#REF!</definedName>
    <definedName name="_______________________l5" localSheetId="4">#REF!</definedName>
    <definedName name="_______________________l5">#REF!</definedName>
    <definedName name="_______________________l6" localSheetId="4">#REF!</definedName>
    <definedName name="_______________________l6">#REF!</definedName>
    <definedName name="_______________________l7" localSheetId="4">#REF!</definedName>
    <definedName name="_______________________l7">#REF!</definedName>
    <definedName name="_______________________l8" localSheetId="4">#REF!</definedName>
    <definedName name="_______________________l8">#REF!</definedName>
    <definedName name="_______________________l9" localSheetId="4">#REF!</definedName>
    <definedName name="_______________________l9">#REF!</definedName>
    <definedName name="_______________________LJ6" localSheetId="4">#REF!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4">#REF!</definedName>
    <definedName name="_______________________LSO24">#REF!</definedName>
    <definedName name="_______________________MA1" localSheetId="4">#REF!</definedName>
    <definedName name="_______________________MA1">#REF!</definedName>
    <definedName name="_______________________MA2" localSheetId="4">#REF!</definedName>
    <definedName name="_______________________MA2">#REF!</definedName>
    <definedName name="_______________________Met22" localSheetId="4">#REF!</definedName>
    <definedName name="_______________________Met22">#REF!</definedName>
    <definedName name="_______________________Met45" localSheetId="4">#REF!</definedName>
    <definedName name="_______________________Met45">#REF!</definedName>
    <definedName name="_______________________MEt55" localSheetId="4">#REF!</definedName>
    <definedName name="_______________________MEt55">#REF!</definedName>
    <definedName name="_______________________Met63" localSheetId="4">#REF!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4">#REF!</definedName>
    <definedName name="_______________________ML213">#REF!</definedName>
    <definedName name="_______________________ML214" localSheetId="4">#REF!</definedName>
    <definedName name="_______________________ML214">#REF!</definedName>
    <definedName name="_______________________ML215" localSheetId="4">#REF!</definedName>
    <definedName name="_______________________ML215">#REF!</definedName>
    <definedName name="_______________________ML216" localSheetId="4">#REF!</definedName>
    <definedName name="_______________________ML216">#REF!</definedName>
    <definedName name="_______________________ML217" localSheetId="4">#REF!</definedName>
    <definedName name="_______________________ML217">#REF!</definedName>
    <definedName name="_______________________ML218" localSheetId="4">#REF!</definedName>
    <definedName name="_______________________ML218">#REF!</definedName>
    <definedName name="_______________________ML219" localSheetId="4">#REF!</definedName>
    <definedName name="_______________________ML219">#REF!</definedName>
    <definedName name="_______________________ML22">NA()</definedName>
    <definedName name="_______________________ML220" localSheetId="4">#REF!</definedName>
    <definedName name="_______________________ML220">#REF!</definedName>
    <definedName name="_______________________ML221" localSheetId="4">#REF!</definedName>
    <definedName name="_______________________ML221">#REF!</definedName>
    <definedName name="_______________________ML222" localSheetId="4">#REF!</definedName>
    <definedName name="_______________________ML222">#REF!</definedName>
    <definedName name="_______________________ML223" localSheetId="4">#REF!</definedName>
    <definedName name="_______________________ML223">#REF!</definedName>
    <definedName name="_______________________ML224" localSheetId="4">#REF!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4">#REF!</definedName>
    <definedName name="_______________________ML313">#REF!</definedName>
    <definedName name="_______________________ML314" localSheetId="4">#REF!</definedName>
    <definedName name="_______________________ML314">#REF!</definedName>
    <definedName name="_______________________ML315" localSheetId="4">#REF!</definedName>
    <definedName name="_______________________ML315">#REF!</definedName>
    <definedName name="_______________________ML316" localSheetId="4">#REF!</definedName>
    <definedName name="_______________________ML316">#REF!</definedName>
    <definedName name="_______________________ML317" localSheetId="4">#REF!</definedName>
    <definedName name="_______________________ML317">#REF!</definedName>
    <definedName name="_______________________ML318" localSheetId="4">#REF!</definedName>
    <definedName name="_______________________ML318">#REF!</definedName>
    <definedName name="_______________________ML319" localSheetId="4">#REF!</definedName>
    <definedName name="_______________________ML319">#REF!</definedName>
    <definedName name="_______________________ML32">NA()</definedName>
    <definedName name="_______________________ML320" localSheetId="4">#REF!</definedName>
    <definedName name="_______________________ML320">#REF!</definedName>
    <definedName name="_______________________ML321" localSheetId="4">#REF!</definedName>
    <definedName name="_______________________ML321">#REF!</definedName>
    <definedName name="_______________________ML322" localSheetId="4">#REF!</definedName>
    <definedName name="_______________________ML322">#REF!</definedName>
    <definedName name="_______________________ML323" localSheetId="4">#REF!</definedName>
    <definedName name="_______________________ML323">#REF!</definedName>
    <definedName name="_______________________ML324" localSheetId="4">#REF!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4">#REF!</definedName>
    <definedName name="_______________________mm1">#REF!</definedName>
    <definedName name="_______________________mm1000" localSheetId="4">#REF!</definedName>
    <definedName name="_______________________mm1000">#REF!</definedName>
    <definedName name="_______________________mm11" localSheetId="4">#REF!</definedName>
    <definedName name="_______________________mm11">#REF!</definedName>
    <definedName name="_______________________mm111" localSheetId="4">#REF!</definedName>
    <definedName name="_______________________mm111">#REF!</definedName>
    <definedName name="_______________________mm600" localSheetId="4">#REF!</definedName>
    <definedName name="_______________________mm600">#REF!</definedName>
    <definedName name="_______________________mm800" localSheetId="4">#REF!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4">#REF!</definedName>
    <definedName name="_______________________PC13">#REF!</definedName>
    <definedName name="_______________________PC14" localSheetId="4">#REF!</definedName>
    <definedName name="_______________________PC14">#REF!</definedName>
    <definedName name="_______________________PC15" localSheetId="4">#REF!</definedName>
    <definedName name="_______________________PC15">#REF!</definedName>
    <definedName name="_______________________PC16" localSheetId="4">#REF!</definedName>
    <definedName name="_______________________PC16">#REF!</definedName>
    <definedName name="_______________________PC17" localSheetId="4">#REF!</definedName>
    <definedName name="_______________________PC17">#REF!</definedName>
    <definedName name="_______________________PC18" localSheetId="4">#REF!</definedName>
    <definedName name="_______________________PC18">#REF!</definedName>
    <definedName name="_______________________PC19" localSheetId="4">#REF!</definedName>
    <definedName name="_______________________PC19">#REF!</definedName>
    <definedName name="_______________________pc2" localSheetId="4">#REF!</definedName>
    <definedName name="_______________________pc2">#REF!</definedName>
    <definedName name="_______________________PC20">NA()</definedName>
    <definedName name="_______________________PC21" localSheetId="4">#REF!</definedName>
    <definedName name="_______________________PC21">#REF!</definedName>
    <definedName name="_______________________PC22" localSheetId="4">#REF!</definedName>
    <definedName name="_______________________PC22">#REF!</definedName>
    <definedName name="_______________________PC23" localSheetId="4">#REF!</definedName>
    <definedName name="_______________________PC23">#REF!</definedName>
    <definedName name="_______________________PC24" localSheetId="4">#REF!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4">#REF!</definedName>
    <definedName name="_______________________pv2">#REF!</definedName>
    <definedName name="_______________________rr3" localSheetId="4">#REF!</definedName>
    <definedName name="_______________________rr3">#REF!</definedName>
    <definedName name="_______________________rrr1" localSheetId="4">#REF!</definedName>
    <definedName name="_______________________rrr1">#REF!</definedName>
    <definedName name="_______________________ss12" localSheetId="4">#REF!</definedName>
    <definedName name="_______________________ss12">#REF!</definedName>
    <definedName name="_______________________ss20" localSheetId="4">#REF!</definedName>
    <definedName name="_______________________ss20">#REF!</definedName>
    <definedName name="_______________________ss40" localSheetId="4">#REF!</definedName>
    <definedName name="_______________________ss40">#REF!</definedName>
    <definedName name="_______________________var1" localSheetId="4">#REF!</definedName>
    <definedName name="_______________________var1">#REF!</definedName>
    <definedName name="_______________________var4" localSheetId="4">#REF!</definedName>
    <definedName name="_______________________var4">#REF!</definedName>
    <definedName name="_______________________vat1">NA()</definedName>
    <definedName name="______________________bla1" localSheetId="4">#REF!</definedName>
    <definedName name="______________________bla1">#REF!</definedName>
    <definedName name="______________________BSG100" localSheetId="4">#REF!</definedName>
    <definedName name="______________________BSG100">#REF!</definedName>
    <definedName name="______________________BSG150" localSheetId="4">#REF!</definedName>
    <definedName name="______________________BSG150">#REF!</definedName>
    <definedName name="______________________BSG5" localSheetId="4">#REF!</definedName>
    <definedName name="______________________BSG5">#REF!</definedName>
    <definedName name="______________________BSG75" localSheetId="4">#REF!</definedName>
    <definedName name="______________________BSG75">#REF!</definedName>
    <definedName name="______________________BTC1" localSheetId="4">#REF!</definedName>
    <definedName name="______________________BTC1">#REF!</definedName>
    <definedName name="______________________BTC10" localSheetId="4">#REF!</definedName>
    <definedName name="______________________BTC10">#REF!</definedName>
    <definedName name="______________________BTC11" localSheetId="4">#REF!</definedName>
    <definedName name="______________________BTC11">#REF!</definedName>
    <definedName name="______________________BTC12" localSheetId="4">#REF!</definedName>
    <definedName name="______________________BTC12">#REF!</definedName>
    <definedName name="______________________BTC13" localSheetId="4">#REF!</definedName>
    <definedName name="______________________BTC13">#REF!</definedName>
    <definedName name="______________________BTC14" localSheetId="4">#REF!</definedName>
    <definedName name="______________________BTC14">#REF!</definedName>
    <definedName name="______________________BTC15" localSheetId="4">#REF!</definedName>
    <definedName name="______________________BTC15">#REF!</definedName>
    <definedName name="______________________BTC16" localSheetId="4">#REF!</definedName>
    <definedName name="______________________BTC16">#REF!</definedName>
    <definedName name="______________________BTC17" localSheetId="4">#REF!</definedName>
    <definedName name="______________________BTC17">#REF!</definedName>
    <definedName name="______________________BTC18" localSheetId="4">#REF!</definedName>
    <definedName name="______________________BTC18">#REF!</definedName>
    <definedName name="______________________BTC19" localSheetId="4">#REF!</definedName>
    <definedName name="______________________BTC19">#REF!</definedName>
    <definedName name="______________________BTC2" localSheetId="4">#REF!</definedName>
    <definedName name="______________________BTC2">#REF!</definedName>
    <definedName name="______________________BTC20" localSheetId="4">#REF!</definedName>
    <definedName name="______________________BTC20">#REF!</definedName>
    <definedName name="______________________BTC21" localSheetId="4">#REF!</definedName>
    <definedName name="______________________BTC21">#REF!</definedName>
    <definedName name="______________________BTC22" localSheetId="4">#REF!</definedName>
    <definedName name="______________________BTC22">#REF!</definedName>
    <definedName name="______________________BTC23" localSheetId="4">#REF!</definedName>
    <definedName name="______________________BTC23">#REF!</definedName>
    <definedName name="______________________BTC24" localSheetId="4">#REF!</definedName>
    <definedName name="______________________BTC24">#REF!</definedName>
    <definedName name="______________________BTC3" localSheetId="4">#REF!</definedName>
    <definedName name="______________________BTC3">#REF!</definedName>
    <definedName name="______________________BTC4" localSheetId="4">#REF!</definedName>
    <definedName name="______________________BTC4">#REF!</definedName>
    <definedName name="______________________BTC5" localSheetId="4">#REF!</definedName>
    <definedName name="______________________BTC5">#REF!</definedName>
    <definedName name="______________________BTC6" localSheetId="4">#REF!</definedName>
    <definedName name="______________________BTC6">#REF!</definedName>
    <definedName name="______________________BTC7" localSheetId="4">#REF!</definedName>
    <definedName name="______________________BTC7">#REF!</definedName>
    <definedName name="______________________BTC8" localSheetId="4">#REF!</definedName>
    <definedName name="______________________BTC8">#REF!</definedName>
    <definedName name="______________________BTC9" localSheetId="4">#REF!</definedName>
    <definedName name="______________________BTC9">#REF!</definedName>
    <definedName name="______________________BTR1" localSheetId="4">#REF!</definedName>
    <definedName name="______________________BTR1">#REF!</definedName>
    <definedName name="______________________BTR10" localSheetId="4">#REF!</definedName>
    <definedName name="______________________BTR10">#REF!</definedName>
    <definedName name="______________________BTR11" localSheetId="4">#REF!</definedName>
    <definedName name="______________________BTR11">#REF!</definedName>
    <definedName name="______________________BTR12" localSheetId="4">#REF!</definedName>
    <definedName name="______________________BTR12">#REF!</definedName>
    <definedName name="______________________BTR13" localSheetId="4">#REF!</definedName>
    <definedName name="______________________BTR13">#REF!</definedName>
    <definedName name="______________________BTR14" localSheetId="4">#REF!</definedName>
    <definedName name="______________________BTR14">#REF!</definedName>
    <definedName name="______________________BTR15" localSheetId="4">#REF!</definedName>
    <definedName name="______________________BTR15">#REF!</definedName>
    <definedName name="______________________BTR16" localSheetId="4">#REF!</definedName>
    <definedName name="______________________BTR16">#REF!</definedName>
    <definedName name="______________________BTR17" localSheetId="4">#REF!</definedName>
    <definedName name="______________________BTR17">#REF!</definedName>
    <definedName name="______________________BTR18" localSheetId="4">#REF!</definedName>
    <definedName name="______________________BTR18">#REF!</definedName>
    <definedName name="______________________BTR19" localSheetId="4">#REF!</definedName>
    <definedName name="______________________BTR19">#REF!</definedName>
    <definedName name="______________________BTR2" localSheetId="4">#REF!</definedName>
    <definedName name="______________________BTR2">#REF!</definedName>
    <definedName name="______________________BTR20" localSheetId="4">#REF!</definedName>
    <definedName name="______________________BTR20">#REF!</definedName>
    <definedName name="______________________BTR21" localSheetId="4">#REF!</definedName>
    <definedName name="______________________BTR21">#REF!</definedName>
    <definedName name="______________________BTR22" localSheetId="4">#REF!</definedName>
    <definedName name="______________________BTR22">#REF!</definedName>
    <definedName name="______________________BTR23" localSheetId="4">#REF!</definedName>
    <definedName name="______________________BTR23">#REF!</definedName>
    <definedName name="______________________BTR24" localSheetId="4">#REF!</definedName>
    <definedName name="______________________BTR24">#REF!</definedName>
    <definedName name="______________________BTR3" localSheetId="4">#REF!</definedName>
    <definedName name="______________________BTR3">#REF!</definedName>
    <definedName name="______________________BTR4" localSheetId="4">#REF!</definedName>
    <definedName name="______________________BTR4">#REF!</definedName>
    <definedName name="______________________BTR5" localSheetId="4">#REF!</definedName>
    <definedName name="______________________BTR5">#REF!</definedName>
    <definedName name="______________________BTR6" localSheetId="4">#REF!</definedName>
    <definedName name="______________________BTR6">#REF!</definedName>
    <definedName name="______________________BTR7" localSheetId="4">#REF!</definedName>
    <definedName name="______________________BTR7">#REF!</definedName>
    <definedName name="______________________BTR8" localSheetId="4">#REF!</definedName>
    <definedName name="______________________BTR8">#REF!</definedName>
    <definedName name="______________________BTR9" localSheetId="4">#REF!</definedName>
    <definedName name="______________________BTR9">#REF!</definedName>
    <definedName name="______________________BTS1" localSheetId="4">#REF!</definedName>
    <definedName name="______________________BTS1">#REF!</definedName>
    <definedName name="______________________BTS10" localSheetId="4">#REF!</definedName>
    <definedName name="______________________BTS10">#REF!</definedName>
    <definedName name="______________________BTS11" localSheetId="4">#REF!</definedName>
    <definedName name="______________________BTS11">#REF!</definedName>
    <definedName name="______________________BTS12" localSheetId="4">#REF!</definedName>
    <definedName name="______________________BTS12">#REF!</definedName>
    <definedName name="______________________BTS13" localSheetId="4">#REF!</definedName>
    <definedName name="______________________BTS13">#REF!</definedName>
    <definedName name="______________________BTS14" localSheetId="4">#REF!</definedName>
    <definedName name="______________________BTS14">#REF!</definedName>
    <definedName name="______________________BTS15" localSheetId="4">#REF!</definedName>
    <definedName name="______________________BTS15">#REF!</definedName>
    <definedName name="______________________BTS16" localSheetId="4">#REF!</definedName>
    <definedName name="______________________BTS16">#REF!</definedName>
    <definedName name="______________________BTS17" localSheetId="4">#REF!</definedName>
    <definedName name="______________________BTS17">#REF!</definedName>
    <definedName name="______________________BTS18" localSheetId="4">#REF!</definedName>
    <definedName name="______________________BTS18">#REF!</definedName>
    <definedName name="______________________BTS19" localSheetId="4">#REF!</definedName>
    <definedName name="______________________BTS19">#REF!</definedName>
    <definedName name="______________________BTS2" localSheetId="4">#REF!</definedName>
    <definedName name="______________________BTS2">#REF!</definedName>
    <definedName name="______________________BTS20" localSheetId="4">#REF!</definedName>
    <definedName name="______________________BTS20">#REF!</definedName>
    <definedName name="______________________BTS21" localSheetId="4">#REF!</definedName>
    <definedName name="______________________BTS21">#REF!</definedName>
    <definedName name="______________________BTS22" localSheetId="4">#REF!</definedName>
    <definedName name="______________________BTS22">#REF!</definedName>
    <definedName name="______________________BTS23" localSheetId="4">#REF!</definedName>
    <definedName name="______________________BTS23">#REF!</definedName>
    <definedName name="______________________BTS24" localSheetId="4">#REF!</definedName>
    <definedName name="______________________BTS24">#REF!</definedName>
    <definedName name="______________________BTS3" localSheetId="4">#REF!</definedName>
    <definedName name="______________________BTS3">#REF!</definedName>
    <definedName name="______________________BTS4" localSheetId="4">#REF!</definedName>
    <definedName name="______________________BTS4">#REF!</definedName>
    <definedName name="______________________BTS5" localSheetId="4">#REF!</definedName>
    <definedName name="______________________BTS5">#REF!</definedName>
    <definedName name="______________________BTS6" localSheetId="4">#REF!</definedName>
    <definedName name="______________________BTS6">#REF!</definedName>
    <definedName name="______________________BTS7" localSheetId="4">#REF!</definedName>
    <definedName name="______________________BTS7">#REF!</definedName>
    <definedName name="______________________BTS8" localSheetId="4">#REF!</definedName>
    <definedName name="______________________BTS8">#REF!</definedName>
    <definedName name="______________________BTS9" localSheetId="4">#REF!</definedName>
    <definedName name="______________________BTS9">#REF!</definedName>
    <definedName name="______________________can430">40.73</definedName>
    <definedName name="______________________can435">43.3</definedName>
    <definedName name="______________________CCW1" localSheetId="4">#REF!</definedName>
    <definedName name="______________________CCW1">#REF!</definedName>
    <definedName name="______________________CCW2" localSheetId="4">#REF!</definedName>
    <definedName name="______________________CCW2">#REF!</definedName>
    <definedName name="______________________cur1" localSheetId="4">#REF!</definedName>
    <definedName name="______________________cur1">#REF!</definedName>
    <definedName name="______________________GBS11" localSheetId="4">#REF!</definedName>
    <definedName name="______________________GBS11">#REF!</definedName>
    <definedName name="______________________GBS110" localSheetId="4">#REF!</definedName>
    <definedName name="______________________GBS110">#REF!</definedName>
    <definedName name="______________________GBS111" localSheetId="4">#REF!</definedName>
    <definedName name="______________________GBS111">#REF!</definedName>
    <definedName name="______________________GBS112" localSheetId="4">#REF!</definedName>
    <definedName name="______________________GBS112">#REF!</definedName>
    <definedName name="______________________GBS113" localSheetId="4">#REF!</definedName>
    <definedName name="______________________GBS113">#REF!</definedName>
    <definedName name="______________________GBS114" localSheetId="4">#REF!</definedName>
    <definedName name="______________________GBS114">#REF!</definedName>
    <definedName name="______________________GBS115" localSheetId="4">#REF!</definedName>
    <definedName name="______________________GBS115">#REF!</definedName>
    <definedName name="______________________GBS116" localSheetId="4">#REF!</definedName>
    <definedName name="______________________GBS116">#REF!</definedName>
    <definedName name="______________________GBS117" localSheetId="4">#REF!</definedName>
    <definedName name="______________________GBS117">#REF!</definedName>
    <definedName name="______________________GBS118" localSheetId="4">#REF!</definedName>
    <definedName name="______________________GBS118">#REF!</definedName>
    <definedName name="______________________GBS119" localSheetId="4">#REF!</definedName>
    <definedName name="______________________GBS119">#REF!</definedName>
    <definedName name="______________________GBS12" localSheetId="4">#REF!</definedName>
    <definedName name="______________________GBS12">#REF!</definedName>
    <definedName name="______________________GBS120" localSheetId="4">#REF!</definedName>
    <definedName name="______________________GBS120">#REF!</definedName>
    <definedName name="______________________GBS121" localSheetId="4">#REF!</definedName>
    <definedName name="______________________GBS121">#REF!</definedName>
    <definedName name="______________________GBS122" localSheetId="4">#REF!</definedName>
    <definedName name="______________________GBS122">#REF!</definedName>
    <definedName name="______________________GBS123" localSheetId="4">#REF!</definedName>
    <definedName name="______________________GBS123">#REF!</definedName>
    <definedName name="______________________GBS124" localSheetId="4">#REF!</definedName>
    <definedName name="______________________GBS124">#REF!</definedName>
    <definedName name="______________________GBS13" localSheetId="4">#REF!</definedName>
    <definedName name="______________________GBS13">#REF!</definedName>
    <definedName name="______________________GBS14" localSheetId="4">#REF!</definedName>
    <definedName name="______________________GBS14">#REF!</definedName>
    <definedName name="______________________GBS15" localSheetId="4">#REF!</definedName>
    <definedName name="______________________GBS15">#REF!</definedName>
    <definedName name="______________________GBS16" localSheetId="4">#REF!</definedName>
    <definedName name="______________________GBS16">#REF!</definedName>
    <definedName name="______________________GBS17" localSheetId="4">#REF!</definedName>
    <definedName name="______________________GBS17">#REF!</definedName>
    <definedName name="______________________GBS18" localSheetId="4">#REF!</definedName>
    <definedName name="______________________GBS18">#REF!</definedName>
    <definedName name="______________________GBS19" localSheetId="4">#REF!</definedName>
    <definedName name="______________________GBS19">#REF!</definedName>
    <definedName name="______________________GBS21" localSheetId="4">#REF!</definedName>
    <definedName name="______________________GBS21">#REF!</definedName>
    <definedName name="______________________GBS210" localSheetId="4">#REF!</definedName>
    <definedName name="______________________GBS210">#REF!</definedName>
    <definedName name="______________________GBS211" localSheetId="4">#REF!</definedName>
    <definedName name="______________________GBS211">#REF!</definedName>
    <definedName name="______________________GBS212" localSheetId="4">#REF!</definedName>
    <definedName name="______________________GBS212">#REF!</definedName>
    <definedName name="______________________GBS213" localSheetId="4">#REF!</definedName>
    <definedName name="______________________GBS213">#REF!</definedName>
    <definedName name="______________________GBS214" localSheetId="4">#REF!</definedName>
    <definedName name="______________________GBS214">#REF!</definedName>
    <definedName name="______________________GBS215" localSheetId="4">#REF!</definedName>
    <definedName name="______________________GBS215">#REF!</definedName>
    <definedName name="______________________GBS216" localSheetId="4">#REF!</definedName>
    <definedName name="______________________GBS216">#REF!</definedName>
    <definedName name="______________________GBS217" localSheetId="4">#REF!</definedName>
    <definedName name="______________________GBS217">#REF!</definedName>
    <definedName name="______________________GBS218" localSheetId="4">#REF!</definedName>
    <definedName name="______________________GBS218">#REF!</definedName>
    <definedName name="______________________GBS219" localSheetId="4">#REF!</definedName>
    <definedName name="______________________GBS219">#REF!</definedName>
    <definedName name="______________________GBS22" localSheetId="4">#REF!</definedName>
    <definedName name="______________________GBS22">#REF!</definedName>
    <definedName name="______________________GBS220" localSheetId="4">#REF!</definedName>
    <definedName name="______________________GBS220">#REF!</definedName>
    <definedName name="______________________GBS221" localSheetId="4">#REF!</definedName>
    <definedName name="______________________GBS221">#REF!</definedName>
    <definedName name="______________________GBS222" localSheetId="4">#REF!</definedName>
    <definedName name="______________________GBS222">#REF!</definedName>
    <definedName name="______________________GBS223" localSheetId="4">#REF!</definedName>
    <definedName name="______________________GBS223">#REF!</definedName>
    <definedName name="______________________GBS224" localSheetId="4">#REF!</definedName>
    <definedName name="______________________GBS224">#REF!</definedName>
    <definedName name="______________________GBS23" localSheetId="4">#REF!</definedName>
    <definedName name="______________________GBS23">#REF!</definedName>
    <definedName name="______________________GBS24" localSheetId="4">#REF!</definedName>
    <definedName name="______________________GBS24">#REF!</definedName>
    <definedName name="______________________GBS25" localSheetId="4">#REF!</definedName>
    <definedName name="______________________GBS25">#REF!</definedName>
    <definedName name="______________________GBS26" localSheetId="4">#REF!</definedName>
    <definedName name="______________________GBS26">#REF!</definedName>
    <definedName name="______________________GBS27" localSheetId="4">#REF!</definedName>
    <definedName name="______________________GBS27">#REF!</definedName>
    <definedName name="______________________GBS28" localSheetId="4">#REF!</definedName>
    <definedName name="______________________GBS28">#REF!</definedName>
    <definedName name="______________________GBS29" localSheetId="4">#REF!</definedName>
    <definedName name="______________________GBS29">#REF!</definedName>
    <definedName name="______________________imp1" localSheetId="4">#REF!</definedName>
    <definedName name="______________________imp1">#REF!</definedName>
    <definedName name="______________________knr2">NA()</definedName>
    <definedName name="______________________l1" localSheetId="4">#REF!</definedName>
    <definedName name="______________________l1">#REF!</definedName>
    <definedName name="______________________l12" localSheetId="4">#REF!</definedName>
    <definedName name="______________________l12">#REF!</definedName>
    <definedName name="______________________l2" localSheetId="4">#REF!</definedName>
    <definedName name="______________________l2">#REF!</definedName>
    <definedName name="______________________l3" localSheetId="4">#REF!</definedName>
    <definedName name="______________________l3">#REF!</definedName>
    <definedName name="______________________l4" localSheetId="4">#REF!</definedName>
    <definedName name="______________________l4">#REF!</definedName>
    <definedName name="______________________l5" localSheetId="4">#REF!</definedName>
    <definedName name="______________________l5">#REF!</definedName>
    <definedName name="______________________l6" localSheetId="4">#REF!</definedName>
    <definedName name="______________________l6">#REF!</definedName>
    <definedName name="______________________l7" localSheetId="4">#REF!</definedName>
    <definedName name="______________________l7">#REF!</definedName>
    <definedName name="______________________l8" localSheetId="4">#REF!</definedName>
    <definedName name="______________________l8">#REF!</definedName>
    <definedName name="______________________l9" localSheetId="4">#REF!</definedName>
    <definedName name="______________________l9">#REF!</definedName>
    <definedName name="______________________LJ6" localSheetId="4">#REF!</definedName>
    <definedName name="______________________LJ6">#REF!</definedName>
    <definedName name="______________________lj600" localSheetId="4">#REF!</definedName>
    <definedName name="______________________lj600">#REF!</definedName>
    <definedName name="______________________lj900" localSheetId="4">#REF!</definedName>
    <definedName name="______________________lj900">#REF!</definedName>
    <definedName name="______________________LL3" localSheetId="4">#REF!</definedName>
    <definedName name="______________________LL3">#REF!</definedName>
    <definedName name="______________________LSO24">"[14]lead!#ref!"</definedName>
    <definedName name="______________________MA1" localSheetId="4">#REF!</definedName>
    <definedName name="______________________MA1">#REF!</definedName>
    <definedName name="______________________MA2" localSheetId="4">#REF!</definedName>
    <definedName name="______________________MA2">#REF!</definedName>
    <definedName name="______________________Met22" localSheetId="4">#REF!</definedName>
    <definedName name="______________________Met22">#REF!</definedName>
    <definedName name="______________________Met45" localSheetId="4">#REF!</definedName>
    <definedName name="______________________Met45">#REF!</definedName>
    <definedName name="______________________MEt55" localSheetId="4">#REF!</definedName>
    <definedName name="______________________MEt55">#REF!</definedName>
    <definedName name="______________________Met63" localSheetId="4">#REF!</definedName>
    <definedName name="______________________Met63">#REF!</definedName>
    <definedName name="______________________ML21" localSheetId="4">#REF!</definedName>
    <definedName name="______________________ML21">#REF!</definedName>
    <definedName name="______________________ML210" localSheetId="4">#REF!</definedName>
    <definedName name="______________________ML210">#REF!</definedName>
    <definedName name="______________________ML211" localSheetId="4">#REF!</definedName>
    <definedName name="______________________ML211">#REF!</definedName>
    <definedName name="______________________ML212" localSheetId="4">#REF!</definedName>
    <definedName name="______________________ML212">#REF!</definedName>
    <definedName name="______________________ML213" localSheetId="4">#REF!</definedName>
    <definedName name="______________________ML213">#REF!</definedName>
    <definedName name="______________________ML214" localSheetId="4">#REF!</definedName>
    <definedName name="______________________ML214">#REF!</definedName>
    <definedName name="______________________ML215" localSheetId="4">#REF!</definedName>
    <definedName name="______________________ML215">#REF!</definedName>
    <definedName name="______________________ML216" localSheetId="4">#REF!</definedName>
    <definedName name="______________________ML216">#REF!</definedName>
    <definedName name="______________________ML217" localSheetId="4">#REF!</definedName>
    <definedName name="______________________ML217">#REF!</definedName>
    <definedName name="______________________ML218" localSheetId="4">#REF!</definedName>
    <definedName name="______________________ML218">#REF!</definedName>
    <definedName name="______________________ML219" localSheetId="4">#REF!</definedName>
    <definedName name="______________________ML219">#REF!</definedName>
    <definedName name="______________________ML22" localSheetId="4">#REF!</definedName>
    <definedName name="______________________ML22">#REF!</definedName>
    <definedName name="______________________ML220" localSheetId="4">#REF!</definedName>
    <definedName name="______________________ML220">#REF!</definedName>
    <definedName name="______________________ML221" localSheetId="4">#REF!</definedName>
    <definedName name="______________________ML221">#REF!</definedName>
    <definedName name="______________________ML222" localSheetId="4">#REF!</definedName>
    <definedName name="______________________ML222">#REF!</definedName>
    <definedName name="______________________ML223" localSheetId="4">#REF!</definedName>
    <definedName name="______________________ML223">#REF!</definedName>
    <definedName name="______________________ML224" localSheetId="4">#REF!</definedName>
    <definedName name="______________________ML224">#REF!</definedName>
    <definedName name="______________________ML23" localSheetId="4">#REF!</definedName>
    <definedName name="______________________ML23">#REF!</definedName>
    <definedName name="______________________ML24" localSheetId="4">#REF!</definedName>
    <definedName name="______________________ML24">#REF!</definedName>
    <definedName name="______________________ML25" localSheetId="4">#REF!</definedName>
    <definedName name="______________________ML25">#REF!</definedName>
    <definedName name="______________________ML26" localSheetId="4">#REF!</definedName>
    <definedName name="______________________ML26">#REF!</definedName>
    <definedName name="______________________ML27" localSheetId="4">#REF!</definedName>
    <definedName name="______________________ML27">#REF!</definedName>
    <definedName name="______________________ML28" localSheetId="4">#REF!</definedName>
    <definedName name="______________________ML28">#REF!</definedName>
    <definedName name="______________________ML29" localSheetId="4">#REF!</definedName>
    <definedName name="______________________ML29">#REF!</definedName>
    <definedName name="______________________ML31" localSheetId="4">#REF!</definedName>
    <definedName name="______________________ML31">#REF!</definedName>
    <definedName name="______________________ML310" localSheetId="4">#REF!</definedName>
    <definedName name="______________________ML310">#REF!</definedName>
    <definedName name="______________________ML311" localSheetId="4">#REF!</definedName>
    <definedName name="______________________ML311">#REF!</definedName>
    <definedName name="______________________ML312" localSheetId="4">#REF!</definedName>
    <definedName name="______________________ML312">#REF!</definedName>
    <definedName name="______________________ML313" localSheetId="4">#REF!</definedName>
    <definedName name="______________________ML313">#REF!</definedName>
    <definedName name="______________________ML314" localSheetId="4">#REF!</definedName>
    <definedName name="______________________ML314">#REF!</definedName>
    <definedName name="______________________ML315" localSheetId="4">#REF!</definedName>
    <definedName name="______________________ML315">#REF!</definedName>
    <definedName name="______________________ML316" localSheetId="4">#REF!</definedName>
    <definedName name="______________________ML316">#REF!</definedName>
    <definedName name="______________________ML317" localSheetId="4">#REF!</definedName>
    <definedName name="______________________ML317">#REF!</definedName>
    <definedName name="______________________ML318" localSheetId="4">#REF!</definedName>
    <definedName name="______________________ML318">#REF!</definedName>
    <definedName name="______________________ML319" localSheetId="4">#REF!</definedName>
    <definedName name="______________________ML319">#REF!</definedName>
    <definedName name="______________________ML32" localSheetId="4">#REF!</definedName>
    <definedName name="______________________ML32">#REF!</definedName>
    <definedName name="______________________ML320" localSheetId="4">#REF!</definedName>
    <definedName name="______________________ML320">#REF!</definedName>
    <definedName name="______________________ML321" localSheetId="4">#REF!</definedName>
    <definedName name="______________________ML321">#REF!</definedName>
    <definedName name="______________________ML322" localSheetId="4">#REF!</definedName>
    <definedName name="______________________ML322">#REF!</definedName>
    <definedName name="______________________ML323" localSheetId="4">#REF!</definedName>
    <definedName name="______________________ML323">#REF!</definedName>
    <definedName name="______________________ML324" localSheetId="4">#REF!</definedName>
    <definedName name="______________________ML324">#REF!</definedName>
    <definedName name="______________________ML33" localSheetId="4">#REF!</definedName>
    <definedName name="______________________ML33">#REF!</definedName>
    <definedName name="______________________ML34" localSheetId="4">#REF!</definedName>
    <definedName name="______________________ML34">#REF!</definedName>
    <definedName name="______________________ML35" localSheetId="4">#REF!</definedName>
    <definedName name="______________________ML35">#REF!</definedName>
    <definedName name="______________________ML36" localSheetId="4">#REF!</definedName>
    <definedName name="______________________ML36">#REF!</definedName>
    <definedName name="______________________ML37" localSheetId="4">#REF!</definedName>
    <definedName name="______________________ML37">#REF!</definedName>
    <definedName name="______________________ML38" localSheetId="4">#REF!</definedName>
    <definedName name="______________________ML38">#REF!</definedName>
    <definedName name="______________________ML39" localSheetId="4">#REF!</definedName>
    <definedName name="______________________ML39">#REF!</definedName>
    <definedName name="______________________ML7" localSheetId="4">#REF!</definedName>
    <definedName name="______________________ML7">#REF!</definedName>
    <definedName name="______________________ML8" localSheetId="4">#REF!</definedName>
    <definedName name="______________________ML8">#REF!</definedName>
    <definedName name="______________________ML9" localSheetId="4">#REF!</definedName>
    <definedName name="______________________ML9">#REF!</definedName>
    <definedName name="______________________mm1" localSheetId="4">#REF!</definedName>
    <definedName name="______________________mm1">#REF!</definedName>
    <definedName name="______________________mm1000" localSheetId="4">#REF!</definedName>
    <definedName name="______________________mm1000">#REF!</definedName>
    <definedName name="______________________mm11" localSheetId="4">#REF!</definedName>
    <definedName name="______________________mm11">#REF!</definedName>
    <definedName name="______________________mm111" localSheetId="4">#REF!</definedName>
    <definedName name="______________________mm111">#REF!</definedName>
    <definedName name="______________________mm600" localSheetId="4">#REF!</definedName>
    <definedName name="______________________mm600">#REF!</definedName>
    <definedName name="______________________mm800" localSheetId="4">#REF!</definedName>
    <definedName name="______________________mm800">#REF!</definedName>
    <definedName name="______________________PC1" localSheetId="4">#REF!</definedName>
    <definedName name="______________________PC1">#REF!</definedName>
    <definedName name="______________________PC10" localSheetId="4">#REF!</definedName>
    <definedName name="______________________PC10">#REF!</definedName>
    <definedName name="______________________PC11" localSheetId="4">#REF!</definedName>
    <definedName name="______________________PC11">#REF!</definedName>
    <definedName name="______________________PC12" localSheetId="4">#REF!</definedName>
    <definedName name="______________________PC12">#REF!</definedName>
    <definedName name="______________________PC13" localSheetId="4">#REF!</definedName>
    <definedName name="______________________PC13">#REF!</definedName>
    <definedName name="______________________PC14" localSheetId="4">#REF!</definedName>
    <definedName name="______________________PC14">#REF!</definedName>
    <definedName name="______________________PC15" localSheetId="4">#REF!</definedName>
    <definedName name="______________________PC15">#REF!</definedName>
    <definedName name="______________________PC16" localSheetId="4">#REF!</definedName>
    <definedName name="______________________PC16">#REF!</definedName>
    <definedName name="______________________PC17" localSheetId="4">#REF!</definedName>
    <definedName name="______________________PC17">#REF!</definedName>
    <definedName name="______________________PC18" localSheetId="4">#REF!</definedName>
    <definedName name="______________________PC18">#REF!</definedName>
    <definedName name="______________________PC19" localSheetId="4">#REF!</definedName>
    <definedName name="______________________PC19">#REF!</definedName>
    <definedName name="______________________pc2" localSheetId="4">#REF!</definedName>
    <definedName name="______________________pc2">#REF!</definedName>
    <definedName name="______________________PC20">NA()</definedName>
    <definedName name="______________________PC21" localSheetId="4">#REF!</definedName>
    <definedName name="______________________PC21">#REF!</definedName>
    <definedName name="______________________PC22" localSheetId="4">#REF!</definedName>
    <definedName name="______________________PC22">#REF!</definedName>
    <definedName name="______________________PC23" localSheetId="4">#REF!</definedName>
    <definedName name="______________________PC23">#REF!</definedName>
    <definedName name="______________________PC24" localSheetId="4">#REF!</definedName>
    <definedName name="______________________PC24">#REF!</definedName>
    <definedName name="______________________PC3" localSheetId="4">#REF!</definedName>
    <definedName name="______________________PC3">#REF!</definedName>
    <definedName name="______________________PC4" localSheetId="4">#REF!</definedName>
    <definedName name="______________________PC4">#REF!</definedName>
    <definedName name="______________________PC5" localSheetId="4">#REF!</definedName>
    <definedName name="______________________PC5">#REF!</definedName>
    <definedName name="______________________PC6" localSheetId="4">#REF!</definedName>
    <definedName name="______________________PC6">#REF!</definedName>
    <definedName name="______________________pc600" localSheetId="4">#REF!</definedName>
    <definedName name="______________________pc600">#REF!</definedName>
    <definedName name="______________________PC7" localSheetId="4">#REF!</definedName>
    <definedName name="______________________PC7">#REF!</definedName>
    <definedName name="______________________PC8" localSheetId="4">#REF!</definedName>
    <definedName name="______________________PC8">#REF!</definedName>
    <definedName name="______________________PC9" localSheetId="4">#REF!</definedName>
    <definedName name="______________________PC9">#REF!</definedName>
    <definedName name="______________________pc900" localSheetId="4">#REF!</definedName>
    <definedName name="______________________pc900">#REF!</definedName>
    <definedName name="______________________pla4" localSheetId="4">#REF!</definedName>
    <definedName name="______________________pla4">#REF!</definedName>
    <definedName name="______________________pv2" localSheetId="4">#REF!</definedName>
    <definedName name="______________________pv2">#REF!</definedName>
    <definedName name="______________________rr3" localSheetId="4">#REF!</definedName>
    <definedName name="______________________rr3">#REF!</definedName>
    <definedName name="______________________rrr1" localSheetId="4">#REF!</definedName>
    <definedName name="______________________rrr1">#REF!</definedName>
    <definedName name="______________________SP10" localSheetId="4">#REF!</definedName>
    <definedName name="______________________SP10">#REF!</definedName>
    <definedName name="______________________SP16" localSheetId="4">#REF!</definedName>
    <definedName name="______________________SP16">#REF!</definedName>
    <definedName name="______________________SP7" localSheetId="4">#REF!</definedName>
    <definedName name="______________________SP7">#REF!</definedName>
    <definedName name="______________________ss12" localSheetId="4">#REF!</definedName>
    <definedName name="______________________ss12">#REF!</definedName>
    <definedName name="______________________ss20" localSheetId="4">#REF!</definedName>
    <definedName name="______________________ss20">#REF!</definedName>
    <definedName name="______________________ss40" localSheetId="4">#REF!</definedName>
    <definedName name="______________________ss40">#REF!</definedName>
    <definedName name="______________________var1" localSheetId="4">#REF!</definedName>
    <definedName name="______________________var1">#REF!</definedName>
    <definedName name="______________________var4" localSheetId="4">#REF!</definedName>
    <definedName name="______________________var4">#REF!</definedName>
    <definedName name="______________________vat1">NA()</definedName>
    <definedName name="_____________________bla1" localSheetId="4">#REF!</definedName>
    <definedName name="_____________________bla1">#REF!</definedName>
    <definedName name="_____________________BSG100" localSheetId="4">#REF!</definedName>
    <definedName name="_____________________BSG100">#REF!</definedName>
    <definedName name="_____________________BSG150" localSheetId="4">#REF!</definedName>
    <definedName name="_____________________BSG150">#REF!</definedName>
    <definedName name="_____________________BSG5" localSheetId="4">#REF!</definedName>
    <definedName name="_____________________BSG5">#REF!</definedName>
    <definedName name="_____________________BSG75" localSheetId="4">#REF!</definedName>
    <definedName name="_____________________BSG75">#REF!</definedName>
    <definedName name="_____________________BTC1" localSheetId="4">#REF!</definedName>
    <definedName name="_____________________BTC1">#REF!</definedName>
    <definedName name="_____________________BTC10" localSheetId="4">#REF!</definedName>
    <definedName name="_____________________BTC10">#REF!</definedName>
    <definedName name="_____________________BTC11" localSheetId="4">#REF!</definedName>
    <definedName name="_____________________BTC11">#REF!</definedName>
    <definedName name="_____________________BTC12" localSheetId="4">#REF!</definedName>
    <definedName name="_____________________BTC12">#REF!</definedName>
    <definedName name="_____________________BTC13" localSheetId="4">#REF!</definedName>
    <definedName name="_____________________BTC13">#REF!</definedName>
    <definedName name="_____________________BTC14" localSheetId="4">#REF!</definedName>
    <definedName name="_____________________BTC14">#REF!</definedName>
    <definedName name="_____________________BTC15" localSheetId="4">#REF!</definedName>
    <definedName name="_____________________BTC15">#REF!</definedName>
    <definedName name="_____________________BTC16" localSheetId="4">#REF!</definedName>
    <definedName name="_____________________BTC16">#REF!</definedName>
    <definedName name="_____________________BTC17" localSheetId="4">#REF!</definedName>
    <definedName name="_____________________BTC17">#REF!</definedName>
    <definedName name="_____________________BTC18" localSheetId="4">#REF!</definedName>
    <definedName name="_____________________BTC18">#REF!</definedName>
    <definedName name="_____________________BTC19" localSheetId="4">#REF!</definedName>
    <definedName name="_____________________BTC19">#REF!</definedName>
    <definedName name="_____________________BTC2" localSheetId="4">#REF!</definedName>
    <definedName name="_____________________BTC2">#REF!</definedName>
    <definedName name="_____________________BTC20" localSheetId="4">#REF!</definedName>
    <definedName name="_____________________BTC20">#REF!</definedName>
    <definedName name="_____________________BTC21" localSheetId="4">#REF!</definedName>
    <definedName name="_____________________BTC21">#REF!</definedName>
    <definedName name="_____________________BTC22" localSheetId="4">#REF!</definedName>
    <definedName name="_____________________BTC22">#REF!</definedName>
    <definedName name="_____________________BTC23" localSheetId="4">#REF!</definedName>
    <definedName name="_____________________BTC23">#REF!</definedName>
    <definedName name="_____________________BTC24" localSheetId="4">#REF!</definedName>
    <definedName name="_____________________BTC24">#REF!</definedName>
    <definedName name="_____________________BTC3" localSheetId="4">#REF!</definedName>
    <definedName name="_____________________BTC3">#REF!</definedName>
    <definedName name="_____________________BTC4" localSheetId="4">#REF!</definedName>
    <definedName name="_____________________BTC4">#REF!</definedName>
    <definedName name="_____________________BTC5" localSheetId="4">#REF!</definedName>
    <definedName name="_____________________BTC5">#REF!</definedName>
    <definedName name="_____________________BTC6" localSheetId="4">#REF!</definedName>
    <definedName name="_____________________BTC6">#REF!</definedName>
    <definedName name="_____________________BTC7" localSheetId="4">#REF!</definedName>
    <definedName name="_____________________BTC7">#REF!</definedName>
    <definedName name="_____________________BTC8" localSheetId="4">#REF!</definedName>
    <definedName name="_____________________BTC8">#REF!</definedName>
    <definedName name="_____________________BTC9" localSheetId="4">#REF!</definedName>
    <definedName name="_____________________BTC9">#REF!</definedName>
    <definedName name="_____________________BTR1" localSheetId="4">#REF!</definedName>
    <definedName name="_____________________BTR1">#REF!</definedName>
    <definedName name="_____________________BTR10" localSheetId="4">#REF!</definedName>
    <definedName name="_____________________BTR10">#REF!</definedName>
    <definedName name="_____________________BTR11" localSheetId="4">#REF!</definedName>
    <definedName name="_____________________BTR11">#REF!</definedName>
    <definedName name="_____________________BTR12" localSheetId="4">#REF!</definedName>
    <definedName name="_____________________BTR12">#REF!</definedName>
    <definedName name="_____________________BTR13" localSheetId="4">#REF!</definedName>
    <definedName name="_____________________BTR13">#REF!</definedName>
    <definedName name="_____________________BTR14" localSheetId="4">#REF!</definedName>
    <definedName name="_____________________BTR14">#REF!</definedName>
    <definedName name="_____________________BTR15" localSheetId="4">#REF!</definedName>
    <definedName name="_____________________BTR15">#REF!</definedName>
    <definedName name="_____________________BTR16" localSheetId="4">#REF!</definedName>
    <definedName name="_____________________BTR16">#REF!</definedName>
    <definedName name="_____________________BTR17" localSheetId="4">#REF!</definedName>
    <definedName name="_____________________BTR17">#REF!</definedName>
    <definedName name="_____________________BTR18" localSheetId="4">#REF!</definedName>
    <definedName name="_____________________BTR18">#REF!</definedName>
    <definedName name="_____________________BTR19" localSheetId="4">#REF!</definedName>
    <definedName name="_____________________BTR19">#REF!</definedName>
    <definedName name="_____________________BTR2" localSheetId="4">#REF!</definedName>
    <definedName name="_____________________BTR2">#REF!</definedName>
    <definedName name="_____________________BTR20" localSheetId="4">#REF!</definedName>
    <definedName name="_____________________BTR20">#REF!</definedName>
    <definedName name="_____________________BTR21" localSheetId="4">#REF!</definedName>
    <definedName name="_____________________BTR21">#REF!</definedName>
    <definedName name="_____________________BTR22" localSheetId="4">#REF!</definedName>
    <definedName name="_____________________BTR22">#REF!</definedName>
    <definedName name="_____________________BTR23" localSheetId="4">#REF!</definedName>
    <definedName name="_____________________BTR23">#REF!</definedName>
    <definedName name="_____________________BTR24" localSheetId="4">#REF!</definedName>
    <definedName name="_____________________BTR24">#REF!</definedName>
    <definedName name="_____________________BTR3" localSheetId="4">#REF!</definedName>
    <definedName name="_____________________BTR3">#REF!</definedName>
    <definedName name="_____________________BTR4" localSheetId="4">#REF!</definedName>
    <definedName name="_____________________BTR4">#REF!</definedName>
    <definedName name="_____________________BTR5" localSheetId="4">#REF!</definedName>
    <definedName name="_____________________BTR5">#REF!</definedName>
    <definedName name="_____________________BTR6" localSheetId="4">#REF!</definedName>
    <definedName name="_____________________BTR6">#REF!</definedName>
    <definedName name="_____________________BTR7" localSheetId="4">#REF!</definedName>
    <definedName name="_____________________BTR7">#REF!</definedName>
    <definedName name="_____________________BTR8" localSheetId="4">#REF!</definedName>
    <definedName name="_____________________BTR8">#REF!</definedName>
    <definedName name="_____________________BTR9" localSheetId="4">#REF!</definedName>
    <definedName name="_____________________BTR9">#REF!</definedName>
    <definedName name="_____________________BTS1" localSheetId="4">#REF!</definedName>
    <definedName name="_____________________BTS1">#REF!</definedName>
    <definedName name="_____________________BTS10" localSheetId="4">#REF!</definedName>
    <definedName name="_____________________BTS10">#REF!</definedName>
    <definedName name="_____________________BTS11" localSheetId="4">#REF!</definedName>
    <definedName name="_____________________BTS11">#REF!</definedName>
    <definedName name="_____________________BTS12" localSheetId="4">#REF!</definedName>
    <definedName name="_____________________BTS12">#REF!</definedName>
    <definedName name="_____________________BTS13" localSheetId="4">#REF!</definedName>
    <definedName name="_____________________BTS13">#REF!</definedName>
    <definedName name="_____________________BTS14" localSheetId="4">#REF!</definedName>
    <definedName name="_____________________BTS14">#REF!</definedName>
    <definedName name="_____________________BTS15" localSheetId="4">#REF!</definedName>
    <definedName name="_____________________BTS15">#REF!</definedName>
    <definedName name="_____________________BTS16" localSheetId="4">#REF!</definedName>
    <definedName name="_____________________BTS16">#REF!</definedName>
    <definedName name="_____________________BTS17" localSheetId="4">#REF!</definedName>
    <definedName name="_____________________BTS17">#REF!</definedName>
    <definedName name="_____________________BTS18" localSheetId="4">#REF!</definedName>
    <definedName name="_____________________BTS18">#REF!</definedName>
    <definedName name="_____________________BTS19" localSheetId="4">#REF!</definedName>
    <definedName name="_____________________BTS19">#REF!</definedName>
    <definedName name="_____________________BTS2" localSheetId="4">#REF!</definedName>
    <definedName name="_____________________BTS2">#REF!</definedName>
    <definedName name="_____________________BTS20" localSheetId="4">#REF!</definedName>
    <definedName name="_____________________BTS20">#REF!</definedName>
    <definedName name="_____________________BTS21" localSheetId="4">#REF!</definedName>
    <definedName name="_____________________BTS21">#REF!</definedName>
    <definedName name="_____________________BTS22" localSheetId="4">#REF!</definedName>
    <definedName name="_____________________BTS22">#REF!</definedName>
    <definedName name="_____________________BTS23" localSheetId="4">#REF!</definedName>
    <definedName name="_____________________BTS23">#REF!</definedName>
    <definedName name="_____________________BTS24" localSheetId="4">#REF!</definedName>
    <definedName name="_____________________BTS24">#REF!</definedName>
    <definedName name="_____________________BTS3" localSheetId="4">#REF!</definedName>
    <definedName name="_____________________BTS3">#REF!</definedName>
    <definedName name="_____________________BTS4" localSheetId="4">#REF!</definedName>
    <definedName name="_____________________BTS4">#REF!</definedName>
    <definedName name="_____________________BTS5" localSheetId="4">#REF!</definedName>
    <definedName name="_____________________BTS5">#REF!</definedName>
    <definedName name="_____________________BTS6" localSheetId="4">#REF!</definedName>
    <definedName name="_____________________BTS6">#REF!</definedName>
    <definedName name="_____________________BTS7" localSheetId="4">#REF!</definedName>
    <definedName name="_____________________BTS7">#REF!</definedName>
    <definedName name="_____________________BTS8" localSheetId="4">#REF!</definedName>
    <definedName name="_____________________BTS8">#REF!</definedName>
    <definedName name="_____________________BTS9" localSheetId="4">#REF!</definedName>
    <definedName name="_____________________BTS9">#REF!</definedName>
    <definedName name="_____________________can430">40.73</definedName>
    <definedName name="_____________________can435">43.3</definedName>
    <definedName name="_____________________CCW1" localSheetId="4">#REF!</definedName>
    <definedName name="_____________________CCW1">#REF!</definedName>
    <definedName name="_____________________CCW2" localSheetId="4">#REF!</definedName>
    <definedName name="_____________________CCW2">#REF!</definedName>
    <definedName name="_____________________cur1" localSheetId="4">#REF!</definedName>
    <definedName name="_____________________cur1">#REF!</definedName>
    <definedName name="_____________________GBS11" localSheetId="4">#REF!</definedName>
    <definedName name="_____________________GBS11">#REF!</definedName>
    <definedName name="_____________________GBS110" localSheetId="4">#REF!</definedName>
    <definedName name="_____________________GBS110">#REF!</definedName>
    <definedName name="_____________________GBS111" localSheetId="4">#REF!</definedName>
    <definedName name="_____________________GBS111">#REF!</definedName>
    <definedName name="_____________________GBS112" localSheetId="4">#REF!</definedName>
    <definedName name="_____________________GBS112">#REF!</definedName>
    <definedName name="_____________________GBS113" localSheetId="4">#REF!</definedName>
    <definedName name="_____________________GBS113">#REF!</definedName>
    <definedName name="_____________________GBS114" localSheetId="4">#REF!</definedName>
    <definedName name="_____________________GBS114">#REF!</definedName>
    <definedName name="_____________________GBS115" localSheetId="4">#REF!</definedName>
    <definedName name="_____________________GBS115">#REF!</definedName>
    <definedName name="_____________________GBS116" localSheetId="4">#REF!</definedName>
    <definedName name="_____________________GBS116">#REF!</definedName>
    <definedName name="_____________________GBS117" localSheetId="4">#REF!</definedName>
    <definedName name="_____________________GBS117">#REF!</definedName>
    <definedName name="_____________________GBS118" localSheetId="4">#REF!</definedName>
    <definedName name="_____________________GBS118">#REF!</definedName>
    <definedName name="_____________________GBS119" localSheetId="4">#REF!</definedName>
    <definedName name="_____________________GBS119">#REF!</definedName>
    <definedName name="_____________________GBS12" localSheetId="4">#REF!</definedName>
    <definedName name="_____________________GBS12">#REF!</definedName>
    <definedName name="_____________________GBS120" localSheetId="4">#REF!</definedName>
    <definedName name="_____________________GBS120">#REF!</definedName>
    <definedName name="_____________________GBS121" localSheetId="4">#REF!</definedName>
    <definedName name="_____________________GBS121">#REF!</definedName>
    <definedName name="_____________________GBS122" localSheetId="4">#REF!</definedName>
    <definedName name="_____________________GBS122">#REF!</definedName>
    <definedName name="_____________________GBS123" localSheetId="4">#REF!</definedName>
    <definedName name="_____________________GBS123">#REF!</definedName>
    <definedName name="_____________________GBS124" localSheetId="4">#REF!</definedName>
    <definedName name="_____________________GBS124">#REF!</definedName>
    <definedName name="_____________________GBS13" localSheetId="4">#REF!</definedName>
    <definedName name="_____________________GBS13">#REF!</definedName>
    <definedName name="_____________________GBS14" localSheetId="4">#REF!</definedName>
    <definedName name="_____________________GBS14">#REF!</definedName>
    <definedName name="_____________________GBS15" localSheetId="4">#REF!</definedName>
    <definedName name="_____________________GBS15">#REF!</definedName>
    <definedName name="_____________________GBS16" localSheetId="4">#REF!</definedName>
    <definedName name="_____________________GBS16">#REF!</definedName>
    <definedName name="_____________________GBS17" localSheetId="4">#REF!</definedName>
    <definedName name="_____________________GBS17">#REF!</definedName>
    <definedName name="_____________________GBS18" localSheetId="4">#REF!</definedName>
    <definedName name="_____________________GBS18">#REF!</definedName>
    <definedName name="_____________________GBS19" localSheetId="4">#REF!</definedName>
    <definedName name="_____________________GBS19">#REF!</definedName>
    <definedName name="_____________________GBS21" localSheetId="4">#REF!</definedName>
    <definedName name="_____________________GBS21">#REF!</definedName>
    <definedName name="_____________________GBS210" localSheetId="4">#REF!</definedName>
    <definedName name="_____________________GBS210">#REF!</definedName>
    <definedName name="_____________________GBS211" localSheetId="4">#REF!</definedName>
    <definedName name="_____________________GBS211">#REF!</definedName>
    <definedName name="_____________________GBS212" localSheetId="4">#REF!</definedName>
    <definedName name="_____________________GBS212">#REF!</definedName>
    <definedName name="_____________________GBS213" localSheetId="4">#REF!</definedName>
    <definedName name="_____________________GBS213">#REF!</definedName>
    <definedName name="_____________________GBS214" localSheetId="4">#REF!</definedName>
    <definedName name="_____________________GBS214">#REF!</definedName>
    <definedName name="_____________________GBS215" localSheetId="4">#REF!</definedName>
    <definedName name="_____________________GBS215">#REF!</definedName>
    <definedName name="_____________________GBS216" localSheetId="4">#REF!</definedName>
    <definedName name="_____________________GBS216">#REF!</definedName>
    <definedName name="_____________________GBS217" localSheetId="4">#REF!</definedName>
    <definedName name="_____________________GBS217">#REF!</definedName>
    <definedName name="_____________________GBS218" localSheetId="4">#REF!</definedName>
    <definedName name="_____________________GBS218">#REF!</definedName>
    <definedName name="_____________________GBS219" localSheetId="4">#REF!</definedName>
    <definedName name="_____________________GBS219">#REF!</definedName>
    <definedName name="_____________________GBS22" localSheetId="4">#REF!</definedName>
    <definedName name="_____________________GBS22">#REF!</definedName>
    <definedName name="_____________________GBS220" localSheetId="4">#REF!</definedName>
    <definedName name="_____________________GBS220">#REF!</definedName>
    <definedName name="_____________________GBS221" localSheetId="4">#REF!</definedName>
    <definedName name="_____________________GBS221">#REF!</definedName>
    <definedName name="_____________________GBS222" localSheetId="4">#REF!</definedName>
    <definedName name="_____________________GBS222">#REF!</definedName>
    <definedName name="_____________________GBS223" localSheetId="4">#REF!</definedName>
    <definedName name="_____________________GBS223">#REF!</definedName>
    <definedName name="_____________________GBS224" localSheetId="4">#REF!</definedName>
    <definedName name="_____________________GBS224">#REF!</definedName>
    <definedName name="_____________________GBS23" localSheetId="4">#REF!</definedName>
    <definedName name="_____________________GBS23">#REF!</definedName>
    <definedName name="_____________________GBS24" localSheetId="4">#REF!</definedName>
    <definedName name="_____________________GBS24">#REF!</definedName>
    <definedName name="_____________________GBS25" localSheetId="4">#REF!</definedName>
    <definedName name="_____________________GBS25">#REF!</definedName>
    <definedName name="_____________________GBS26" localSheetId="4">#REF!</definedName>
    <definedName name="_____________________GBS26">#REF!</definedName>
    <definedName name="_____________________GBS27" localSheetId="4">#REF!</definedName>
    <definedName name="_____________________GBS27">#REF!</definedName>
    <definedName name="_____________________GBS28" localSheetId="4">#REF!</definedName>
    <definedName name="_____________________GBS28">#REF!</definedName>
    <definedName name="_____________________GBS29" localSheetId="4">#REF!</definedName>
    <definedName name="_____________________GBS29">#REF!</definedName>
    <definedName name="_____________________imp1" localSheetId="4">#REF!</definedName>
    <definedName name="_____________________imp1">#REF!</definedName>
    <definedName name="_____________________knr2">NA()</definedName>
    <definedName name="_____________________l1" localSheetId="4">#REF!</definedName>
    <definedName name="_____________________l1">#REF!</definedName>
    <definedName name="_____________________l12" localSheetId="4">#REF!</definedName>
    <definedName name="_____________________l12">#REF!</definedName>
    <definedName name="_____________________l2" localSheetId="4">#REF!</definedName>
    <definedName name="_____________________l2">#REF!</definedName>
    <definedName name="_____________________l3" localSheetId="4">#REF!</definedName>
    <definedName name="_____________________l3">#REF!</definedName>
    <definedName name="_____________________l4" localSheetId="4">#REF!</definedName>
    <definedName name="_____________________l4">#REF!</definedName>
    <definedName name="_____________________l5" localSheetId="4">#REF!</definedName>
    <definedName name="_____________________l5">#REF!</definedName>
    <definedName name="_____________________l6" localSheetId="4">#REF!</definedName>
    <definedName name="_____________________l6">#REF!</definedName>
    <definedName name="_____________________l7" localSheetId="4">#REF!</definedName>
    <definedName name="_____________________l7">#REF!</definedName>
    <definedName name="_____________________l8" localSheetId="4">#REF!</definedName>
    <definedName name="_____________________l8">#REF!</definedName>
    <definedName name="_____________________l9" localSheetId="4">#REF!</definedName>
    <definedName name="_____________________l9">#REF!</definedName>
    <definedName name="_____________________LJ6" localSheetId="4">#REF!</definedName>
    <definedName name="_____________________LJ6">#REF!</definedName>
    <definedName name="_____________________lj600" localSheetId="4">#REF!</definedName>
    <definedName name="_____________________lj600">#REF!</definedName>
    <definedName name="_____________________lj900" localSheetId="4">#REF!</definedName>
    <definedName name="_____________________lj900">#REF!</definedName>
    <definedName name="_____________________LL3" localSheetId="4">#REF!</definedName>
    <definedName name="_____________________LL3">#REF!</definedName>
    <definedName name="_____________________LSO24" localSheetId="4">#REF!</definedName>
    <definedName name="_____________________LSO24">#REF!</definedName>
    <definedName name="_____________________MA1" localSheetId="4">#REF!</definedName>
    <definedName name="_____________________MA1">#REF!</definedName>
    <definedName name="_____________________MA2" localSheetId="4">#REF!</definedName>
    <definedName name="_____________________MA2">#REF!</definedName>
    <definedName name="_____________________Met22" localSheetId="4">#REF!</definedName>
    <definedName name="_____________________Met22">#REF!</definedName>
    <definedName name="_____________________Met45" localSheetId="4">#REF!</definedName>
    <definedName name="_____________________Met45">#REF!</definedName>
    <definedName name="_____________________MEt55" localSheetId="4">#REF!</definedName>
    <definedName name="_____________________MEt55">#REF!</definedName>
    <definedName name="_____________________Met63" localSheetId="4">#REF!</definedName>
    <definedName name="_____________________Met63">#REF!</definedName>
    <definedName name="_____________________ML21" localSheetId="4">#REF!</definedName>
    <definedName name="_____________________ML21">#REF!</definedName>
    <definedName name="_____________________ML210" localSheetId="4">#REF!</definedName>
    <definedName name="_____________________ML210">#REF!</definedName>
    <definedName name="_____________________ML211" localSheetId="4">#REF!</definedName>
    <definedName name="_____________________ML211">#REF!</definedName>
    <definedName name="_____________________ML212" localSheetId="4">#REF!</definedName>
    <definedName name="_____________________ML212">#REF!</definedName>
    <definedName name="_____________________ML213" localSheetId="4">#REF!</definedName>
    <definedName name="_____________________ML213">#REF!</definedName>
    <definedName name="_____________________ML214" localSheetId="4">#REF!</definedName>
    <definedName name="_____________________ML214">#REF!</definedName>
    <definedName name="_____________________ML215" localSheetId="4">#REF!</definedName>
    <definedName name="_____________________ML215">#REF!</definedName>
    <definedName name="_____________________ML216" localSheetId="4">#REF!</definedName>
    <definedName name="_____________________ML216">#REF!</definedName>
    <definedName name="_____________________ML217" localSheetId="4">#REF!</definedName>
    <definedName name="_____________________ML217">#REF!</definedName>
    <definedName name="_____________________ML218" localSheetId="4">#REF!</definedName>
    <definedName name="_____________________ML218">#REF!</definedName>
    <definedName name="_____________________ML219" localSheetId="4">#REF!</definedName>
    <definedName name="_____________________ML219">#REF!</definedName>
    <definedName name="_____________________ML22" localSheetId="4">#REF!</definedName>
    <definedName name="_____________________ML22">#REF!</definedName>
    <definedName name="_____________________ML220" localSheetId="4">#REF!</definedName>
    <definedName name="_____________________ML220">#REF!</definedName>
    <definedName name="_____________________ML221" localSheetId="4">#REF!</definedName>
    <definedName name="_____________________ML221">#REF!</definedName>
    <definedName name="_____________________ML222" localSheetId="4">#REF!</definedName>
    <definedName name="_____________________ML222">#REF!</definedName>
    <definedName name="_____________________ML223" localSheetId="4">#REF!</definedName>
    <definedName name="_____________________ML223">#REF!</definedName>
    <definedName name="_____________________ML224" localSheetId="4">#REF!</definedName>
    <definedName name="_____________________ML224">#REF!</definedName>
    <definedName name="_____________________ML23" localSheetId="4">#REF!</definedName>
    <definedName name="_____________________ML23">#REF!</definedName>
    <definedName name="_____________________ML24" localSheetId="4">#REF!</definedName>
    <definedName name="_____________________ML24">#REF!</definedName>
    <definedName name="_____________________ML25" localSheetId="4">#REF!</definedName>
    <definedName name="_____________________ML25">#REF!</definedName>
    <definedName name="_____________________ML26" localSheetId="4">#REF!</definedName>
    <definedName name="_____________________ML26">#REF!</definedName>
    <definedName name="_____________________ML27" localSheetId="4">#REF!</definedName>
    <definedName name="_____________________ML27">#REF!</definedName>
    <definedName name="_____________________ML28" localSheetId="4">#REF!</definedName>
    <definedName name="_____________________ML28">#REF!</definedName>
    <definedName name="_____________________ML29" localSheetId="4">#REF!</definedName>
    <definedName name="_____________________ML29">#REF!</definedName>
    <definedName name="_____________________ML31" localSheetId="4">#REF!</definedName>
    <definedName name="_____________________ML31">#REF!</definedName>
    <definedName name="_____________________ML310" localSheetId="4">#REF!</definedName>
    <definedName name="_____________________ML310">#REF!</definedName>
    <definedName name="_____________________ML311" localSheetId="4">#REF!</definedName>
    <definedName name="_____________________ML311">#REF!</definedName>
    <definedName name="_____________________ML312" localSheetId="4">#REF!</definedName>
    <definedName name="_____________________ML312">#REF!</definedName>
    <definedName name="_____________________ML313" localSheetId="4">#REF!</definedName>
    <definedName name="_____________________ML313">#REF!</definedName>
    <definedName name="_____________________ML314" localSheetId="4">#REF!</definedName>
    <definedName name="_____________________ML314">#REF!</definedName>
    <definedName name="_____________________ML315" localSheetId="4">#REF!</definedName>
    <definedName name="_____________________ML315">#REF!</definedName>
    <definedName name="_____________________ML316" localSheetId="4">#REF!</definedName>
    <definedName name="_____________________ML316">#REF!</definedName>
    <definedName name="_____________________ML317" localSheetId="4">#REF!</definedName>
    <definedName name="_____________________ML317">#REF!</definedName>
    <definedName name="_____________________ML318" localSheetId="4">#REF!</definedName>
    <definedName name="_____________________ML318">#REF!</definedName>
    <definedName name="_____________________ML319" localSheetId="4">#REF!</definedName>
    <definedName name="_____________________ML319">#REF!</definedName>
    <definedName name="_____________________ML32" localSheetId="4">#REF!</definedName>
    <definedName name="_____________________ML32">#REF!</definedName>
    <definedName name="_____________________ML320" localSheetId="4">#REF!</definedName>
    <definedName name="_____________________ML320">#REF!</definedName>
    <definedName name="_____________________ML321" localSheetId="4">#REF!</definedName>
    <definedName name="_____________________ML321">#REF!</definedName>
    <definedName name="_____________________ML322" localSheetId="4">#REF!</definedName>
    <definedName name="_____________________ML322">#REF!</definedName>
    <definedName name="_____________________ML323" localSheetId="4">#REF!</definedName>
    <definedName name="_____________________ML323">#REF!</definedName>
    <definedName name="_____________________ML324" localSheetId="4">#REF!</definedName>
    <definedName name="_____________________ML324">#REF!</definedName>
    <definedName name="_____________________ML33" localSheetId="4">#REF!</definedName>
    <definedName name="_____________________ML33">#REF!</definedName>
    <definedName name="_____________________ML34" localSheetId="4">#REF!</definedName>
    <definedName name="_____________________ML34">#REF!</definedName>
    <definedName name="_____________________ML35" localSheetId="4">#REF!</definedName>
    <definedName name="_____________________ML35">#REF!</definedName>
    <definedName name="_____________________ML36" localSheetId="4">#REF!</definedName>
    <definedName name="_____________________ML36">#REF!</definedName>
    <definedName name="_____________________ML37" localSheetId="4">#REF!</definedName>
    <definedName name="_____________________ML37">#REF!</definedName>
    <definedName name="_____________________ML38" localSheetId="4">#REF!</definedName>
    <definedName name="_____________________ML38">#REF!</definedName>
    <definedName name="_____________________ML39" localSheetId="4">#REF!</definedName>
    <definedName name="_____________________ML39">#REF!</definedName>
    <definedName name="_____________________ML7" localSheetId="4">#REF!</definedName>
    <definedName name="_____________________ML7">#REF!</definedName>
    <definedName name="_____________________ML8" localSheetId="4">#REF!</definedName>
    <definedName name="_____________________ML8">#REF!</definedName>
    <definedName name="_____________________ML9" localSheetId="4">#REF!</definedName>
    <definedName name="_____________________ML9">#REF!</definedName>
    <definedName name="_____________________mm1" localSheetId="4">#REF!</definedName>
    <definedName name="_____________________mm1">#REF!</definedName>
    <definedName name="_____________________mm1000" localSheetId="4">#REF!</definedName>
    <definedName name="_____________________mm1000">#REF!</definedName>
    <definedName name="_____________________mm11" localSheetId="4">#REF!</definedName>
    <definedName name="_____________________mm11">#REF!</definedName>
    <definedName name="_____________________mm111" localSheetId="4">#REF!</definedName>
    <definedName name="_____________________mm111">#REF!</definedName>
    <definedName name="_____________________mm600" localSheetId="4">#REF!</definedName>
    <definedName name="_____________________mm600">#REF!</definedName>
    <definedName name="_____________________mm800" localSheetId="4">#REF!</definedName>
    <definedName name="_____________________mm800">#REF!</definedName>
    <definedName name="_____________________PC1" localSheetId="4">#REF!</definedName>
    <definedName name="_____________________PC1">#REF!</definedName>
    <definedName name="_____________________PC10" localSheetId="4">#REF!</definedName>
    <definedName name="_____________________PC10">#REF!</definedName>
    <definedName name="_____________________PC11" localSheetId="4">#REF!</definedName>
    <definedName name="_____________________PC11">#REF!</definedName>
    <definedName name="_____________________PC12" localSheetId="4">#REF!</definedName>
    <definedName name="_____________________PC12">#REF!</definedName>
    <definedName name="_____________________PC13" localSheetId="4">#REF!</definedName>
    <definedName name="_____________________PC13">#REF!</definedName>
    <definedName name="_____________________PC14" localSheetId="4">#REF!</definedName>
    <definedName name="_____________________PC14">#REF!</definedName>
    <definedName name="_____________________PC15" localSheetId="4">#REF!</definedName>
    <definedName name="_____________________PC15">#REF!</definedName>
    <definedName name="_____________________PC16" localSheetId="4">#REF!</definedName>
    <definedName name="_____________________PC16">#REF!</definedName>
    <definedName name="_____________________PC17" localSheetId="4">#REF!</definedName>
    <definedName name="_____________________PC17">#REF!</definedName>
    <definedName name="_____________________PC18" localSheetId="4">#REF!</definedName>
    <definedName name="_____________________PC18">#REF!</definedName>
    <definedName name="_____________________PC19" localSheetId="4">#REF!</definedName>
    <definedName name="_____________________PC19">#REF!</definedName>
    <definedName name="_____________________pc2" localSheetId="4">#REF!</definedName>
    <definedName name="_____________________pc2">#REF!</definedName>
    <definedName name="_____________________PC20">NA()</definedName>
    <definedName name="_____________________PC21" localSheetId="4">#REF!</definedName>
    <definedName name="_____________________PC21">#REF!</definedName>
    <definedName name="_____________________PC22" localSheetId="4">#REF!</definedName>
    <definedName name="_____________________PC22">#REF!</definedName>
    <definedName name="_____________________PC23" localSheetId="4">#REF!</definedName>
    <definedName name="_____________________PC23">#REF!</definedName>
    <definedName name="_____________________PC24" localSheetId="4">#REF!</definedName>
    <definedName name="_____________________PC24">#REF!</definedName>
    <definedName name="_____________________PC3" localSheetId="4">#REF!</definedName>
    <definedName name="_____________________PC3">#REF!</definedName>
    <definedName name="_____________________PC4" localSheetId="4">#REF!</definedName>
    <definedName name="_____________________PC4">#REF!</definedName>
    <definedName name="_____________________PC5" localSheetId="4">#REF!</definedName>
    <definedName name="_____________________PC5">#REF!</definedName>
    <definedName name="_____________________PC6" localSheetId="4">#REF!</definedName>
    <definedName name="_____________________PC6">#REF!</definedName>
    <definedName name="_____________________pc600" localSheetId="4">#REF!</definedName>
    <definedName name="_____________________pc600">#REF!</definedName>
    <definedName name="_____________________PC7" localSheetId="4">#REF!</definedName>
    <definedName name="_____________________PC7">#REF!</definedName>
    <definedName name="_____________________PC8" localSheetId="4">#REF!</definedName>
    <definedName name="_____________________PC8">#REF!</definedName>
    <definedName name="_____________________PC9" localSheetId="4">#REF!</definedName>
    <definedName name="_____________________PC9">#REF!</definedName>
    <definedName name="_____________________pc900" localSheetId="4">#REF!</definedName>
    <definedName name="_____________________pc900">#REF!</definedName>
    <definedName name="_____________________pla4" localSheetId="4">#REF!</definedName>
    <definedName name="_____________________pla4">#REF!</definedName>
    <definedName name="_____________________pv2" localSheetId="4">#REF!</definedName>
    <definedName name="_____________________pv2">#REF!</definedName>
    <definedName name="_____________________rr3" localSheetId="4">#REF!</definedName>
    <definedName name="_____________________rr3">#REF!</definedName>
    <definedName name="_____________________rrr1" localSheetId="4">#REF!</definedName>
    <definedName name="_____________________rrr1">#REF!</definedName>
    <definedName name="_____________________SP10" localSheetId="4">#REF!</definedName>
    <definedName name="_____________________SP10">#REF!</definedName>
    <definedName name="_____________________SP16" localSheetId="4">#REF!</definedName>
    <definedName name="_____________________SP16">#REF!</definedName>
    <definedName name="_____________________SP7" localSheetId="4">#REF!</definedName>
    <definedName name="_____________________SP7">#REF!</definedName>
    <definedName name="_____________________ss12" localSheetId="4">#REF!</definedName>
    <definedName name="_____________________ss12">#REF!</definedName>
    <definedName name="_____________________ss20" localSheetId="4">#REF!</definedName>
    <definedName name="_____________________ss20">#REF!</definedName>
    <definedName name="_____________________ss40" localSheetId="4">#REF!</definedName>
    <definedName name="_____________________ss40">#REF!</definedName>
    <definedName name="_____________________var1" localSheetId="4">#REF!</definedName>
    <definedName name="_____________________var1">#REF!</definedName>
    <definedName name="_____________________var4" localSheetId="4">#REF!</definedName>
    <definedName name="_____________________var4">#REF!</definedName>
    <definedName name="_____________________vat1">NA()</definedName>
    <definedName name="____________________bla1" localSheetId="4">#REF!</definedName>
    <definedName name="____________________bla1">#REF!</definedName>
    <definedName name="____________________BSG100" localSheetId="4">#REF!</definedName>
    <definedName name="____________________BSG100">#REF!</definedName>
    <definedName name="____________________BSG150" localSheetId="4">#REF!</definedName>
    <definedName name="____________________BSG150">#REF!</definedName>
    <definedName name="____________________BSG5" localSheetId="4">#REF!</definedName>
    <definedName name="____________________BSG5">#REF!</definedName>
    <definedName name="____________________BSG75" localSheetId="4">#REF!</definedName>
    <definedName name="____________________BSG75">#REF!</definedName>
    <definedName name="____________________BTC1" localSheetId="4">#REF!</definedName>
    <definedName name="____________________BTC1">#REF!</definedName>
    <definedName name="____________________BTC10" localSheetId="4">#REF!</definedName>
    <definedName name="____________________BTC10">#REF!</definedName>
    <definedName name="____________________BTC11" localSheetId="4">#REF!</definedName>
    <definedName name="____________________BTC11">#REF!</definedName>
    <definedName name="____________________BTC12" localSheetId="4">#REF!</definedName>
    <definedName name="____________________BTC12">#REF!</definedName>
    <definedName name="____________________BTC13" localSheetId="4">#REF!</definedName>
    <definedName name="____________________BTC13">#REF!</definedName>
    <definedName name="____________________BTC14" localSheetId="4">#REF!</definedName>
    <definedName name="____________________BTC14">#REF!</definedName>
    <definedName name="____________________BTC15" localSheetId="4">#REF!</definedName>
    <definedName name="____________________BTC15">#REF!</definedName>
    <definedName name="____________________BTC16" localSheetId="4">#REF!</definedName>
    <definedName name="____________________BTC16">#REF!</definedName>
    <definedName name="____________________BTC17" localSheetId="4">#REF!</definedName>
    <definedName name="____________________BTC17">#REF!</definedName>
    <definedName name="____________________BTC18" localSheetId="4">#REF!</definedName>
    <definedName name="____________________BTC18">#REF!</definedName>
    <definedName name="____________________BTC19" localSheetId="4">#REF!</definedName>
    <definedName name="____________________BTC19">#REF!</definedName>
    <definedName name="____________________BTC2" localSheetId="4">#REF!</definedName>
    <definedName name="____________________BTC2">#REF!</definedName>
    <definedName name="____________________BTC20" localSheetId="4">#REF!</definedName>
    <definedName name="____________________BTC20">#REF!</definedName>
    <definedName name="____________________BTC21" localSheetId="4">#REF!</definedName>
    <definedName name="____________________BTC21">#REF!</definedName>
    <definedName name="____________________BTC22" localSheetId="4">#REF!</definedName>
    <definedName name="____________________BTC22">#REF!</definedName>
    <definedName name="____________________BTC23" localSheetId="4">#REF!</definedName>
    <definedName name="____________________BTC23">#REF!</definedName>
    <definedName name="____________________BTC24" localSheetId="4">#REF!</definedName>
    <definedName name="____________________BTC24">#REF!</definedName>
    <definedName name="____________________BTC3" localSheetId="4">#REF!</definedName>
    <definedName name="____________________BTC3">#REF!</definedName>
    <definedName name="____________________BTC4" localSheetId="4">#REF!</definedName>
    <definedName name="____________________BTC4">#REF!</definedName>
    <definedName name="____________________BTC5" localSheetId="4">#REF!</definedName>
    <definedName name="____________________BTC5">#REF!</definedName>
    <definedName name="____________________BTC6" localSheetId="4">#REF!</definedName>
    <definedName name="____________________BTC6">#REF!</definedName>
    <definedName name="____________________BTC7" localSheetId="4">#REF!</definedName>
    <definedName name="____________________BTC7">#REF!</definedName>
    <definedName name="____________________BTC8" localSheetId="4">#REF!</definedName>
    <definedName name="____________________BTC8">#REF!</definedName>
    <definedName name="____________________BTC9" localSheetId="4">#REF!</definedName>
    <definedName name="____________________BTC9">#REF!</definedName>
    <definedName name="____________________BTR1" localSheetId="4">#REF!</definedName>
    <definedName name="____________________BTR1">#REF!</definedName>
    <definedName name="____________________BTR10" localSheetId="4">#REF!</definedName>
    <definedName name="____________________BTR10">#REF!</definedName>
    <definedName name="____________________BTR11" localSheetId="4">#REF!</definedName>
    <definedName name="____________________BTR11">#REF!</definedName>
    <definedName name="____________________BTR12" localSheetId="4">#REF!</definedName>
    <definedName name="____________________BTR12">#REF!</definedName>
    <definedName name="____________________BTR13" localSheetId="4">#REF!</definedName>
    <definedName name="____________________BTR13">#REF!</definedName>
    <definedName name="____________________BTR14" localSheetId="4">#REF!</definedName>
    <definedName name="____________________BTR14">#REF!</definedName>
    <definedName name="____________________BTR15" localSheetId="4">#REF!</definedName>
    <definedName name="____________________BTR15">#REF!</definedName>
    <definedName name="____________________BTR16" localSheetId="4">#REF!</definedName>
    <definedName name="____________________BTR16">#REF!</definedName>
    <definedName name="____________________BTR17" localSheetId="4">#REF!</definedName>
    <definedName name="____________________BTR17">#REF!</definedName>
    <definedName name="____________________BTR18" localSheetId="4">#REF!</definedName>
    <definedName name="____________________BTR18">#REF!</definedName>
    <definedName name="____________________BTR19" localSheetId="4">#REF!</definedName>
    <definedName name="____________________BTR19">#REF!</definedName>
    <definedName name="____________________BTR2" localSheetId="4">#REF!</definedName>
    <definedName name="____________________BTR2">#REF!</definedName>
    <definedName name="____________________BTR20" localSheetId="4">#REF!</definedName>
    <definedName name="____________________BTR20">#REF!</definedName>
    <definedName name="____________________BTR21" localSheetId="4">#REF!</definedName>
    <definedName name="____________________BTR21">#REF!</definedName>
    <definedName name="____________________BTR22" localSheetId="4">#REF!</definedName>
    <definedName name="____________________BTR22">#REF!</definedName>
    <definedName name="____________________BTR23" localSheetId="4">#REF!</definedName>
    <definedName name="____________________BTR23">#REF!</definedName>
    <definedName name="____________________BTR24" localSheetId="4">#REF!</definedName>
    <definedName name="____________________BTR24">#REF!</definedName>
    <definedName name="____________________BTR3" localSheetId="4">#REF!</definedName>
    <definedName name="____________________BTR3">#REF!</definedName>
    <definedName name="____________________BTR4" localSheetId="4">#REF!</definedName>
    <definedName name="____________________BTR4">#REF!</definedName>
    <definedName name="____________________BTR5" localSheetId="4">#REF!</definedName>
    <definedName name="____________________BTR5">#REF!</definedName>
    <definedName name="____________________BTR6" localSheetId="4">#REF!</definedName>
    <definedName name="____________________BTR6">#REF!</definedName>
    <definedName name="____________________BTR7" localSheetId="4">#REF!</definedName>
    <definedName name="____________________BTR7">#REF!</definedName>
    <definedName name="____________________BTR8" localSheetId="4">#REF!</definedName>
    <definedName name="____________________BTR8">#REF!</definedName>
    <definedName name="____________________BTR9" localSheetId="4">#REF!</definedName>
    <definedName name="____________________BTR9">#REF!</definedName>
    <definedName name="____________________BTS1" localSheetId="4">#REF!</definedName>
    <definedName name="____________________BTS1">#REF!</definedName>
    <definedName name="____________________BTS10" localSheetId="4">#REF!</definedName>
    <definedName name="____________________BTS10">#REF!</definedName>
    <definedName name="____________________BTS11" localSheetId="4">#REF!</definedName>
    <definedName name="____________________BTS11">#REF!</definedName>
    <definedName name="____________________BTS12" localSheetId="4">#REF!</definedName>
    <definedName name="____________________BTS12">#REF!</definedName>
    <definedName name="____________________BTS13" localSheetId="4">#REF!</definedName>
    <definedName name="____________________BTS13">#REF!</definedName>
    <definedName name="____________________BTS14" localSheetId="4">#REF!</definedName>
    <definedName name="____________________BTS14">#REF!</definedName>
    <definedName name="____________________BTS15" localSheetId="4">#REF!</definedName>
    <definedName name="____________________BTS15">#REF!</definedName>
    <definedName name="____________________BTS16" localSheetId="4">#REF!</definedName>
    <definedName name="____________________BTS16">#REF!</definedName>
    <definedName name="____________________BTS17" localSheetId="4">#REF!</definedName>
    <definedName name="____________________BTS17">#REF!</definedName>
    <definedName name="____________________BTS18" localSheetId="4">#REF!</definedName>
    <definedName name="____________________BTS18">#REF!</definedName>
    <definedName name="____________________BTS19" localSheetId="4">#REF!</definedName>
    <definedName name="____________________BTS19">#REF!</definedName>
    <definedName name="____________________BTS2" localSheetId="4">#REF!</definedName>
    <definedName name="____________________BTS2">#REF!</definedName>
    <definedName name="____________________BTS20" localSheetId="4">#REF!</definedName>
    <definedName name="____________________BTS20">#REF!</definedName>
    <definedName name="____________________BTS21" localSheetId="4">#REF!</definedName>
    <definedName name="____________________BTS21">#REF!</definedName>
    <definedName name="____________________BTS22" localSheetId="4">#REF!</definedName>
    <definedName name="____________________BTS22">#REF!</definedName>
    <definedName name="____________________BTS23" localSheetId="4">#REF!</definedName>
    <definedName name="____________________BTS23">#REF!</definedName>
    <definedName name="____________________BTS24" localSheetId="4">#REF!</definedName>
    <definedName name="____________________BTS24">#REF!</definedName>
    <definedName name="____________________BTS3" localSheetId="4">#REF!</definedName>
    <definedName name="____________________BTS3">#REF!</definedName>
    <definedName name="____________________BTS4" localSheetId="4">#REF!</definedName>
    <definedName name="____________________BTS4">#REF!</definedName>
    <definedName name="____________________BTS5" localSheetId="4">#REF!</definedName>
    <definedName name="____________________BTS5">#REF!</definedName>
    <definedName name="____________________BTS6" localSheetId="4">#REF!</definedName>
    <definedName name="____________________BTS6">#REF!</definedName>
    <definedName name="____________________BTS7" localSheetId="4">#REF!</definedName>
    <definedName name="____________________BTS7">#REF!</definedName>
    <definedName name="____________________BTS8" localSheetId="4">#REF!</definedName>
    <definedName name="____________________BTS8">#REF!</definedName>
    <definedName name="____________________BTS9" localSheetId="4">#REF!</definedName>
    <definedName name="____________________BTS9">#REF!</definedName>
    <definedName name="____________________can430">40.73</definedName>
    <definedName name="____________________can435">43.3</definedName>
    <definedName name="____________________CCW1" localSheetId="4">#REF!</definedName>
    <definedName name="____________________CCW1">#REF!</definedName>
    <definedName name="____________________CCW2" localSheetId="4">#REF!</definedName>
    <definedName name="____________________CCW2">#REF!</definedName>
    <definedName name="____________________cur1" localSheetId="4">#REF!</definedName>
    <definedName name="____________________cur1">#REF!</definedName>
    <definedName name="____________________GBS11" localSheetId="4">#REF!</definedName>
    <definedName name="____________________GBS11">#REF!</definedName>
    <definedName name="____________________GBS110" localSheetId="4">#REF!</definedName>
    <definedName name="____________________GBS110">#REF!</definedName>
    <definedName name="____________________GBS111" localSheetId="4">#REF!</definedName>
    <definedName name="____________________GBS111">#REF!</definedName>
    <definedName name="____________________GBS112" localSheetId="4">#REF!</definedName>
    <definedName name="____________________GBS112">#REF!</definedName>
    <definedName name="____________________GBS113" localSheetId="4">#REF!</definedName>
    <definedName name="____________________GBS113">#REF!</definedName>
    <definedName name="____________________GBS114" localSheetId="4">#REF!</definedName>
    <definedName name="____________________GBS114">#REF!</definedName>
    <definedName name="____________________GBS115" localSheetId="4">#REF!</definedName>
    <definedName name="____________________GBS115">#REF!</definedName>
    <definedName name="____________________GBS116" localSheetId="4">#REF!</definedName>
    <definedName name="____________________GBS116">#REF!</definedName>
    <definedName name="____________________GBS117" localSheetId="4">#REF!</definedName>
    <definedName name="____________________GBS117">#REF!</definedName>
    <definedName name="____________________GBS118" localSheetId="4">#REF!</definedName>
    <definedName name="____________________GBS118">#REF!</definedName>
    <definedName name="____________________GBS119" localSheetId="4">#REF!</definedName>
    <definedName name="____________________GBS119">#REF!</definedName>
    <definedName name="____________________GBS12" localSheetId="4">#REF!</definedName>
    <definedName name="____________________GBS12">#REF!</definedName>
    <definedName name="____________________GBS120" localSheetId="4">#REF!</definedName>
    <definedName name="____________________GBS120">#REF!</definedName>
    <definedName name="____________________GBS121" localSheetId="4">#REF!</definedName>
    <definedName name="____________________GBS121">#REF!</definedName>
    <definedName name="____________________GBS122" localSheetId="4">#REF!</definedName>
    <definedName name="____________________GBS122">#REF!</definedName>
    <definedName name="____________________GBS123" localSheetId="4">#REF!</definedName>
    <definedName name="____________________GBS123">#REF!</definedName>
    <definedName name="____________________GBS124" localSheetId="4">#REF!</definedName>
    <definedName name="____________________GBS124">#REF!</definedName>
    <definedName name="____________________GBS13" localSheetId="4">#REF!</definedName>
    <definedName name="____________________GBS13">#REF!</definedName>
    <definedName name="____________________GBS14" localSheetId="4">#REF!</definedName>
    <definedName name="____________________GBS14">#REF!</definedName>
    <definedName name="____________________GBS15" localSheetId="4">#REF!</definedName>
    <definedName name="____________________GBS15">#REF!</definedName>
    <definedName name="____________________GBS16" localSheetId="4">#REF!</definedName>
    <definedName name="____________________GBS16">#REF!</definedName>
    <definedName name="____________________GBS17" localSheetId="4">#REF!</definedName>
    <definedName name="____________________GBS17">#REF!</definedName>
    <definedName name="____________________GBS18" localSheetId="4">#REF!</definedName>
    <definedName name="____________________GBS18">#REF!</definedName>
    <definedName name="____________________GBS19" localSheetId="4">#REF!</definedName>
    <definedName name="____________________GBS19">#REF!</definedName>
    <definedName name="____________________GBS21" localSheetId="4">#REF!</definedName>
    <definedName name="____________________GBS21">#REF!</definedName>
    <definedName name="____________________GBS210" localSheetId="4">#REF!</definedName>
    <definedName name="____________________GBS210">#REF!</definedName>
    <definedName name="____________________GBS211" localSheetId="4">#REF!</definedName>
    <definedName name="____________________GBS211">#REF!</definedName>
    <definedName name="____________________GBS212" localSheetId="4">#REF!</definedName>
    <definedName name="____________________GBS212">#REF!</definedName>
    <definedName name="____________________GBS213" localSheetId="4">#REF!</definedName>
    <definedName name="____________________GBS213">#REF!</definedName>
    <definedName name="____________________GBS214" localSheetId="4">#REF!</definedName>
    <definedName name="____________________GBS214">#REF!</definedName>
    <definedName name="____________________GBS215" localSheetId="4">#REF!</definedName>
    <definedName name="____________________GBS215">#REF!</definedName>
    <definedName name="____________________GBS216" localSheetId="4">#REF!</definedName>
    <definedName name="____________________GBS216">#REF!</definedName>
    <definedName name="____________________GBS217" localSheetId="4">#REF!</definedName>
    <definedName name="____________________GBS217">#REF!</definedName>
    <definedName name="____________________GBS218" localSheetId="4">#REF!</definedName>
    <definedName name="____________________GBS218">#REF!</definedName>
    <definedName name="____________________GBS219" localSheetId="4">#REF!</definedName>
    <definedName name="____________________GBS219">#REF!</definedName>
    <definedName name="____________________GBS22" localSheetId="4">#REF!</definedName>
    <definedName name="____________________GBS22">#REF!</definedName>
    <definedName name="____________________GBS220" localSheetId="4">#REF!</definedName>
    <definedName name="____________________GBS220">#REF!</definedName>
    <definedName name="____________________GBS221" localSheetId="4">#REF!</definedName>
    <definedName name="____________________GBS221">#REF!</definedName>
    <definedName name="____________________GBS222" localSheetId="4">#REF!</definedName>
    <definedName name="____________________GBS222">#REF!</definedName>
    <definedName name="____________________GBS223" localSheetId="4">#REF!</definedName>
    <definedName name="____________________GBS223">#REF!</definedName>
    <definedName name="____________________GBS224" localSheetId="4">#REF!</definedName>
    <definedName name="____________________GBS224">#REF!</definedName>
    <definedName name="____________________GBS23" localSheetId="4">#REF!</definedName>
    <definedName name="____________________GBS23">#REF!</definedName>
    <definedName name="____________________GBS24" localSheetId="4">#REF!</definedName>
    <definedName name="____________________GBS24">#REF!</definedName>
    <definedName name="____________________GBS25" localSheetId="4">#REF!</definedName>
    <definedName name="____________________GBS25">#REF!</definedName>
    <definedName name="____________________GBS26" localSheetId="4">#REF!</definedName>
    <definedName name="____________________GBS26">#REF!</definedName>
    <definedName name="____________________GBS27" localSheetId="4">#REF!</definedName>
    <definedName name="____________________GBS27">#REF!</definedName>
    <definedName name="____________________GBS28" localSheetId="4">#REF!</definedName>
    <definedName name="____________________GBS28">#REF!</definedName>
    <definedName name="____________________GBS29" localSheetId="4">#REF!</definedName>
    <definedName name="____________________GBS29">#REF!</definedName>
    <definedName name="____________________imp1" localSheetId="4">#REF!</definedName>
    <definedName name="____________________imp1">#REF!</definedName>
    <definedName name="____________________knr2" localSheetId="4">#REF!</definedName>
    <definedName name="____________________knr2">#REF!</definedName>
    <definedName name="____________________l1" localSheetId="4">#REF!</definedName>
    <definedName name="____________________l1">#REF!</definedName>
    <definedName name="____________________l12" localSheetId="4">#REF!</definedName>
    <definedName name="____________________l12">#REF!</definedName>
    <definedName name="____________________l2" localSheetId="4">#REF!</definedName>
    <definedName name="____________________l2">#REF!</definedName>
    <definedName name="____________________l3" localSheetId="4">#REF!</definedName>
    <definedName name="____________________l3">#REF!</definedName>
    <definedName name="____________________l4" localSheetId="4">#REF!</definedName>
    <definedName name="____________________l4">#REF!</definedName>
    <definedName name="____________________l5" localSheetId="4">#REF!</definedName>
    <definedName name="____________________l5">#REF!</definedName>
    <definedName name="____________________l6" localSheetId="4">#REF!</definedName>
    <definedName name="____________________l6">#REF!</definedName>
    <definedName name="____________________l7" localSheetId="4">#REF!</definedName>
    <definedName name="____________________l7">#REF!</definedName>
    <definedName name="____________________l8" localSheetId="4">#REF!</definedName>
    <definedName name="____________________l8">#REF!</definedName>
    <definedName name="____________________l9" localSheetId="4">#REF!</definedName>
    <definedName name="____________________l9">#REF!</definedName>
    <definedName name="____________________LJ6" localSheetId="4">#REF!</definedName>
    <definedName name="____________________LJ6">#REF!</definedName>
    <definedName name="____________________lj600" localSheetId="4">#REF!</definedName>
    <definedName name="____________________lj600">#REF!</definedName>
    <definedName name="____________________lj900" localSheetId="4">#REF!</definedName>
    <definedName name="____________________lj900">#REF!</definedName>
    <definedName name="____________________LL3" localSheetId="4">#REF!</definedName>
    <definedName name="____________________LL3">#REF!</definedName>
    <definedName name="____________________LSO24" localSheetId="4">#REF!</definedName>
    <definedName name="____________________LSO24">#REF!</definedName>
    <definedName name="____________________MA1" localSheetId="4">#REF!</definedName>
    <definedName name="____________________MA1">#REF!</definedName>
    <definedName name="____________________MA2" localSheetId="4">#REF!</definedName>
    <definedName name="____________________MA2">#REF!</definedName>
    <definedName name="____________________Met22" localSheetId="4">#REF!</definedName>
    <definedName name="____________________Met22">#REF!</definedName>
    <definedName name="____________________Met45" localSheetId="4">#REF!</definedName>
    <definedName name="____________________Met45">#REF!</definedName>
    <definedName name="____________________MEt55" localSheetId="4">#REF!</definedName>
    <definedName name="____________________MEt55">#REF!</definedName>
    <definedName name="____________________Met63" localSheetId="4">#REF!</definedName>
    <definedName name="____________________Met63">#REF!</definedName>
    <definedName name="____________________ML21" localSheetId="4">#REF!</definedName>
    <definedName name="____________________ML21">#REF!</definedName>
    <definedName name="____________________ML210" localSheetId="4">#REF!</definedName>
    <definedName name="____________________ML210">#REF!</definedName>
    <definedName name="____________________ML211" localSheetId="4">#REF!</definedName>
    <definedName name="____________________ML211">#REF!</definedName>
    <definedName name="____________________ML212" localSheetId="4">#REF!</definedName>
    <definedName name="____________________ML212">#REF!</definedName>
    <definedName name="____________________ML213" localSheetId="4">#REF!</definedName>
    <definedName name="____________________ML213">#REF!</definedName>
    <definedName name="____________________ML214" localSheetId="4">#REF!</definedName>
    <definedName name="____________________ML214">#REF!</definedName>
    <definedName name="____________________ML215" localSheetId="4">#REF!</definedName>
    <definedName name="____________________ML215">#REF!</definedName>
    <definedName name="____________________ML216" localSheetId="4">#REF!</definedName>
    <definedName name="____________________ML216">#REF!</definedName>
    <definedName name="____________________ML217" localSheetId="4">#REF!</definedName>
    <definedName name="____________________ML217">#REF!</definedName>
    <definedName name="____________________ML218" localSheetId="4">#REF!</definedName>
    <definedName name="____________________ML218">#REF!</definedName>
    <definedName name="____________________ML219" localSheetId="4">#REF!</definedName>
    <definedName name="____________________ML219">#REF!</definedName>
    <definedName name="____________________ML22" localSheetId="4">#REF!</definedName>
    <definedName name="____________________ML22">#REF!</definedName>
    <definedName name="____________________ML220" localSheetId="4">#REF!</definedName>
    <definedName name="____________________ML220">#REF!</definedName>
    <definedName name="____________________ML221" localSheetId="4">#REF!</definedName>
    <definedName name="____________________ML221">#REF!</definedName>
    <definedName name="____________________ML222" localSheetId="4">#REF!</definedName>
    <definedName name="____________________ML222">#REF!</definedName>
    <definedName name="____________________ML223" localSheetId="4">#REF!</definedName>
    <definedName name="____________________ML223">#REF!</definedName>
    <definedName name="____________________ML224" localSheetId="4">#REF!</definedName>
    <definedName name="____________________ML224">#REF!</definedName>
    <definedName name="____________________ML23" localSheetId="4">#REF!</definedName>
    <definedName name="____________________ML23">#REF!</definedName>
    <definedName name="____________________ML24" localSheetId="4">#REF!</definedName>
    <definedName name="____________________ML24">#REF!</definedName>
    <definedName name="____________________ML25" localSheetId="4">#REF!</definedName>
    <definedName name="____________________ML25">#REF!</definedName>
    <definedName name="____________________ML26" localSheetId="4">#REF!</definedName>
    <definedName name="____________________ML26">#REF!</definedName>
    <definedName name="____________________ML27" localSheetId="4">#REF!</definedName>
    <definedName name="____________________ML27">#REF!</definedName>
    <definedName name="____________________ML28" localSheetId="4">#REF!</definedName>
    <definedName name="____________________ML28">#REF!</definedName>
    <definedName name="____________________ML29" localSheetId="4">#REF!</definedName>
    <definedName name="____________________ML29">#REF!</definedName>
    <definedName name="____________________ML31" localSheetId="4">#REF!</definedName>
    <definedName name="____________________ML31">#REF!</definedName>
    <definedName name="____________________ML310" localSheetId="4">#REF!</definedName>
    <definedName name="____________________ML310">#REF!</definedName>
    <definedName name="____________________ML311" localSheetId="4">#REF!</definedName>
    <definedName name="____________________ML311">#REF!</definedName>
    <definedName name="____________________ML312" localSheetId="4">#REF!</definedName>
    <definedName name="____________________ML312">#REF!</definedName>
    <definedName name="____________________ML313" localSheetId="4">#REF!</definedName>
    <definedName name="____________________ML313">#REF!</definedName>
    <definedName name="____________________ML314" localSheetId="4">#REF!</definedName>
    <definedName name="____________________ML314">#REF!</definedName>
    <definedName name="____________________ML315" localSheetId="4">#REF!</definedName>
    <definedName name="____________________ML315">#REF!</definedName>
    <definedName name="____________________ML316" localSheetId="4">#REF!</definedName>
    <definedName name="____________________ML316">#REF!</definedName>
    <definedName name="____________________ML317" localSheetId="4">#REF!</definedName>
    <definedName name="____________________ML317">#REF!</definedName>
    <definedName name="____________________ML318" localSheetId="4">#REF!</definedName>
    <definedName name="____________________ML318">#REF!</definedName>
    <definedName name="____________________ML319" localSheetId="4">#REF!</definedName>
    <definedName name="____________________ML319">#REF!</definedName>
    <definedName name="____________________ML32" localSheetId="4">#REF!</definedName>
    <definedName name="____________________ML32">#REF!</definedName>
    <definedName name="____________________ML320" localSheetId="4">#REF!</definedName>
    <definedName name="____________________ML320">#REF!</definedName>
    <definedName name="____________________ML321" localSheetId="4">#REF!</definedName>
    <definedName name="____________________ML321">#REF!</definedName>
    <definedName name="____________________ML322" localSheetId="4">#REF!</definedName>
    <definedName name="____________________ML322">#REF!</definedName>
    <definedName name="____________________ML323" localSheetId="4">#REF!</definedName>
    <definedName name="____________________ML323">#REF!</definedName>
    <definedName name="____________________ML324" localSheetId="4">#REF!</definedName>
    <definedName name="____________________ML324">#REF!</definedName>
    <definedName name="____________________ML33" localSheetId="4">#REF!</definedName>
    <definedName name="____________________ML33">#REF!</definedName>
    <definedName name="____________________ML34" localSheetId="4">#REF!</definedName>
    <definedName name="____________________ML34">#REF!</definedName>
    <definedName name="____________________ML35" localSheetId="4">#REF!</definedName>
    <definedName name="____________________ML35">#REF!</definedName>
    <definedName name="____________________ML36" localSheetId="4">#REF!</definedName>
    <definedName name="____________________ML36">#REF!</definedName>
    <definedName name="____________________ML37" localSheetId="4">#REF!</definedName>
    <definedName name="____________________ML37">#REF!</definedName>
    <definedName name="____________________ML38" localSheetId="4">#REF!</definedName>
    <definedName name="____________________ML38">#REF!</definedName>
    <definedName name="____________________ML39" localSheetId="4">#REF!</definedName>
    <definedName name="____________________ML39">#REF!</definedName>
    <definedName name="____________________ML7" localSheetId="4">#REF!</definedName>
    <definedName name="____________________ML7">#REF!</definedName>
    <definedName name="____________________ML8" localSheetId="4">#REF!</definedName>
    <definedName name="____________________ML8">#REF!</definedName>
    <definedName name="____________________ML9" localSheetId="4">#REF!</definedName>
    <definedName name="____________________ML9">#REF!</definedName>
    <definedName name="____________________mm1" localSheetId="4">#REF!</definedName>
    <definedName name="____________________mm1">#REF!</definedName>
    <definedName name="____________________mm1000" localSheetId="4">#REF!</definedName>
    <definedName name="____________________mm1000">#REF!</definedName>
    <definedName name="____________________mm11" localSheetId="4">#REF!</definedName>
    <definedName name="____________________mm11">#REF!</definedName>
    <definedName name="____________________mm111" localSheetId="4">#REF!</definedName>
    <definedName name="____________________mm111">#REF!</definedName>
    <definedName name="____________________mm600" localSheetId="4">#REF!</definedName>
    <definedName name="____________________mm600">#REF!</definedName>
    <definedName name="____________________mm800" localSheetId="4">#REF!</definedName>
    <definedName name="____________________mm800">#REF!</definedName>
    <definedName name="____________________PC1" localSheetId="4">#REF!</definedName>
    <definedName name="____________________PC1">#REF!</definedName>
    <definedName name="____________________PC10" localSheetId="4">#REF!</definedName>
    <definedName name="____________________PC10">#REF!</definedName>
    <definedName name="____________________PC11" localSheetId="4">#REF!</definedName>
    <definedName name="____________________PC11">#REF!</definedName>
    <definedName name="____________________PC12" localSheetId="4">#REF!</definedName>
    <definedName name="____________________PC12">#REF!</definedName>
    <definedName name="____________________PC13" localSheetId="4">#REF!</definedName>
    <definedName name="____________________PC13">#REF!</definedName>
    <definedName name="____________________PC14" localSheetId="4">#REF!</definedName>
    <definedName name="____________________PC14">#REF!</definedName>
    <definedName name="____________________PC15" localSheetId="4">#REF!</definedName>
    <definedName name="____________________PC15">#REF!</definedName>
    <definedName name="____________________PC16" localSheetId="4">#REF!</definedName>
    <definedName name="____________________PC16">#REF!</definedName>
    <definedName name="____________________PC17" localSheetId="4">#REF!</definedName>
    <definedName name="____________________PC17">#REF!</definedName>
    <definedName name="____________________PC18" localSheetId="4">#REF!</definedName>
    <definedName name="____________________PC18">#REF!</definedName>
    <definedName name="____________________PC19" localSheetId="4">#REF!</definedName>
    <definedName name="____________________PC19">#REF!</definedName>
    <definedName name="____________________pc2" localSheetId="4">#REF!</definedName>
    <definedName name="____________________pc2">#REF!</definedName>
    <definedName name="____________________PC20">NA()</definedName>
    <definedName name="____________________PC21" localSheetId="4">#REF!</definedName>
    <definedName name="____________________PC21">#REF!</definedName>
    <definedName name="____________________PC22" localSheetId="4">#REF!</definedName>
    <definedName name="____________________PC22">#REF!</definedName>
    <definedName name="____________________PC23" localSheetId="4">#REF!</definedName>
    <definedName name="____________________PC23">#REF!</definedName>
    <definedName name="____________________PC24" localSheetId="4">#REF!</definedName>
    <definedName name="____________________PC24">#REF!</definedName>
    <definedName name="____________________PC3" localSheetId="4">#REF!</definedName>
    <definedName name="____________________PC3">#REF!</definedName>
    <definedName name="____________________PC4" localSheetId="4">#REF!</definedName>
    <definedName name="____________________PC4">#REF!</definedName>
    <definedName name="____________________PC5" localSheetId="4">#REF!</definedName>
    <definedName name="____________________PC5">#REF!</definedName>
    <definedName name="____________________PC6" localSheetId="4">#REF!</definedName>
    <definedName name="____________________PC6">#REF!</definedName>
    <definedName name="____________________pc600" localSheetId="4">#REF!</definedName>
    <definedName name="____________________pc600">#REF!</definedName>
    <definedName name="____________________PC7" localSheetId="4">#REF!</definedName>
    <definedName name="____________________PC7">#REF!</definedName>
    <definedName name="____________________PC8" localSheetId="4">#REF!</definedName>
    <definedName name="____________________PC8">#REF!</definedName>
    <definedName name="____________________PC9" localSheetId="4">#REF!</definedName>
    <definedName name="____________________PC9">#REF!</definedName>
    <definedName name="____________________pc900" localSheetId="4">#REF!</definedName>
    <definedName name="____________________pc900">#REF!</definedName>
    <definedName name="____________________pla4" localSheetId="4">#REF!</definedName>
    <definedName name="____________________pla4">#REF!</definedName>
    <definedName name="____________________pv2" localSheetId="4">#REF!</definedName>
    <definedName name="____________________pv2">#REF!</definedName>
    <definedName name="____________________rr3" localSheetId="4">#REF!</definedName>
    <definedName name="____________________rr3">#REF!</definedName>
    <definedName name="____________________rrr1" localSheetId="4">#REF!</definedName>
    <definedName name="____________________rrr1">#REF!</definedName>
    <definedName name="____________________SP10" localSheetId="4">#REF!</definedName>
    <definedName name="____________________SP10">#REF!</definedName>
    <definedName name="____________________SP16" localSheetId="4">#REF!</definedName>
    <definedName name="____________________SP16">#REF!</definedName>
    <definedName name="____________________SP7" localSheetId="4">#REF!</definedName>
    <definedName name="____________________SP7">#REF!</definedName>
    <definedName name="____________________ss12" localSheetId="4">#REF!</definedName>
    <definedName name="____________________ss12">#REF!</definedName>
    <definedName name="____________________ss20" localSheetId="4">#REF!</definedName>
    <definedName name="____________________ss20">#REF!</definedName>
    <definedName name="____________________ss40" localSheetId="4">#REF!</definedName>
    <definedName name="____________________ss40">#REF!</definedName>
    <definedName name="____________________var1" localSheetId="4">#REF!</definedName>
    <definedName name="____________________var1">#REF!</definedName>
    <definedName name="____________________var4" localSheetId="4">#REF!</definedName>
    <definedName name="____________________var4">#REF!</definedName>
    <definedName name="____________________vat1">NA()</definedName>
    <definedName name="___________________bla1" localSheetId="4">#REF!</definedName>
    <definedName name="___________________bla1">#REF!</definedName>
    <definedName name="___________________BSG100" localSheetId="4">#REF!</definedName>
    <definedName name="___________________BSG100">#REF!</definedName>
    <definedName name="___________________BSG150" localSheetId="4">#REF!</definedName>
    <definedName name="___________________BSG150">#REF!</definedName>
    <definedName name="___________________BSG5" localSheetId="4">#REF!</definedName>
    <definedName name="___________________BSG5">#REF!</definedName>
    <definedName name="___________________BSG75" localSheetId="4">#REF!</definedName>
    <definedName name="___________________BSG75">#REF!</definedName>
    <definedName name="___________________BTC1" localSheetId="4">#REF!</definedName>
    <definedName name="___________________BTC1">#REF!</definedName>
    <definedName name="___________________BTC10" localSheetId="4">#REF!</definedName>
    <definedName name="___________________BTC10">#REF!</definedName>
    <definedName name="___________________BTC11" localSheetId="4">#REF!</definedName>
    <definedName name="___________________BTC11">#REF!</definedName>
    <definedName name="___________________BTC12" localSheetId="4">#REF!</definedName>
    <definedName name="___________________BTC12">#REF!</definedName>
    <definedName name="___________________BTC13" localSheetId="4">#REF!</definedName>
    <definedName name="___________________BTC13">#REF!</definedName>
    <definedName name="___________________BTC14" localSheetId="4">#REF!</definedName>
    <definedName name="___________________BTC14">#REF!</definedName>
    <definedName name="___________________BTC15" localSheetId="4">#REF!</definedName>
    <definedName name="___________________BTC15">#REF!</definedName>
    <definedName name="___________________BTC16" localSheetId="4">#REF!</definedName>
    <definedName name="___________________BTC16">#REF!</definedName>
    <definedName name="___________________BTC17" localSheetId="4">#REF!</definedName>
    <definedName name="___________________BTC17">#REF!</definedName>
    <definedName name="___________________BTC18" localSheetId="4">#REF!</definedName>
    <definedName name="___________________BTC18">#REF!</definedName>
    <definedName name="___________________BTC19" localSheetId="4">#REF!</definedName>
    <definedName name="___________________BTC19">#REF!</definedName>
    <definedName name="___________________BTC2" localSheetId="4">#REF!</definedName>
    <definedName name="___________________BTC2">#REF!</definedName>
    <definedName name="___________________BTC20" localSheetId="4">#REF!</definedName>
    <definedName name="___________________BTC20">#REF!</definedName>
    <definedName name="___________________BTC21" localSheetId="4">#REF!</definedName>
    <definedName name="___________________BTC21">#REF!</definedName>
    <definedName name="___________________BTC22" localSheetId="4">#REF!</definedName>
    <definedName name="___________________BTC22">#REF!</definedName>
    <definedName name="___________________BTC23" localSheetId="4">#REF!</definedName>
    <definedName name="___________________BTC23">#REF!</definedName>
    <definedName name="___________________BTC24" localSheetId="4">#REF!</definedName>
    <definedName name="___________________BTC24">#REF!</definedName>
    <definedName name="___________________BTC3" localSheetId="4">#REF!</definedName>
    <definedName name="___________________BTC3">#REF!</definedName>
    <definedName name="___________________BTC4" localSheetId="4">#REF!</definedName>
    <definedName name="___________________BTC4">#REF!</definedName>
    <definedName name="___________________BTC5" localSheetId="4">#REF!</definedName>
    <definedName name="___________________BTC5">#REF!</definedName>
    <definedName name="___________________BTC6" localSheetId="4">#REF!</definedName>
    <definedName name="___________________BTC6">#REF!</definedName>
    <definedName name="___________________BTC7" localSheetId="4">#REF!</definedName>
    <definedName name="___________________BTC7">#REF!</definedName>
    <definedName name="___________________BTC8" localSheetId="4">#REF!</definedName>
    <definedName name="___________________BTC8">#REF!</definedName>
    <definedName name="___________________BTC9" localSheetId="4">#REF!</definedName>
    <definedName name="___________________BTC9">#REF!</definedName>
    <definedName name="___________________BTR1" localSheetId="4">#REF!</definedName>
    <definedName name="___________________BTR1">#REF!</definedName>
    <definedName name="___________________BTR10" localSheetId="4">#REF!</definedName>
    <definedName name="___________________BTR10">#REF!</definedName>
    <definedName name="___________________BTR11" localSheetId="4">#REF!</definedName>
    <definedName name="___________________BTR11">#REF!</definedName>
    <definedName name="___________________BTR12" localSheetId="4">#REF!</definedName>
    <definedName name="___________________BTR12">#REF!</definedName>
    <definedName name="___________________BTR13" localSheetId="4">#REF!</definedName>
    <definedName name="___________________BTR13">#REF!</definedName>
    <definedName name="___________________BTR14" localSheetId="4">#REF!</definedName>
    <definedName name="___________________BTR14">#REF!</definedName>
    <definedName name="___________________BTR15" localSheetId="4">#REF!</definedName>
    <definedName name="___________________BTR15">#REF!</definedName>
    <definedName name="___________________BTR16" localSheetId="4">#REF!</definedName>
    <definedName name="___________________BTR16">#REF!</definedName>
    <definedName name="___________________BTR17" localSheetId="4">#REF!</definedName>
    <definedName name="___________________BTR17">#REF!</definedName>
    <definedName name="___________________BTR18" localSheetId="4">#REF!</definedName>
    <definedName name="___________________BTR18">#REF!</definedName>
    <definedName name="___________________BTR19" localSheetId="4">#REF!</definedName>
    <definedName name="___________________BTR19">#REF!</definedName>
    <definedName name="___________________BTR2" localSheetId="4">#REF!</definedName>
    <definedName name="___________________BTR2">#REF!</definedName>
    <definedName name="___________________BTR20" localSheetId="4">#REF!</definedName>
    <definedName name="___________________BTR20">#REF!</definedName>
    <definedName name="___________________BTR21" localSheetId="4">#REF!</definedName>
    <definedName name="___________________BTR21">#REF!</definedName>
    <definedName name="___________________BTR22" localSheetId="4">#REF!</definedName>
    <definedName name="___________________BTR22">#REF!</definedName>
    <definedName name="___________________BTR23" localSheetId="4">#REF!</definedName>
    <definedName name="___________________BTR23">#REF!</definedName>
    <definedName name="___________________BTR24" localSheetId="4">#REF!</definedName>
    <definedName name="___________________BTR24">#REF!</definedName>
    <definedName name="___________________BTR3" localSheetId="4">#REF!</definedName>
    <definedName name="___________________BTR3">#REF!</definedName>
    <definedName name="___________________BTR4" localSheetId="4">#REF!</definedName>
    <definedName name="___________________BTR4">#REF!</definedName>
    <definedName name="___________________BTR5" localSheetId="4">#REF!</definedName>
    <definedName name="___________________BTR5">#REF!</definedName>
    <definedName name="___________________BTR6" localSheetId="4">#REF!</definedName>
    <definedName name="___________________BTR6">#REF!</definedName>
    <definedName name="___________________BTR7" localSheetId="4">#REF!</definedName>
    <definedName name="___________________BTR7">#REF!</definedName>
    <definedName name="___________________BTR8" localSheetId="4">#REF!</definedName>
    <definedName name="___________________BTR8">#REF!</definedName>
    <definedName name="___________________BTR9" localSheetId="4">#REF!</definedName>
    <definedName name="___________________BTR9">#REF!</definedName>
    <definedName name="___________________BTS1" localSheetId="4">#REF!</definedName>
    <definedName name="___________________BTS1">#REF!</definedName>
    <definedName name="___________________BTS10" localSheetId="4">#REF!</definedName>
    <definedName name="___________________BTS10">#REF!</definedName>
    <definedName name="___________________BTS11" localSheetId="4">#REF!</definedName>
    <definedName name="___________________BTS11">#REF!</definedName>
    <definedName name="___________________BTS12" localSheetId="4">#REF!</definedName>
    <definedName name="___________________BTS12">#REF!</definedName>
    <definedName name="___________________BTS13" localSheetId="4">#REF!</definedName>
    <definedName name="___________________BTS13">#REF!</definedName>
    <definedName name="___________________BTS14" localSheetId="4">#REF!</definedName>
    <definedName name="___________________BTS14">#REF!</definedName>
    <definedName name="___________________BTS15" localSheetId="4">#REF!</definedName>
    <definedName name="___________________BTS15">#REF!</definedName>
    <definedName name="___________________BTS16" localSheetId="4">#REF!</definedName>
    <definedName name="___________________BTS16">#REF!</definedName>
    <definedName name="___________________BTS17" localSheetId="4">#REF!</definedName>
    <definedName name="___________________BTS17">#REF!</definedName>
    <definedName name="___________________BTS18" localSheetId="4">#REF!</definedName>
    <definedName name="___________________BTS18">#REF!</definedName>
    <definedName name="___________________BTS19" localSheetId="4">#REF!</definedName>
    <definedName name="___________________BTS19">#REF!</definedName>
    <definedName name="___________________BTS2" localSheetId="4">#REF!</definedName>
    <definedName name="___________________BTS2">#REF!</definedName>
    <definedName name="___________________BTS20" localSheetId="4">#REF!</definedName>
    <definedName name="___________________BTS20">#REF!</definedName>
    <definedName name="___________________BTS21" localSheetId="4">#REF!</definedName>
    <definedName name="___________________BTS21">#REF!</definedName>
    <definedName name="___________________BTS22" localSheetId="4">#REF!</definedName>
    <definedName name="___________________BTS22">#REF!</definedName>
    <definedName name="___________________BTS23" localSheetId="4">#REF!</definedName>
    <definedName name="___________________BTS23">#REF!</definedName>
    <definedName name="___________________BTS24" localSheetId="4">#REF!</definedName>
    <definedName name="___________________BTS24">#REF!</definedName>
    <definedName name="___________________BTS3" localSheetId="4">#REF!</definedName>
    <definedName name="___________________BTS3">#REF!</definedName>
    <definedName name="___________________BTS4" localSheetId="4">#REF!</definedName>
    <definedName name="___________________BTS4">#REF!</definedName>
    <definedName name="___________________BTS5" localSheetId="4">#REF!</definedName>
    <definedName name="___________________BTS5">#REF!</definedName>
    <definedName name="___________________BTS6" localSheetId="4">#REF!</definedName>
    <definedName name="___________________BTS6">#REF!</definedName>
    <definedName name="___________________BTS7" localSheetId="4">#REF!</definedName>
    <definedName name="___________________BTS7">#REF!</definedName>
    <definedName name="___________________BTS8" localSheetId="4">#REF!</definedName>
    <definedName name="___________________BTS8">#REF!</definedName>
    <definedName name="___________________BTS9" localSheetId="4">#REF!</definedName>
    <definedName name="___________________BTS9">#REF!</definedName>
    <definedName name="___________________can430">40.73</definedName>
    <definedName name="___________________can435">43.3</definedName>
    <definedName name="___________________CCW1" localSheetId="4">#REF!</definedName>
    <definedName name="___________________CCW1">#REF!</definedName>
    <definedName name="___________________CCW2" localSheetId="4">#REF!</definedName>
    <definedName name="___________________CCW2">#REF!</definedName>
    <definedName name="___________________cur1" localSheetId="4">#REF!</definedName>
    <definedName name="___________________cur1">#REF!</definedName>
    <definedName name="___________________GBS11" localSheetId="4">#REF!</definedName>
    <definedName name="___________________GBS11">#REF!</definedName>
    <definedName name="___________________GBS110" localSheetId="4">#REF!</definedName>
    <definedName name="___________________GBS110">#REF!</definedName>
    <definedName name="___________________GBS111" localSheetId="4">#REF!</definedName>
    <definedName name="___________________GBS111">#REF!</definedName>
    <definedName name="___________________GBS112" localSheetId="4">#REF!</definedName>
    <definedName name="___________________GBS112">#REF!</definedName>
    <definedName name="___________________GBS113" localSheetId="4">#REF!</definedName>
    <definedName name="___________________GBS113">#REF!</definedName>
    <definedName name="___________________GBS114" localSheetId="4">#REF!</definedName>
    <definedName name="___________________GBS114">#REF!</definedName>
    <definedName name="___________________GBS115" localSheetId="4">#REF!</definedName>
    <definedName name="___________________GBS115">#REF!</definedName>
    <definedName name="___________________GBS116" localSheetId="4">#REF!</definedName>
    <definedName name="___________________GBS116">#REF!</definedName>
    <definedName name="___________________GBS117" localSheetId="4">#REF!</definedName>
    <definedName name="___________________GBS117">#REF!</definedName>
    <definedName name="___________________GBS118" localSheetId="4">#REF!</definedName>
    <definedName name="___________________GBS118">#REF!</definedName>
    <definedName name="___________________GBS119" localSheetId="4">#REF!</definedName>
    <definedName name="___________________GBS119">#REF!</definedName>
    <definedName name="___________________GBS12" localSheetId="4">#REF!</definedName>
    <definedName name="___________________GBS12">#REF!</definedName>
    <definedName name="___________________GBS120" localSheetId="4">#REF!</definedName>
    <definedName name="___________________GBS120">#REF!</definedName>
    <definedName name="___________________GBS121" localSheetId="4">#REF!</definedName>
    <definedName name="___________________GBS121">#REF!</definedName>
    <definedName name="___________________GBS122" localSheetId="4">#REF!</definedName>
    <definedName name="___________________GBS122">#REF!</definedName>
    <definedName name="___________________GBS123" localSheetId="4">#REF!</definedName>
    <definedName name="___________________GBS123">#REF!</definedName>
    <definedName name="___________________GBS124" localSheetId="4">#REF!</definedName>
    <definedName name="___________________GBS124">#REF!</definedName>
    <definedName name="___________________GBS13" localSheetId="4">#REF!</definedName>
    <definedName name="___________________GBS13">#REF!</definedName>
    <definedName name="___________________GBS14" localSheetId="4">#REF!</definedName>
    <definedName name="___________________GBS14">#REF!</definedName>
    <definedName name="___________________GBS15" localSheetId="4">#REF!</definedName>
    <definedName name="___________________GBS15">#REF!</definedName>
    <definedName name="___________________GBS16" localSheetId="4">#REF!</definedName>
    <definedName name="___________________GBS16">#REF!</definedName>
    <definedName name="___________________GBS17" localSheetId="4">#REF!</definedName>
    <definedName name="___________________GBS17">#REF!</definedName>
    <definedName name="___________________GBS18" localSheetId="4">#REF!</definedName>
    <definedName name="___________________GBS18">#REF!</definedName>
    <definedName name="___________________GBS19" localSheetId="4">#REF!</definedName>
    <definedName name="___________________GBS19">#REF!</definedName>
    <definedName name="___________________GBS21" localSheetId="4">#REF!</definedName>
    <definedName name="___________________GBS21">#REF!</definedName>
    <definedName name="___________________GBS210" localSheetId="4">#REF!</definedName>
    <definedName name="___________________GBS210">#REF!</definedName>
    <definedName name="___________________GBS211" localSheetId="4">#REF!</definedName>
    <definedName name="___________________GBS211">#REF!</definedName>
    <definedName name="___________________GBS212" localSheetId="4">#REF!</definedName>
    <definedName name="___________________GBS212">#REF!</definedName>
    <definedName name="___________________GBS213" localSheetId="4">#REF!</definedName>
    <definedName name="___________________GBS213">#REF!</definedName>
    <definedName name="___________________GBS214" localSheetId="4">#REF!</definedName>
    <definedName name="___________________GBS214">#REF!</definedName>
    <definedName name="___________________GBS215" localSheetId="4">#REF!</definedName>
    <definedName name="___________________GBS215">#REF!</definedName>
    <definedName name="___________________GBS216" localSheetId="4">#REF!</definedName>
    <definedName name="___________________GBS216">#REF!</definedName>
    <definedName name="___________________GBS217" localSheetId="4">#REF!</definedName>
    <definedName name="___________________GBS217">#REF!</definedName>
    <definedName name="___________________GBS218" localSheetId="4">#REF!</definedName>
    <definedName name="___________________GBS218">#REF!</definedName>
    <definedName name="___________________GBS219" localSheetId="4">#REF!</definedName>
    <definedName name="___________________GBS219">#REF!</definedName>
    <definedName name="___________________GBS22" localSheetId="4">#REF!</definedName>
    <definedName name="___________________GBS22">#REF!</definedName>
    <definedName name="___________________GBS220" localSheetId="4">#REF!</definedName>
    <definedName name="___________________GBS220">#REF!</definedName>
    <definedName name="___________________GBS221" localSheetId="4">#REF!</definedName>
    <definedName name="___________________GBS221">#REF!</definedName>
    <definedName name="___________________GBS222" localSheetId="4">#REF!</definedName>
    <definedName name="___________________GBS222">#REF!</definedName>
    <definedName name="___________________GBS223" localSheetId="4">#REF!</definedName>
    <definedName name="___________________GBS223">#REF!</definedName>
    <definedName name="___________________GBS224" localSheetId="4">#REF!</definedName>
    <definedName name="___________________GBS224">#REF!</definedName>
    <definedName name="___________________GBS23" localSheetId="4">#REF!</definedName>
    <definedName name="___________________GBS23">#REF!</definedName>
    <definedName name="___________________GBS24" localSheetId="4">#REF!</definedName>
    <definedName name="___________________GBS24">#REF!</definedName>
    <definedName name="___________________GBS25" localSheetId="4">#REF!</definedName>
    <definedName name="___________________GBS25">#REF!</definedName>
    <definedName name="___________________GBS26" localSheetId="4">#REF!</definedName>
    <definedName name="___________________GBS26">#REF!</definedName>
    <definedName name="___________________GBS27" localSheetId="4">#REF!</definedName>
    <definedName name="___________________GBS27">#REF!</definedName>
    <definedName name="___________________GBS28" localSheetId="4">#REF!</definedName>
    <definedName name="___________________GBS28">#REF!</definedName>
    <definedName name="___________________GBS29" localSheetId="4">#REF!</definedName>
    <definedName name="___________________GBS29">#REF!</definedName>
    <definedName name="___________________imp1" localSheetId="4">#REF!</definedName>
    <definedName name="___________________imp1">#REF!</definedName>
    <definedName name="___________________knr2">NA()</definedName>
    <definedName name="___________________l1" localSheetId="4">#REF!</definedName>
    <definedName name="___________________l1">#REF!</definedName>
    <definedName name="___________________l12" localSheetId="4">#REF!</definedName>
    <definedName name="___________________l12">#REF!</definedName>
    <definedName name="___________________l2" localSheetId="4">#REF!</definedName>
    <definedName name="___________________l2">#REF!</definedName>
    <definedName name="___________________l3" localSheetId="4">#REF!</definedName>
    <definedName name="___________________l3">#REF!</definedName>
    <definedName name="___________________l4" localSheetId="4">#REF!</definedName>
    <definedName name="___________________l4">#REF!</definedName>
    <definedName name="___________________l5" localSheetId="4">#REF!</definedName>
    <definedName name="___________________l5">#REF!</definedName>
    <definedName name="___________________l6" localSheetId="4">#REF!</definedName>
    <definedName name="___________________l6">#REF!</definedName>
    <definedName name="___________________l7" localSheetId="4">#REF!</definedName>
    <definedName name="___________________l7">#REF!</definedName>
    <definedName name="___________________l8" localSheetId="4">#REF!</definedName>
    <definedName name="___________________l8">#REF!</definedName>
    <definedName name="___________________l9" localSheetId="4">#REF!</definedName>
    <definedName name="___________________l9">#REF!</definedName>
    <definedName name="___________________LJ6" localSheetId="4">#REF!</definedName>
    <definedName name="___________________LJ6">#REF!</definedName>
    <definedName name="___________________lj600" localSheetId="4">#REF!</definedName>
    <definedName name="___________________lj600">#REF!</definedName>
    <definedName name="___________________lj900" localSheetId="4">#REF!</definedName>
    <definedName name="___________________lj900">#REF!</definedName>
    <definedName name="___________________LL3" localSheetId="4">#REF!</definedName>
    <definedName name="___________________LL3">#REF!</definedName>
    <definedName name="___________________LSO24" localSheetId="4">#REF!</definedName>
    <definedName name="___________________LSO24">#REF!</definedName>
    <definedName name="___________________MA1" localSheetId="4">#REF!</definedName>
    <definedName name="___________________MA1">#REF!</definedName>
    <definedName name="___________________MA2" localSheetId="4">#REF!</definedName>
    <definedName name="___________________MA2">#REF!</definedName>
    <definedName name="___________________Met22" localSheetId="4">#REF!</definedName>
    <definedName name="___________________Met22">#REF!</definedName>
    <definedName name="___________________Met45" localSheetId="4">#REF!</definedName>
    <definedName name="___________________Met45">#REF!</definedName>
    <definedName name="___________________MEt55" localSheetId="4">#REF!</definedName>
    <definedName name="___________________MEt55">#REF!</definedName>
    <definedName name="___________________Met63" localSheetId="4">#REF!</definedName>
    <definedName name="___________________Met63">#REF!</definedName>
    <definedName name="___________________ML21" localSheetId="4">#REF!</definedName>
    <definedName name="___________________ML21">#REF!</definedName>
    <definedName name="___________________ML210" localSheetId="4">#REF!</definedName>
    <definedName name="___________________ML210">#REF!</definedName>
    <definedName name="___________________ML211" localSheetId="4">#REF!</definedName>
    <definedName name="___________________ML211">#REF!</definedName>
    <definedName name="___________________ML212" localSheetId="4">#REF!</definedName>
    <definedName name="___________________ML212">#REF!</definedName>
    <definedName name="___________________ML213" localSheetId="4">#REF!</definedName>
    <definedName name="___________________ML213">#REF!</definedName>
    <definedName name="___________________ML214" localSheetId="4">#REF!</definedName>
    <definedName name="___________________ML214">#REF!</definedName>
    <definedName name="___________________ML215" localSheetId="4">#REF!</definedName>
    <definedName name="___________________ML215">#REF!</definedName>
    <definedName name="___________________ML216" localSheetId="4">#REF!</definedName>
    <definedName name="___________________ML216">#REF!</definedName>
    <definedName name="___________________ML217" localSheetId="4">#REF!</definedName>
    <definedName name="___________________ML217">#REF!</definedName>
    <definedName name="___________________ML218" localSheetId="4">#REF!</definedName>
    <definedName name="___________________ML218">#REF!</definedName>
    <definedName name="___________________ML219" localSheetId="4">#REF!</definedName>
    <definedName name="___________________ML219">#REF!</definedName>
    <definedName name="___________________ML22" localSheetId="4">#REF!</definedName>
    <definedName name="___________________ML22">#REF!</definedName>
    <definedName name="___________________ML220" localSheetId="4">#REF!</definedName>
    <definedName name="___________________ML220">#REF!</definedName>
    <definedName name="___________________ML221" localSheetId="4">#REF!</definedName>
    <definedName name="___________________ML221">#REF!</definedName>
    <definedName name="___________________ML222" localSheetId="4">#REF!</definedName>
    <definedName name="___________________ML222">#REF!</definedName>
    <definedName name="___________________ML223" localSheetId="4">#REF!</definedName>
    <definedName name="___________________ML223">#REF!</definedName>
    <definedName name="___________________ML224" localSheetId="4">#REF!</definedName>
    <definedName name="___________________ML224">#REF!</definedName>
    <definedName name="___________________ML23" localSheetId="4">#REF!</definedName>
    <definedName name="___________________ML23">#REF!</definedName>
    <definedName name="___________________ML24" localSheetId="4">#REF!</definedName>
    <definedName name="___________________ML24">#REF!</definedName>
    <definedName name="___________________ML25" localSheetId="4">#REF!</definedName>
    <definedName name="___________________ML25">#REF!</definedName>
    <definedName name="___________________ML26" localSheetId="4">#REF!</definedName>
    <definedName name="___________________ML26">#REF!</definedName>
    <definedName name="___________________ML27" localSheetId="4">#REF!</definedName>
    <definedName name="___________________ML27">#REF!</definedName>
    <definedName name="___________________ML28" localSheetId="4">#REF!</definedName>
    <definedName name="___________________ML28">#REF!</definedName>
    <definedName name="___________________ML29" localSheetId="4">#REF!</definedName>
    <definedName name="___________________ML29">#REF!</definedName>
    <definedName name="___________________ML31" localSheetId="4">#REF!</definedName>
    <definedName name="___________________ML31">#REF!</definedName>
    <definedName name="___________________ML310" localSheetId="4">#REF!</definedName>
    <definedName name="___________________ML310">#REF!</definedName>
    <definedName name="___________________ML311" localSheetId="4">#REF!</definedName>
    <definedName name="___________________ML311">#REF!</definedName>
    <definedName name="___________________ML312" localSheetId="4">#REF!</definedName>
    <definedName name="___________________ML312">#REF!</definedName>
    <definedName name="___________________ML313" localSheetId="4">#REF!</definedName>
    <definedName name="___________________ML313">#REF!</definedName>
    <definedName name="___________________ML314" localSheetId="4">#REF!</definedName>
    <definedName name="___________________ML314">#REF!</definedName>
    <definedName name="___________________ML315" localSheetId="4">#REF!</definedName>
    <definedName name="___________________ML315">#REF!</definedName>
    <definedName name="___________________ML316" localSheetId="4">#REF!</definedName>
    <definedName name="___________________ML316">#REF!</definedName>
    <definedName name="___________________ML317" localSheetId="4">#REF!</definedName>
    <definedName name="___________________ML317">#REF!</definedName>
    <definedName name="___________________ML318" localSheetId="4">#REF!</definedName>
    <definedName name="___________________ML318">#REF!</definedName>
    <definedName name="___________________ML319" localSheetId="4">#REF!</definedName>
    <definedName name="___________________ML319">#REF!</definedName>
    <definedName name="___________________ML32" localSheetId="4">#REF!</definedName>
    <definedName name="___________________ML32">#REF!</definedName>
    <definedName name="___________________ML320" localSheetId="4">#REF!</definedName>
    <definedName name="___________________ML320">#REF!</definedName>
    <definedName name="___________________ML321" localSheetId="4">#REF!</definedName>
    <definedName name="___________________ML321">#REF!</definedName>
    <definedName name="___________________ML322" localSheetId="4">#REF!</definedName>
    <definedName name="___________________ML322">#REF!</definedName>
    <definedName name="___________________ML323" localSheetId="4">#REF!</definedName>
    <definedName name="___________________ML323">#REF!</definedName>
    <definedName name="___________________ML324" localSheetId="4">#REF!</definedName>
    <definedName name="___________________ML324">#REF!</definedName>
    <definedName name="___________________ML33" localSheetId="4">#REF!</definedName>
    <definedName name="___________________ML33">#REF!</definedName>
    <definedName name="___________________ML34" localSheetId="4">#REF!</definedName>
    <definedName name="___________________ML34">#REF!</definedName>
    <definedName name="___________________ML35" localSheetId="4">#REF!</definedName>
    <definedName name="___________________ML35">#REF!</definedName>
    <definedName name="___________________ML36" localSheetId="4">#REF!</definedName>
    <definedName name="___________________ML36">#REF!</definedName>
    <definedName name="___________________ML37" localSheetId="4">#REF!</definedName>
    <definedName name="___________________ML37">#REF!</definedName>
    <definedName name="___________________ML38" localSheetId="4">#REF!</definedName>
    <definedName name="___________________ML38">#REF!</definedName>
    <definedName name="___________________ML39" localSheetId="4">#REF!</definedName>
    <definedName name="___________________ML39">#REF!</definedName>
    <definedName name="___________________ML7" localSheetId="4">#REF!</definedName>
    <definedName name="___________________ML7">#REF!</definedName>
    <definedName name="___________________ML8" localSheetId="4">#REF!</definedName>
    <definedName name="___________________ML8">#REF!</definedName>
    <definedName name="___________________ML9" localSheetId="4">#REF!</definedName>
    <definedName name="___________________ML9">#REF!</definedName>
    <definedName name="___________________mm1" localSheetId="4">#REF!</definedName>
    <definedName name="___________________mm1">#REF!</definedName>
    <definedName name="___________________mm1000" localSheetId="4">#REF!</definedName>
    <definedName name="___________________mm1000">#REF!</definedName>
    <definedName name="___________________mm11" localSheetId="4">#REF!</definedName>
    <definedName name="___________________mm11">#REF!</definedName>
    <definedName name="___________________mm111" localSheetId="4">#REF!</definedName>
    <definedName name="___________________mm111">#REF!</definedName>
    <definedName name="___________________mm600" localSheetId="4">#REF!</definedName>
    <definedName name="___________________mm600">#REF!</definedName>
    <definedName name="___________________mm800" localSheetId="4">#REF!</definedName>
    <definedName name="___________________mm800">#REF!</definedName>
    <definedName name="___________________PC1" localSheetId="4">#REF!</definedName>
    <definedName name="___________________PC1">#REF!</definedName>
    <definedName name="___________________PC10" localSheetId="4">#REF!</definedName>
    <definedName name="___________________PC10">#REF!</definedName>
    <definedName name="___________________PC11" localSheetId="4">#REF!</definedName>
    <definedName name="___________________PC11">#REF!</definedName>
    <definedName name="___________________PC12" localSheetId="4">#REF!</definedName>
    <definedName name="___________________PC12">#REF!</definedName>
    <definedName name="___________________PC13" localSheetId="4">#REF!</definedName>
    <definedName name="___________________PC13">#REF!</definedName>
    <definedName name="___________________PC14" localSheetId="4">#REF!</definedName>
    <definedName name="___________________PC14">#REF!</definedName>
    <definedName name="___________________PC15" localSheetId="4">#REF!</definedName>
    <definedName name="___________________PC15">#REF!</definedName>
    <definedName name="___________________PC16" localSheetId="4">#REF!</definedName>
    <definedName name="___________________PC16">#REF!</definedName>
    <definedName name="___________________PC17" localSheetId="4">#REF!</definedName>
    <definedName name="___________________PC17">#REF!</definedName>
    <definedName name="___________________PC18" localSheetId="4">#REF!</definedName>
    <definedName name="___________________PC18">#REF!</definedName>
    <definedName name="___________________PC19" localSheetId="4">#REF!</definedName>
    <definedName name="___________________PC19">#REF!</definedName>
    <definedName name="___________________pc2" localSheetId="4">#REF!</definedName>
    <definedName name="___________________pc2">#REF!</definedName>
    <definedName name="___________________PC20">NA()</definedName>
    <definedName name="___________________PC21" localSheetId="4">#REF!</definedName>
    <definedName name="___________________PC21">#REF!</definedName>
    <definedName name="___________________PC22" localSheetId="4">#REF!</definedName>
    <definedName name="___________________PC22">#REF!</definedName>
    <definedName name="___________________PC23" localSheetId="4">#REF!</definedName>
    <definedName name="___________________PC23">#REF!</definedName>
    <definedName name="___________________PC24" localSheetId="4">#REF!</definedName>
    <definedName name="___________________PC24">#REF!</definedName>
    <definedName name="___________________PC3" localSheetId="4">#REF!</definedName>
    <definedName name="___________________PC3">#REF!</definedName>
    <definedName name="___________________PC4" localSheetId="4">#REF!</definedName>
    <definedName name="___________________PC4">#REF!</definedName>
    <definedName name="___________________PC5" localSheetId="4">#REF!</definedName>
    <definedName name="___________________PC5">#REF!</definedName>
    <definedName name="___________________PC6" localSheetId="4">#REF!</definedName>
    <definedName name="___________________PC6">#REF!</definedName>
    <definedName name="___________________pc600" localSheetId="4">#REF!</definedName>
    <definedName name="___________________pc600">#REF!</definedName>
    <definedName name="___________________PC7" localSheetId="4">#REF!</definedName>
    <definedName name="___________________PC7">#REF!</definedName>
    <definedName name="___________________PC8" localSheetId="4">#REF!</definedName>
    <definedName name="___________________PC8">#REF!</definedName>
    <definedName name="___________________PC9" localSheetId="4">#REF!</definedName>
    <definedName name="___________________PC9">#REF!</definedName>
    <definedName name="___________________pc900" localSheetId="4">#REF!</definedName>
    <definedName name="___________________pc900">#REF!</definedName>
    <definedName name="___________________pla4" localSheetId="4">#REF!</definedName>
    <definedName name="___________________pla4">#REF!</definedName>
    <definedName name="___________________pv2" localSheetId="4">#REF!</definedName>
    <definedName name="___________________pv2">#REF!</definedName>
    <definedName name="___________________rr3" localSheetId="4">#REF!</definedName>
    <definedName name="___________________rr3">#REF!</definedName>
    <definedName name="___________________rrr1" localSheetId="4">#REF!</definedName>
    <definedName name="___________________rrr1">#REF!</definedName>
    <definedName name="___________________SP10" localSheetId="4">#REF!</definedName>
    <definedName name="___________________SP10">#REF!</definedName>
    <definedName name="___________________SP16" localSheetId="4">#REF!</definedName>
    <definedName name="___________________SP16">#REF!</definedName>
    <definedName name="___________________SP7" localSheetId="4">#REF!</definedName>
    <definedName name="___________________SP7">#REF!</definedName>
    <definedName name="___________________ss12" localSheetId="4">#REF!</definedName>
    <definedName name="___________________ss12">#REF!</definedName>
    <definedName name="___________________ss20" localSheetId="4">#REF!</definedName>
    <definedName name="___________________ss20">#REF!</definedName>
    <definedName name="___________________ss40" localSheetId="4">#REF!</definedName>
    <definedName name="___________________ss40">#REF!</definedName>
    <definedName name="___________________var1" localSheetId="4">#REF!</definedName>
    <definedName name="___________________var1">#REF!</definedName>
    <definedName name="___________________var4" localSheetId="4">#REF!</definedName>
    <definedName name="___________________var4">#REF!</definedName>
    <definedName name="___________________vat1">NA()</definedName>
    <definedName name="__________________bla1" localSheetId="4">#REF!</definedName>
    <definedName name="__________________bla1">#REF!</definedName>
    <definedName name="__________________BSG100" localSheetId="4">#REF!</definedName>
    <definedName name="__________________BSG100">#REF!</definedName>
    <definedName name="__________________BSG150" localSheetId="4">#REF!</definedName>
    <definedName name="__________________BSG150">#REF!</definedName>
    <definedName name="__________________BSG5" localSheetId="4">#REF!</definedName>
    <definedName name="__________________BSG5">#REF!</definedName>
    <definedName name="__________________BSG75" localSheetId="4">#REF!</definedName>
    <definedName name="__________________BSG75">#REF!</definedName>
    <definedName name="__________________BTC1" localSheetId="4">#REF!</definedName>
    <definedName name="__________________BTC1">#REF!</definedName>
    <definedName name="__________________BTC10" localSheetId="4">#REF!</definedName>
    <definedName name="__________________BTC10">#REF!</definedName>
    <definedName name="__________________BTC11" localSheetId="4">#REF!</definedName>
    <definedName name="__________________BTC11">#REF!</definedName>
    <definedName name="__________________BTC12" localSheetId="4">#REF!</definedName>
    <definedName name="__________________BTC12">#REF!</definedName>
    <definedName name="__________________BTC13" localSheetId="4">#REF!</definedName>
    <definedName name="__________________BTC13">#REF!</definedName>
    <definedName name="__________________BTC14" localSheetId="4">#REF!</definedName>
    <definedName name="__________________BTC14">#REF!</definedName>
    <definedName name="__________________BTC15" localSheetId="4">#REF!</definedName>
    <definedName name="__________________BTC15">#REF!</definedName>
    <definedName name="__________________BTC16" localSheetId="4">#REF!</definedName>
    <definedName name="__________________BTC16">#REF!</definedName>
    <definedName name="__________________BTC17" localSheetId="4">#REF!</definedName>
    <definedName name="__________________BTC17">#REF!</definedName>
    <definedName name="__________________BTC18" localSheetId="4">#REF!</definedName>
    <definedName name="__________________BTC18">#REF!</definedName>
    <definedName name="__________________BTC19" localSheetId="4">#REF!</definedName>
    <definedName name="__________________BTC19">#REF!</definedName>
    <definedName name="__________________BTC2" localSheetId="4">#REF!</definedName>
    <definedName name="__________________BTC2">#REF!</definedName>
    <definedName name="__________________BTC20" localSheetId="4">#REF!</definedName>
    <definedName name="__________________BTC20">#REF!</definedName>
    <definedName name="__________________BTC21" localSheetId="4">#REF!</definedName>
    <definedName name="__________________BTC21">#REF!</definedName>
    <definedName name="__________________BTC22" localSheetId="4">#REF!</definedName>
    <definedName name="__________________BTC22">#REF!</definedName>
    <definedName name="__________________BTC23" localSheetId="4">#REF!</definedName>
    <definedName name="__________________BTC23">#REF!</definedName>
    <definedName name="__________________BTC24" localSheetId="4">#REF!</definedName>
    <definedName name="__________________BTC24">#REF!</definedName>
    <definedName name="__________________BTC3" localSheetId="4">#REF!</definedName>
    <definedName name="__________________BTC3">#REF!</definedName>
    <definedName name="__________________BTC4" localSheetId="4">#REF!</definedName>
    <definedName name="__________________BTC4">#REF!</definedName>
    <definedName name="__________________BTC5" localSheetId="4">#REF!</definedName>
    <definedName name="__________________BTC5">#REF!</definedName>
    <definedName name="__________________BTC6" localSheetId="4">#REF!</definedName>
    <definedName name="__________________BTC6">#REF!</definedName>
    <definedName name="__________________BTC7" localSheetId="4">#REF!</definedName>
    <definedName name="__________________BTC7">#REF!</definedName>
    <definedName name="__________________BTC8" localSheetId="4">#REF!</definedName>
    <definedName name="__________________BTC8">#REF!</definedName>
    <definedName name="__________________BTC9" localSheetId="4">#REF!</definedName>
    <definedName name="__________________BTC9">#REF!</definedName>
    <definedName name="__________________BTR1" localSheetId="4">#REF!</definedName>
    <definedName name="__________________BTR1">#REF!</definedName>
    <definedName name="__________________BTR10" localSheetId="4">#REF!</definedName>
    <definedName name="__________________BTR10">#REF!</definedName>
    <definedName name="__________________BTR11" localSheetId="4">#REF!</definedName>
    <definedName name="__________________BTR11">#REF!</definedName>
    <definedName name="__________________BTR12" localSheetId="4">#REF!</definedName>
    <definedName name="__________________BTR12">#REF!</definedName>
    <definedName name="__________________BTR13" localSheetId="4">#REF!</definedName>
    <definedName name="__________________BTR13">#REF!</definedName>
    <definedName name="__________________BTR14" localSheetId="4">#REF!</definedName>
    <definedName name="__________________BTR14">#REF!</definedName>
    <definedName name="__________________BTR15" localSheetId="4">#REF!</definedName>
    <definedName name="__________________BTR15">#REF!</definedName>
    <definedName name="__________________BTR16" localSheetId="4">#REF!</definedName>
    <definedName name="__________________BTR16">#REF!</definedName>
    <definedName name="__________________BTR17" localSheetId="4">#REF!</definedName>
    <definedName name="__________________BTR17">#REF!</definedName>
    <definedName name="__________________BTR18" localSheetId="4">#REF!</definedName>
    <definedName name="__________________BTR18">#REF!</definedName>
    <definedName name="__________________BTR19" localSheetId="4">#REF!</definedName>
    <definedName name="__________________BTR19">#REF!</definedName>
    <definedName name="__________________BTR2" localSheetId="4">#REF!</definedName>
    <definedName name="__________________BTR2">#REF!</definedName>
    <definedName name="__________________BTR20" localSheetId="4">#REF!</definedName>
    <definedName name="__________________BTR20">#REF!</definedName>
    <definedName name="__________________BTR21" localSheetId="4">#REF!</definedName>
    <definedName name="__________________BTR21">#REF!</definedName>
    <definedName name="__________________BTR22" localSheetId="4">#REF!</definedName>
    <definedName name="__________________BTR22">#REF!</definedName>
    <definedName name="__________________BTR23" localSheetId="4">#REF!</definedName>
    <definedName name="__________________BTR23">#REF!</definedName>
    <definedName name="__________________BTR24" localSheetId="4">#REF!</definedName>
    <definedName name="__________________BTR24">#REF!</definedName>
    <definedName name="__________________BTR3" localSheetId="4">#REF!</definedName>
    <definedName name="__________________BTR3">#REF!</definedName>
    <definedName name="__________________BTR4" localSheetId="4">#REF!</definedName>
    <definedName name="__________________BTR4">#REF!</definedName>
    <definedName name="__________________BTR5" localSheetId="4">#REF!</definedName>
    <definedName name="__________________BTR5">#REF!</definedName>
    <definedName name="__________________BTR6" localSheetId="4">#REF!</definedName>
    <definedName name="__________________BTR6">#REF!</definedName>
    <definedName name="__________________BTR7" localSheetId="4">#REF!</definedName>
    <definedName name="__________________BTR7">#REF!</definedName>
    <definedName name="__________________BTR8" localSheetId="4">#REF!</definedName>
    <definedName name="__________________BTR8">#REF!</definedName>
    <definedName name="__________________BTR9" localSheetId="4">#REF!</definedName>
    <definedName name="__________________BTR9">#REF!</definedName>
    <definedName name="__________________BTS1" localSheetId="4">#REF!</definedName>
    <definedName name="__________________BTS1">#REF!</definedName>
    <definedName name="__________________BTS10" localSheetId="4">#REF!</definedName>
    <definedName name="__________________BTS10">#REF!</definedName>
    <definedName name="__________________BTS11" localSheetId="4">#REF!</definedName>
    <definedName name="__________________BTS11">#REF!</definedName>
    <definedName name="__________________BTS12" localSheetId="4">#REF!</definedName>
    <definedName name="__________________BTS12">#REF!</definedName>
    <definedName name="__________________BTS13" localSheetId="4">#REF!</definedName>
    <definedName name="__________________BTS13">#REF!</definedName>
    <definedName name="__________________BTS14" localSheetId="4">#REF!</definedName>
    <definedName name="__________________BTS14">#REF!</definedName>
    <definedName name="__________________BTS15" localSheetId="4">#REF!</definedName>
    <definedName name="__________________BTS15">#REF!</definedName>
    <definedName name="__________________BTS16" localSheetId="4">#REF!</definedName>
    <definedName name="__________________BTS16">#REF!</definedName>
    <definedName name="__________________BTS17" localSheetId="4">#REF!</definedName>
    <definedName name="__________________BTS17">#REF!</definedName>
    <definedName name="__________________BTS18" localSheetId="4">#REF!</definedName>
    <definedName name="__________________BTS18">#REF!</definedName>
    <definedName name="__________________BTS19" localSheetId="4">#REF!</definedName>
    <definedName name="__________________BTS19">#REF!</definedName>
    <definedName name="__________________BTS2" localSheetId="4">#REF!</definedName>
    <definedName name="__________________BTS2">#REF!</definedName>
    <definedName name="__________________BTS20" localSheetId="4">#REF!</definedName>
    <definedName name="__________________BTS20">#REF!</definedName>
    <definedName name="__________________BTS21" localSheetId="4">#REF!</definedName>
    <definedName name="__________________BTS21">#REF!</definedName>
    <definedName name="__________________BTS22" localSheetId="4">#REF!</definedName>
    <definedName name="__________________BTS22">#REF!</definedName>
    <definedName name="__________________BTS23" localSheetId="4">#REF!</definedName>
    <definedName name="__________________BTS23">#REF!</definedName>
    <definedName name="__________________BTS24" localSheetId="4">#REF!</definedName>
    <definedName name="__________________BTS24">#REF!</definedName>
    <definedName name="__________________BTS3" localSheetId="4">#REF!</definedName>
    <definedName name="__________________BTS3">#REF!</definedName>
    <definedName name="__________________BTS4" localSheetId="4">#REF!</definedName>
    <definedName name="__________________BTS4">#REF!</definedName>
    <definedName name="__________________BTS5" localSheetId="4">#REF!</definedName>
    <definedName name="__________________BTS5">#REF!</definedName>
    <definedName name="__________________BTS6" localSheetId="4">#REF!</definedName>
    <definedName name="__________________BTS6">#REF!</definedName>
    <definedName name="__________________BTS7" localSheetId="4">#REF!</definedName>
    <definedName name="__________________BTS7">#REF!</definedName>
    <definedName name="__________________BTS8" localSheetId="4">#REF!</definedName>
    <definedName name="__________________BTS8">#REF!</definedName>
    <definedName name="__________________BTS9" localSheetId="4">#REF!</definedName>
    <definedName name="__________________BTS9">#REF!</definedName>
    <definedName name="__________________can430">40.73</definedName>
    <definedName name="__________________can435">43.3</definedName>
    <definedName name="__________________CCW1" localSheetId="4">#REF!</definedName>
    <definedName name="__________________CCW1">#REF!</definedName>
    <definedName name="__________________CCW2" localSheetId="4">#REF!</definedName>
    <definedName name="__________________CCW2">#REF!</definedName>
    <definedName name="__________________cur1" localSheetId="4">#REF!</definedName>
    <definedName name="__________________cur1">#REF!</definedName>
    <definedName name="__________________GBS11" localSheetId="4">#REF!</definedName>
    <definedName name="__________________GBS11">#REF!</definedName>
    <definedName name="__________________GBS110" localSheetId="4">#REF!</definedName>
    <definedName name="__________________GBS110">#REF!</definedName>
    <definedName name="__________________GBS111" localSheetId="4">#REF!</definedName>
    <definedName name="__________________GBS111">#REF!</definedName>
    <definedName name="__________________GBS112" localSheetId="4">#REF!</definedName>
    <definedName name="__________________GBS112">#REF!</definedName>
    <definedName name="__________________GBS113" localSheetId="4">#REF!</definedName>
    <definedName name="__________________GBS113">#REF!</definedName>
    <definedName name="__________________GBS114" localSheetId="4">#REF!</definedName>
    <definedName name="__________________GBS114">#REF!</definedName>
    <definedName name="__________________GBS115" localSheetId="4">#REF!</definedName>
    <definedName name="__________________GBS115">#REF!</definedName>
    <definedName name="__________________GBS116" localSheetId="4">#REF!</definedName>
    <definedName name="__________________GBS116">#REF!</definedName>
    <definedName name="__________________GBS117" localSheetId="4">#REF!</definedName>
    <definedName name="__________________GBS117">#REF!</definedName>
    <definedName name="__________________GBS118" localSheetId="4">#REF!</definedName>
    <definedName name="__________________GBS118">#REF!</definedName>
    <definedName name="__________________GBS119" localSheetId="4">#REF!</definedName>
    <definedName name="__________________GBS119">#REF!</definedName>
    <definedName name="__________________GBS12" localSheetId="4">#REF!</definedName>
    <definedName name="__________________GBS12">#REF!</definedName>
    <definedName name="__________________GBS120" localSheetId="4">#REF!</definedName>
    <definedName name="__________________GBS120">#REF!</definedName>
    <definedName name="__________________GBS121" localSheetId="4">#REF!</definedName>
    <definedName name="__________________GBS121">#REF!</definedName>
    <definedName name="__________________GBS122" localSheetId="4">#REF!</definedName>
    <definedName name="__________________GBS122">#REF!</definedName>
    <definedName name="__________________GBS123" localSheetId="4">#REF!</definedName>
    <definedName name="__________________GBS123">#REF!</definedName>
    <definedName name="__________________GBS124" localSheetId="4">#REF!</definedName>
    <definedName name="__________________GBS124">#REF!</definedName>
    <definedName name="__________________GBS13" localSheetId="4">#REF!</definedName>
    <definedName name="__________________GBS13">#REF!</definedName>
    <definedName name="__________________GBS14" localSheetId="4">#REF!</definedName>
    <definedName name="__________________GBS14">#REF!</definedName>
    <definedName name="__________________GBS15" localSheetId="4">#REF!</definedName>
    <definedName name="__________________GBS15">#REF!</definedName>
    <definedName name="__________________GBS16" localSheetId="4">#REF!</definedName>
    <definedName name="__________________GBS16">#REF!</definedName>
    <definedName name="__________________GBS17" localSheetId="4">#REF!</definedName>
    <definedName name="__________________GBS17">#REF!</definedName>
    <definedName name="__________________GBS18" localSheetId="4">#REF!</definedName>
    <definedName name="__________________GBS18">#REF!</definedName>
    <definedName name="__________________GBS19" localSheetId="4">#REF!</definedName>
    <definedName name="__________________GBS19">#REF!</definedName>
    <definedName name="__________________GBS21" localSheetId="4">#REF!</definedName>
    <definedName name="__________________GBS21">#REF!</definedName>
    <definedName name="__________________GBS210" localSheetId="4">#REF!</definedName>
    <definedName name="__________________GBS210">#REF!</definedName>
    <definedName name="__________________GBS211" localSheetId="4">#REF!</definedName>
    <definedName name="__________________GBS211">#REF!</definedName>
    <definedName name="__________________GBS212" localSheetId="4">#REF!</definedName>
    <definedName name="__________________GBS212">#REF!</definedName>
    <definedName name="__________________GBS213" localSheetId="4">#REF!</definedName>
    <definedName name="__________________GBS213">#REF!</definedName>
    <definedName name="__________________GBS214" localSheetId="4">#REF!</definedName>
    <definedName name="__________________GBS214">#REF!</definedName>
    <definedName name="__________________GBS215" localSheetId="4">#REF!</definedName>
    <definedName name="__________________GBS215">#REF!</definedName>
    <definedName name="__________________GBS216" localSheetId="4">#REF!</definedName>
    <definedName name="__________________GBS216">#REF!</definedName>
    <definedName name="__________________GBS217" localSheetId="4">#REF!</definedName>
    <definedName name="__________________GBS217">#REF!</definedName>
    <definedName name="__________________GBS218" localSheetId="4">#REF!</definedName>
    <definedName name="__________________GBS218">#REF!</definedName>
    <definedName name="__________________GBS219" localSheetId="4">#REF!</definedName>
    <definedName name="__________________GBS219">#REF!</definedName>
    <definedName name="__________________GBS22" localSheetId="4">#REF!</definedName>
    <definedName name="__________________GBS22">#REF!</definedName>
    <definedName name="__________________GBS220" localSheetId="4">#REF!</definedName>
    <definedName name="__________________GBS220">#REF!</definedName>
    <definedName name="__________________GBS221" localSheetId="4">#REF!</definedName>
    <definedName name="__________________GBS221">#REF!</definedName>
    <definedName name="__________________GBS222" localSheetId="4">#REF!</definedName>
    <definedName name="__________________GBS222">#REF!</definedName>
    <definedName name="__________________GBS223" localSheetId="4">#REF!</definedName>
    <definedName name="__________________GBS223">#REF!</definedName>
    <definedName name="__________________GBS224" localSheetId="4">#REF!</definedName>
    <definedName name="__________________GBS224">#REF!</definedName>
    <definedName name="__________________GBS23" localSheetId="4">#REF!</definedName>
    <definedName name="__________________GBS23">#REF!</definedName>
    <definedName name="__________________GBS24" localSheetId="4">#REF!</definedName>
    <definedName name="__________________GBS24">#REF!</definedName>
    <definedName name="__________________GBS25" localSheetId="4">#REF!</definedName>
    <definedName name="__________________GBS25">#REF!</definedName>
    <definedName name="__________________GBS26" localSheetId="4">#REF!</definedName>
    <definedName name="__________________GBS26">#REF!</definedName>
    <definedName name="__________________GBS27" localSheetId="4">#REF!</definedName>
    <definedName name="__________________GBS27">#REF!</definedName>
    <definedName name="__________________GBS28" localSheetId="4">#REF!</definedName>
    <definedName name="__________________GBS28">#REF!</definedName>
    <definedName name="__________________GBS29" localSheetId="4">#REF!</definedName>
    <definedName name="__________________GBS29">#REF!</definedName>
    <definedName name="__________________imp1" localSheetId="4">#REF!</definedName>
    <definedName name="__________________imp1">#REF!</definedName>
    <definedName name="__________________knr2" localSheetId="4">#REF!</definedName>
    <definedName name="__________________knr2">#REF!</definedName>
    <definedName name="__________________l1" localSheetId="4">#REF!</definedName>
    <definedName name="__________________l1">#REF!</definedName>
    <definedName name="__________________l12" localSheetId="4">#REF!</definedName>
    <definedName name="__________________l12">#REF!</definedName>
    <definedName name="__________________l2" localSheetId="4">#REF!</definedName>
    <definedName name="__________________l2">#REF!</definedName>
    <definedName name="__________________l3" localSheetId="4">#REF!</definedName>
    <definedName name="__________________l3">#REF!</definedName>
    <definedName name="__________________l4" localSheetId="4">#REF!</definedName>
    <definedName name="__________________l4">#REF!</definedName>
    <definedName name="__________________l5" localSheetId="4">#REF!</definedName>
    <definedName name="__________________l5">#REF!</definedName>
    <definedName name="__________________l6" localSheetId="4">#REF!</definedName>
    <definedName name="__________________l6">#REF!</definedName>
    <definedName name="__________________l7" localSheetId="4">#REF!</definedName>
    <definedName name="__________________l7">#REF!</definedName>
    <definedName name="__________________l8" localSheetId="4">#REF!</definedName>
    <definedName name="__________________l8">#REF!</definedName>
    <definedName name="__________________l9" localSheetId="4">#REF!</definedName>
    <definedName name="__________________l9">#REF!</definedName>
    <definedName name="__________________LJ6" localSheetId="4">#REF!</definedName>
    <definedName name="__________________LJ6">#REF!</definedName>
    <definedName name="__________________lj600" localSheetId="4">#REF!</definedName>
    <definedName name="__________________lj600">#REF!</definedName>
    <definedName name="__________________lj900" localSheetId="4">#REF!</definedName>
    <definedName name="__________________lj900">#REF!</definedName>
    <definedName name="__________________LL3" localSheetId="4">#REF!</definedName>
    <definedName name="__________________LL3">#REF!</definedName>
    <definedName name="__________________LSO24" localSheetId="4">#REF!</definedName>
    <definedName name="__________________LSO24">#REF!</definedName>
    <definedName name="__________________MA1" localSheetId="4">#REF!</definedName>
    <definedName name="__________________MA1">#REF!</definedName>
    <definedName name="__________________MA2" localSheetId="4">#REF!</definedName>
    <definedName name="__________________MA2">#REF!</definedName>
    <definedName name="__________________Met22" localSheetId="4">#REF!</definedName>
    <definedName name="__________________Met22">#REF!</definedName>
    <definedName name="__________________Met45" localSheetId="4">#REF!</definedName>
    <definedName name="__________________Met45">#REF!</definedName>
    <definedName name="__________________MEt55" localSheetId="4">#REF!</definedName>
    <definedName name="__________________MEt55">#REF!</definedName>
    <definedName name="__________________Met63" localSheetId="4">#REF!</definedName>
    <definedName name="__________________Met63">#REF!</definedName>
    <definedName name="__________________ML21" localSheetId="4">#REF!</definedName>
    <definedName name="__________________ML21">#REF!</definedName>
    <definedName name="__________________ML210" localSheetId="4">#REF!</definedName>
    <definedName name="__________________ML210">#REF!</definedName>
    <definedName name="__________________ML211" localSheetId="4">#REF!</definedName>
    <definedName name="__________________ML211">#REF!</definedName>
    <definedName name="__________________ML212" localSheetId="4">#REF!</definedName>
    <definedName name="__________________ML212">#REF!</definedName>
    <definedName name="__________________ML213" localSheetId="4">#REF!</definedName>
    <definedName name="__________________ML213">#REF!</definedName>
    <definedName name="__________________ML214" localSheetId="4">#REF!</definedName>
    <definedName name="__________________ML214">#REF!</definedName>
    <definedName name="__________________ML215" localSheetId="4">#REF!</definedName>
    <definedName name="__________________ML215">#REF!</definedName>
    <definedName name="__________________ML216" localSheetId="4">#REF!</definedName>
    <definedName name="__________________ML216">#REF!</definedName>
    <definedName name="__________________ML217" localSheetId="4">#REF!</definedName>
    <definedName name="__________________ML217">#REF!</definedName>
    <definedName name="__________________ML218" localSheetId="4">#REF!</definedName>
    <definedName name="__________________ML218">#REF!</definedName>
    <definedName name="__________________ML219" localSheetId="4">#REF!</definedName>
    <definedName name="__________________ML219">#REF!</definedName>
    <definedName name="__________________ML22" localSheetId="4">#REF!</definedName>
    <definedName name="__________________ML22">#REF!</definedName>
    <definedName name="__________________ML220" localSheetId="4">#REF!</definedName>
    <definedName name="__________________ML220">#REF!</definedName>
    <definedName name="__________________ML221" localSheetId="4">#REF!</definedName>
    <definedName name="__________________ML221">#REF!</definedName>
    <definedName name="__________________ML222" localSheetId="4">#REF!</definedName>
    <definedName name="__________________ML222">#REF!</definedName>
    <definedName name="__________________ML223" localSheetId="4">#REF!</definedName>
    <definedName name="__________________ML223">#REF!</definedName>
    <definedName name="__________________ML224" localSheetId="4">#REF!</definedName>
    <definedName name="__________________ML224">#REF!</definedName>
    <definedName name="__________________ML23" localSheetId="4">#REF!</definedName>
    <definedName name="__________________ML23">#REF!</definedName>
    <definedName name="__________________ML24" localSheetId="4">#REF!</definedName>
    <definedName name="__________________ML24">#REF!</definedName>
    <definedName name="__________________ML25" localSheetId="4">#REF!</definedName>
    <definedName name="__________________ML25">#REF!</definedName>
    <definedName name="__________________ML26" localSheetId="4">#REF!</definedName>
    <definedName name="__________________ML26">#REF!</definedName>
    <definedName name="__________________ML27" localSheetId="4">#REF!</definedName>
    <definedName name="__________________ML27">#REF!</definedName>
    <definedName name="__________________ML28" localSheetId="4">#REF!</definedName>
    <definedName name="__________________ML28">#REF!</definedName>
    <definedName name="__________________ML29" localSheetId="4">#REF!</definedName>
    <definedName name="__________________ML29">#REF!</definedName>
    <definedName name="__________________ML31" localSheetId="4">#REF!</definedName>
    <definedName name="__________________ML31">#REF!</definedName>
    <definedName name="__________________ML310" localSheetId="4">#REF!</definedName>
    <definedName name="__________________ML310">#REF!</definedName>
    <definedName name="__________________ML311" localSheetId="4">#REF!</definedName>
    <definedName name="__________________ML311">#REF!</definedName>
    <definedName name="__________________ML312" localSheetId="4">#REF!</definedName>
    <definedName name="__________________ML312">#REF!</definedName>
    <definedName name="__________________ML313" localSheetId="4">#REF!</definedName>
    <definedName name="__________________ML313">#REF!</definedName>
    <definedName name="__________________ML314" localSheetId="4">#REF!</definedName>
    <definedName name="__________________ML314">#REF!</definedName>
    <definedName name="__________________ML315" localSheetId="4">#REF!</definedName>
    <definedName name="__________________ML315">#REF!</definedName>
    <definedName name="__________________ML316" localSheetId="4">#REF!</definedName>
    <definedName name="__________________ML316">#REF!</definedName>
    <definedName name="__________________ML317" localSheetId="4">#REF!</definedName>
    <definedName name="__________________ML317">#REF!</definedName>
    <definedName name="__________________ML318" localSheetId="4">#REF!</definedName>
    <definedName name="__________________ML318">#REF!</definedName>
    <definedName name="__________________ML319" localSheetId="4">#REF!</definedName>
    <definedName name="__________________ML319">#REF!</definedName>
    <definedName name="__________________ML32" localSheetId="4">#REF!</definedName>
    <definedName name="__________________ML32">#REF!</definedName>
    <definedName name="__________________ML320" localSheetId="4">#REF!</definedName>
    <definedName name="__________________ML320">#REF!</definedName>
    <definedName name="__________________ML321" localSheetId="4">#REF!</definedName>
    <definedName name="__________________ML321">#REF!</definedName>
    <definedName name="__________________ML322" localSheetId="4">#REF!</definedName>
    <definedName name="__________________ML322">#REF!</definedName>
    <definedName name="__________________ML323" localSheetId="4">#REF!</definedName>
    <definedName name="__________________ML323">#REF!</definedName>
    <definedName name="__________________ML324" localSheetId="4">#REF!</definedName>
    <definedName name="__________________ML324">#REF!</definedName>
    <definedName name="__________________ML33" localSheetId="4">#REF!</definedName>
    <definedName name="__________________ML33">#REF!</definedName>
    <definedName name="__________________ML34" localSheetId="4">#REF!</definedName>
    <definedName name="__________________ML34">#REF!</definedName>
    <definedName name="__________________ML35" localSheetId="4">#REF!</definedName>
    <definedName name="__________________ML35">#REF!</definedName>
    <definedName name="__________________ML36" localSheetId="4">#REF!</definedName>
    <definedName name="__________________ML36">#REF!</definedName>
    <definedName name="__________________ML37" localSheetId="4">#REF!</definedName>
    <definedName name="__________________ML37">#REF!</definedName>
    <definedName name="__________________ML38" localSheetId="4">#REF!</definedName>
    <definedName name="__________________ML38">#REF!</definedName>
    <definedName name="__________________ML39" localSheetId="4">#REF!</definedName>
    <definedName name="__________________ML39">#REF!</definedName>
    <definedName name="__________________ML7" localSheetId="4">#REF!</definedName>
    <definedName name="__________________ML7">#REF!</definedName>
    <definedName name="__________________ML8" localSheetId="4">#REF!</definedName>
    <definedName name="__________________ML8">#REF!</definedName>
    <definedName name="__________________ML9" localSheetId="4">#REF!</definedName>
    <definedName name="__________________ML9">#REF!</definedName>
    <definedName name="__________________mm1" localSheetId="4">#REF!</definedName>
    <definedName name="__________________mm1">#REF!</definedName>
    <definedName name="__________________mm1000" localSheetId="4">#REF!</definedName>
    <definedName name="__________________mm1000">#REF!</definedName>
    <definedName name="__________________mm11" localSheetId="4">#REF!</definedName>
    <definedName name="__________________mm11">#REF!</definedName>
    <definedName name="__________________mm111" localSheetId="4">#REF!</definedName>
    <definedName name="__________________mm111">#REF!</definedName>
    <definedName name="__________________mm600" localSheetId="4">#REF!</definedName>
    <definedName name="__________________mm600">#REF!</definedName>
    <definedName name="__________________mm800" localSheetId="4">#REF!</definedName>
    <definedName name="__________________mm800">#REF!</definedName>
    <definedName name="__________________PC1" localSheetId="4">#REF!</definedName>
    <definedName name="__________________PC1">#REF!</definedName>
    <definedName name="__________________PC10" localSheetId="4">#REF!</definedName>
    <definedName name="__________________PC10">#REF!</definedName>
    <definedName name="__________________PC11" localSheetId="4">#REF!</definedName>
    <definedName name="__________________PC11">#REF!</definedName>
    <definedName name="__________________PC12" localSheetId="4">#REF!</definedName>
    <definedName name="__________________PC12">#REF!</definedName>
    <definedName name="__________________PC13" localSheetId="4">#REF!</definedName>
    <definedName name="__________________PC13">#REF!</definedName>
    <definedName name="__________________PC14" localSheetId="4">#REF!</definedName>
    <definedName name="__________________PC14">#REF!</definedName>
    <definedName name="__________________PC15" localSheetId="4">#REF!</definedName>
    <definedName name="__________________PC15">#REF!</definedName>
    <definedName name="__________________PC16" localSheetId="4">#REF!</definedName>
    <definedName name="__________________PC16">#REF!</definedName>
    <definedName name="__________________PC17" localSheetId="4">#REF!</definedName>
    <definedName name="__________________PC17">#REF!</definedName>
    <definedName name="__________________PC18" localSheetId="4">#REF!</definedName>
    <definedName name="__________________PC18">#REF!</definedName>
    <definedName name="__________________PC19" localSheetId="4">#REF!</definedName>
    <definedName name="__________________PC19">#REF!</definedName>
    <definedName name="__________________pc2" localSheetId="4">#REF!</definedName>
    <definedName name="__________________pc2">#REF!</definedName>
    <definedName name="__________________PC20">NA()</definedName>
    <definedName name="__________________PC21" localSheetId="4">#REF!</definedName>
    <definedName name="__________________PC21">#REF!</definedName>
    <definedName name="__________________PC22" localSheetId="4">#REF!</definedName>
    <definedName name="__________________PC22">#REF!</definedName>
    <definedName name="__________________PC23" localSheetId="4">#REF!</definedName>
    <definedName name="__________________PC23">#REF!</definedName>
    <definedName name="__________________PC24" localSheetId="4">#REF!</definedName>
    <definedName name="__________________PC24">#REF!</definedName>
    <definedName name="__________________PC3" localSheetId="4">#REF!</definedName>
    <definedName name="__________________PC3">#REF!</definedName>
    <definedName name="__________________PC4" localSheetId="4">#REF!</definedName>
    <definedName name="__________________PC4">#REF!</definedName>
    <definedName name="__________________PC5" localSheetId="4">#REF!</definedName>
    <definedName name="__________________PC5">#REF!</definedName>
    <definedName name="__________________PC6" localSheetId="4">#REF!</definedName>
    <definedName name="__________________PC6">#REF!</definedName>
    <definedName name="__________________pc600" localSheetId="4">#REF!</definedName>
    <definedName name="__________________pc600">#REF!</definedName>
    <definedName name="__________________PC7" localSheetId="4">#REF!</definedName>
    <definedName name="__________________PC7">#REF!</definedName>
    <definedName name="__________________PC8" localSheetId="4">#REF!</definedName>
    <definedName name="__________________PC8">#REF!</definedName>
    <definedName name="__________________PC9" localSheetId="4">#REF!</definedName>
    <definedName name="__________________PC9">#REF!</definedName>
    <definedName name="__________________pc900" localSheetId="4">#REF!</definedName>
    <definedName name="__________________pc900">#REF!</definedName>
    <definedName name="__________________pla4" localSheetId="4">#REF!</definedName>
    <definedName name="__________________pla4">#REF!</definedName>
    <definedName name="__________________pv2" localSheetId="4">#REF!</definedName>
    <definedName name="__________________pv2">#REF!</definedName>
    <definedName name="__________________rr3" localSheetId="4">#REF!</definedName>
    <definedName name="__________________rr3">#REF!</definedName>
    <definedName name="__________________rrr1" localSheetId="4">#REF!</definedName>
    <definedName name="__________________rrr1">#REF!</definedName>
    <definedName name="__________________SP10" localSheetId="4">#REF!</definedName>
    <definedName name="__________________SP10">#REF!</definedName>
    <definedName name="__________________SP16" localSheetId="4">#REF!</definedName>
    <definedName name="__________________SP16">#REF!</definedName>
    <definedName name="__________________SP7" localSheetId="4">#REF!</definedName>
    <definedName name="__________________SP7">#REF!</definedName>
    <definedName name="__________________ss12" localSheetId="4">#REF!</definedName>
    <definedName name="__________________ss12">#REF!</definedName>
    <definedName name="__________________ss20" localSheetId="4">#REF!</definedName>
    <definedName name="__________________ss20">#REF!</definedName>
    <definedName name="__________________ss40" localSheetId="4">#REF!</definedName>
    <definedName name="__________________ss40">#REF!</definedName>
    <definedName name="__________________var1" localSheetId="4">#REF!</definedName>
    <definedName name="__________________var1">#REF!</definedName>
    <definedName name="__________________var4" localSheetId="4">#REF!</definedName>
    <definedName name="__________________var4">#REF!</definedName>
    <definedName name="__________________vat1">NA()</definedName>
    <definedName name="_________________bla1" localSheetId="4">#REF!</definedName>
    <definedName name="_________________bla1">#REF!</definedName>
    <definedName name="_________________BSG100" localSheetId="4">#REF!</definedName>
    <definedName name="_________________BSG100">#REF!</definedName>
    <definedName name="_________________BSG150" localSheetId="4">#REF!</definedName>
    <definedName name="_________________BSG150">#REF!</definedName>
    <definedName name="_________________BSG5" localSheetId="4">#REF!</definedName>
    <definedName name="_________________BSG5">#REF!</definedName>
    <definedName name="_________________BSG75" localSheetId="4">#REF!</definedName>
    <definedName name="_________________BSG75">#REF!</definedName>
    <definedName name="_________________BTC1" localSheetId="4">#REF!</definedName>
    <definedName name="_________________BTC1">#REF!</definedName>
    <definedName name="_________________BTC10" localSheetId="4">#REF!</definedName>
    <definedName name="_________________BTC10">#REF!</definedName>
    <definedName name="_________________BTC11" localSheetId="4">#REF!</definedName>
    <definedName name="_________________BTC11">#REF!</definedName>
    <definedName name="_________________BTC12" localSheetId="4">#REF!</definedName>
    <definedName name="_________________BTC12">#REF!</definedName>
    <definedName name="_________________BTC13" localSheetId="4">#REF!</definedName>
    <definedName name="_________________BTC13">#REF!</definedName>
    <definedName name="_________________BTC14" localSheetId="4">#REF!</definedName>
    <definedName name="_________________BTC14">#REF!</definedName>
    <definedName name="_________________BTC15" localSheetId="4">#REF!</definedName>
    <definedName name="_________________BTC15">#REF!</definedName>
    <definedName name="_________________BTC16" localSheetId="4">#REF!</definedName>
    <definedName name="_________________BTC16">#REF!</definedName>
    <definedName name="_________________BTC17" localSheetId="4">#REF!</definedName>
    <definedName name="_________________BTC17">#REF!</definedName>
    <definedName name="_________________BTC18" localSheetId="4">#REF!</definedName>
    <definedName name="_________________BTC18">#REF!</definedName>
    <definedName name="_________________BTC19" localSheetId="4">#REF!</definedName>
    <definedName name="_________________BTC19">#REF!</definedName>
    <definedName name="_________________BTC2" localSheetId="4">#REF!</definedName>
    <definedName name="_________________BTC2">#REF!</definedName>
    <definedName name="_________________BTC20" localSheetId="4">#REF!</definedName>
    <definedName name="_________________BTC20">#REF!</definedName>
    <definedName name="_________________BTC21" localSheetId="4">#REF!</definedName>
    <definedName name="_________________BTC21">#REF!</definedName>
    <definedName name="_________________BTC22" localSheetId="4">#REF!</definedName>
    <definedName name="_________________BTC22">#REF!</definedName>
    <definedName name="_________________BTC23" localSheetId="4">#REF!</definedName>
    <definedName name="_________________BTC23">#REF!</definedName>
    <definedName name="_________________BTC24" localSheetId="4">#REF!</definedName>
    <definedName name="_________________BTC24">#REF!</definedName>
    <definedName name="_________________BTC3" localSheetId="4">#REF!</definedName>
    <definedName name="_________________BTC3">#REF!</definedName>
    <definedName name="_________________BTC4" localSheetId="4">#REF!</definedName>
    <definedName name="_________________BTC4">#REF!</definedName>
    <definedName name="_________________BTC5" localSheetId="4">#REF!</definedName>
    <definedName name="_________________BTC5">#REF!</definedName>
    <definedName name="_________________BTC6" localSheetId="4">#REF!</definedName>
    <definedName name="_________________BTC6">#REF!</definedName>
    <definedName name="_________________BTC7" localSheetId="4">#REF!</definedName>
    <definedName name="_________________BTC7">#REF!</definedName>
    <definedName name="_________________BTC8" localSheetId="4">#REF!</definedName>
    <definedName name="_________________BTC8">#REF!</definedName>
    <definedName name="_________________BTC9" localSheetId="4">#REF!</definedName>
    <definedName name="_________________BTC9">#REF!</definedName>
    <definedName name="_________________BTR1" localSheetId="4">#REF!</definedName>
    <definedName name="_________________BTR1">#REF!</definedName>
    <definedName name="_________________BTR10" localSheetId="4">#REF!</definedName>
    <definedName name="_________________BTR10">#REF!</definedName>
    <definedName name="_________________BTR11" localSheetId="4">#REF!</definedName>
    <definedName name="_________________BTR11">#REF!</definedName>
    <definedName name="_________________BTR12" localSheetId="4">#REF!</definedName>
    <definedName name="_________________BTR12">#REF!</definedName>
    <definedName name="_________________BTR13" localSheetId="4">#REF!</definedName>
    <definedName name="_________________BTR13">#REF!</definedName>
    <definedName name="_________________BTR14" localSheetId="4">#REF!</definedName>
    <definedName name="_________________BTR14">#REF!</definedName>
    <definedName name="_________________BTR15" localSheetId="4">#REF!</definedName>
    <definedName name="_________________BTR15">#REF!</definedName>
    <definedName name="_________________BTR16" localSheetId="4">#REF!</definedName>
    <definedName name="_________________BTR16">#REF!</definedName>
    <definedName name="_________________BTR17" localSheetId="4">#REF!</definedName>
    <definedName name="_________________BTR17">#REF!</definedName>
    <definedName name="_________________BTR18" localSheetId="4">#REF!</definedName>
    <definedName name="_________________BTR18">#REF!</definedName>
    <definedName name="_________________BTR19" localSheetId="4">#REF!</definedName>
    <definedName name="_________________BTR19">#REF!</definedName>
    <definedName name="_________________BTR2" localSheetId="4">#REF!</definedName>
    <definedName name="_________________BTR2">#REF!</definedName>
    <definedName name="_________________BTR20" localSheetId="4">#REF!</definedName>
    <definedName name="_________________BTR20">#REF!</definedName>
    <definedName name="_________________BTR21" localSheetId="4">#REF!</definedName>
    <definedName name="_________________BTR21">#REF!</definedName>
    <definedName name="_________________BTR22" localSheetId="4">#REF!</definedName>
    <definedName name="_________________BTR22">#REF!</definedName>
    <definedName name="_________________BTR23" localSheetId="4">#REF!</definedName>
    <definedName name="_________________BTR23">#REF!</definedName>
    <definedName name="_________________BTR24" localSheetId="4">#REF!</definedName>
    <definedName name="_________________BTR24">#REF!</definedName>
    <definedName name="_________________BTR3" localSheetId="4">#REF!</definedName>
    <definedName name="_________________BTR3">#REF!</definedName>
    <definedName name="_________________BTR4" localSheetId="4">#REF!</definedName>
    <definedName name="_________________BTR4">#REF!</definedName>
    <definedName name="_________________BTR5" localSheetId="4">#REF!</definedName>
    <definedName name="_________________BTR5">#REF!</definedName>
    <definedName name="_________________BTR6" localSheetId="4">#REF!</definedName>
    <definedName name="_________________BTR6">#REF!</definedName>
    <definedName name="_________________BTR7" localSheetId="4">#REF!</definedName>
    <definedName name="_________________BTR7">#REF!</definedName>
    <definedName name="_________________BTR8" localSheetId="4">#REF!</definedName>
    <definedName name="_________________BTR8">#REF!</definedName>
    <definedName name="_________________BTR9" localSheetId="4">#REF!</definedName>
    <definedName name="_________________BTR9">#REF!</definedName>
    <definedName name="_________________BTS1" localSheetId="4">#REF!</definedName>
    <definedName name="_________________BTS1">#REF!</definedName>
    <definedName name="_________________BTS10" localSheetId="4">#REF!</definedName>
    <definedName name="_________________BTS10">#REF!</definedName>
    <definedName name="_________________BTS11" localSheetId="4">#REF!</definedName>
    <definedName name="_________________BTS11">#REF!</definedName>
    <definedName name="_________________BTS12" localSheetId="4">#REF!</definedName>
    <definedName name="_________________BTS12">#REF!</definedName>
    <definedName name="_________________BTS13" localSheetId="4">#REF!</definedName>
    <definedName name="_________________BTS13">#REF!</definedName>
    <definedName name="_________________BTS14" localSheetId="4">#REF!</definedName>
    <definedName name="_________________BTS14">#REF!</definedName>
    <definedName name="_________________BTS15" localSheetId="4">#REF!</definedName>
    <definedName name="_________________BTS15">#REF!</definedName>
    <definedName name="_________________BTS16" localSheetId="4">#REF!</definedName>
    <definedName name="_________________BTS16">#REF!</definedName>
    <definedName name="_________________BTS17" localSheetId="4">#REF!</definedName>
    <definedName name="_________________BTS17">#REF!</definedName>
    <definedName name="_________________BTS18" localSheetId="4">#REF!</definedName>
    <definedName name="_________________BTS18">#REF!</definedName>
    <definedName name="_________________BTS19" localSheetId="4">#REF!</definedName>
    <definedName name="_________________BTS19">#REF!</definedName>
    <definedName name="_________________BTS2" localSheetId="4">#REF!</definedName>
    <definedName name="_________________BTS2">#REF!</definedName>
    <definedName name="_________________BTS20" localSheetId="4">#REF!</definedName>
    <definedName name="_________________BTS20">#REF!</definedName>
    <definedName name="_________________BTS21" localSheetId="4">#REF!</definedName>
    <definedName name="_________________BTS21">#REF!</definedName>
    <definedName name="_________________BTS22" localSheetId="4">#REF!</definedName>
    <definedName name="_________________BTS22">#REF!</definedName>
    <definedName name="_________________BTS23" localSheetId="4">#REF!</definedName>
    <definedName name="_________________BTS23">#REF!</definedName>
    <definedName name="_________________BTS24" localSheetId="4">#REF!</definedName>
    <definedName name="_________________BTS24">#REF!</definedName>
    <definedName name="_________________BTS3" localSheetId="4">#REF!</definedName>
    <definedName name="_________________BTS3">#REF!</definedName>
    <definedName name="_________________BTS4" localSheetId="4">#REF!</definedName>
    <definedName name="_________________BTS4">#REF!</definedName>
    <definedName name="_________________BTS5" localSheetId="4">#REF!</definedName>
    <definedName name="_________________BTS5">#REF!</definedName>
    <definedName name="_________________BTS6" localSheetId="4">#REF!</definedName>
    <definedName name="_________________BTS6">#REF!</definedName>
    <definedName name="_________________BTS7" localSheetId="4">#REF!</definedName>
    <definedName name="_________________BTS7">#REF!</definedName>
    <definedName name="_________________BTS8" localSheetId="4">#REF!</definedName>
    <definedName name="_________________BTS8">#REF!</definedName>
    <definedName name="_________________BTS9" localSheetId="4">#REF!</definedName>
    <definedName name="_________________BTS9">#REF!</definedName>
    <definedName name="_________________can430">40.73</definedName>
    <definedName name="_________________can435">43.3</definedName>
    <definedName name="_________________CCW1" localSheetId="4">#REF!</definedName>
    <definedName name="_________________CCW1">#REF!</definedName>
    <definedName name="_________________CCW2" localSheetId="4">#REF!</definedName>
    <definedName name="_________________CCW2">#REF!</definedName>
    <definedName name="_________________cur1" localSheetId="4">#REF!</definedName>
    <definedName name="_________________cur1">#REF!</definedName>
    <definedName name="_________________GBS11" localSheetId="4">#REF!</definedName>
    <definedName name="_________________GBS11">#REF!</definedName>
    <definedName name="_________________GBS110" localSheetId="4">#REF!</definedName>
    <definedName name="_________________GBS110">#REF!</definedName>
    <definedName name="_________________GBS111" localSheetId="4">#REF!</definedName>
    <definedName name="_________________GBS111">#REF!</definedName>
    <definedName name="_________________GBS112" localSheetId="4">#REF!</definedName>
    <definedName name="_________________GBS112">#REF!</definedName>
    <definedName name="_________________GBS113" localSheetId="4">#REF!</definedName>
    <definedName name="_________________GBS113">#REF!</definedName>
    <definedName name="_________________GBS114" localSheetId="4">#REF!</definedName>
    <definedName name="_________________GBS114">#REF!</definedName>
    <definedName name="_________________GBS115" localSheetId="4">#REF!</definedName>
    <definedName name="_________________GBS115">#REF!</definedName>
    <definedName name="_________________GBS116" localSheetId="4">#REF!</definedName>
    <definedName name="_________________GBS116">#REF!</definedName>
    <definedName name="_________________GBS117" localSheetId="4">#REF!</definedName>
    <definedName name="_________________GBS117">#REF!</definedName>
    <definedName name="_________________GBS118" localSheetId="4">#REF!</definedName>
    <definedName name="_________________GBS118">#REF!</definedName>
    <definedName name="_________________GBS119" localSheetId="4">#REF!</definedName>
    <definedName name="_________________GBS119">#REF!</definedName>
    <definedName name="_________________GBS12" localSheetId="4">#REF!</definedName>
    <definedName name="_________________GBS12">#REF!</definedName>
    <definedName name="_________________GBS120" localSheetId="4">#REF!</definedName>
    <definedName name="_________________GBS120">#REF!</definedName>
    <definedName name="_________________GBS121" localSheetId="4">#REF!</definedName>
    <definedName name="_________________GBS121">#REF!</definedName>
    <definedName name="_________________GBS122" localSheetId="4">#REF!</definedName>
    <definedName name="_________________GBS122">#REF!</definedName>
    <definedName name="_________________GBS123" localSheetId="4">#REF!</definedName>
    <definedName name="_________________GBS123">#REF!</definedName>
    <definedName name="_________________GBS124" localSheetId="4">#REF!</definedName>
    <definedName name="_________________GBS124">#REF!</definedName>
    <definedName name="_________________GBS13" localSheetId="4">#REF!</definedName>
    <definedName name="_________________GBS13">#REF!</definedName>
    <definedName name="_________________GBS14" localSheetId="4">#REF!</definedName>
    <definedName name="_________________GBS14">#REF!</definedName>
    <definedName name="_________________GBS15" localSheetId="4">#REF!</definedName>
    <definedName name="_________________GBS15">#REF!</definedName>
    <definedName name="_________________GBS16" localSheetId="4">#REF!</definedName>
    <definedName name="_________________GBS16">#REF!</definedName>
    <definedName name="_________________GBS17" localSheetId="4">#REF!</definedName>
    <definedName name="_________________GBS17">#REF!</definedName>
    <definedName name="_________________GBS18" localSheetId="4">#REF!</definedName>
    <definedName name="_________________GBS18">#REF!</definedName>
    <definedName name="_________________GBS19" localSheetId="4">#REF!</definedName>
    <definedName name="_________________GBS19">#REF!</definedName>
    <definedName name="_________________GBS21" localSheetId="4">#REF!</definedName>
    <definedName name="_________________GBS21">#REF!</definedName>
    <definedName name="_________________GBS210" localSheetId="4">#REF!</definedName>
    <definedName name="_________________GBS210">#REF!</definedName>
    <definedName name="_________________GBS211" localSheetId="4">#REF!</definedName>
    <definedName name="_________________GBS211">#REF!</definedName>
    <definedName name="_________________GBS212" localSheetId="4">#REF!</definedName>
    <definedName name="_________________GBS212">#REF!</definedName>
    <definedName name="_________________GBS213" localSheetId="4">#REF!</definedName>
    <definedName name="_________________GBS213">#REF!</definedName>
    <definedName name="_________________GBS214" localSheetId="4">#REF!</definedName>
    <definedName name="_________________GBS214">#REF!</definedName>
    <definedName name="_________________GBS215" localSheetId="4">#REF!</definedName>
    <definedName name="_________________GBS215">#REF!</definedName>
    <definedName name="_________________GBS216" localSheetId="4">#REF!</definedName>
    <definedName name="_________________GBS216">#REF!</definedName>
    <definedName name="_________________GBS217" localSheetId="4">#REF!</definedName>
    <definedName name="_________________GBS217">#REF!</definedName>
    <definedName name="_________________GBS218" localSheetId="4">#REF!</definedName>
    <definedName name="_________________GBS218">#REF!</definedName>
    <definedName name="_________________GBS219" localSheetId="4">#REF!</definedName>
    <definedName name="_________________GBS219">#REF!</definedName>
    <definedName name="_________________GBS22" localSheetId="4">#REF!</definedName>
    <definedName name="_________________GBS22">#REF!</definedName>
    <definedName name="_________________GBS220" localSheetId="4">#REF!</definedName>
    <definedName name="_________________GBS220">#REF!</definedName>
    <definedName name="_________________GBS221" localSheetId="4">#REF!</definedName>
    <definedName name="_________________GBS221">#REF!</definedName>
    <definedName name="_________________GBS222" localSheetId="4">#REF!</definedName>
    <definedName name="_________________GBS222">#REF!</definedName>
    <definedName name="_________________GBS223" localSheetId="4">#REF!</definedName>
    <definedName name="_________________GBS223">#REF!</definedName>
    <definedName name="_________________GBS224" localSheetId="4">#REF!</definedName>
    <definedName name="_________________GBS224">#REF!</definedName>
    <definedName name="_________________GBS23" localSheetId="4">#REF!</definedName>
    <definedName name="_________________GBS23">#REF!</definedName>
    <definedName name="_________________GBS24" localSheetId="4">#REF!</definedName>
    <definedName name="_________________GBS24">#REF!</definedName>
    <definedName name="_________________GBS25" localSheetId="4">#REF!</definedName>
    <definedName name="_________________GBS25">#REF!</definedName>
    <definedName name="_________________GBS26" localSheetId="4">#REF!</definedName>
    <definedName name="_________________GBS26">#REF!</definedName>
    <definedName name="_________________GBS27" localSheetId="4">#REF!</definedName>
    <definedName name="_________________GBS27">#REF!</definedName>
    <definedName name="_________________GBS28" localSheetId="4">#REF!</definedName>
    <definedName name="_________________GBS28">#REF!</definedName>
    <definedName name="_________________GBS29" localSheetId="4">#REF!</definedName>
    <definedName name="_________________GBS29">#REF!</definedName>
    <definedName name="_________________imp1" localSheetId="4">#REF!</definedName>
    <definedName name="_________________imp1">#REF!</definedName>
    <definedName name="_________________knr2" localSheetId="4">#REF!</definedName>
    <definedName name="_________________knr2">#REF!</definedName>
    <definedName name="_________________l1" localSheetId="4">#REF!</definedName>
    <definedName name="_________________l1">#REF!</definedName>
    <definedName name="_________________l12" localSheetId="4">#REF!</definedName>
    <definedName name="_________________l12">#REF!</definedName>
    <definedName name="_________________l2" localSheetId="4">#REF!</definedName>
    <definedName name="_________________l2">#REF!</definedName>
    <definedName name="_________________l3" localSheetId="4">#REF!</definedName>
    <definedName name="_________________l3">#REF!</definedName>
    <definedName name="_________________l4" localSheetId="4">#REF!</definedName>
    <definedName name="_________________l4">#REF!</definedName>
    <definedName name="_________________l5" localSheetId="4">#REF!</definedName>
    <definedName name="_________________l5">#REF!</definedName>
    <definedName name="_________________l6" localSheetId="4">#REF!</definedName>
    <definedName name="_________________l6">#REF!</definedName>
    <definedName name="_________________l7" localSheetId="4">#REF!</definedName>
    <definedName name="_________________l7">#REF!</definedName>
    <definedName name="_________________l8" localSheetId="4">#REF!</definedName>
    <definedName name="_________________l8">#REF!</definedName>
    <definedName name="_________________l9" localSheetId="4">#REF!</definedName>
    <definedName name="_________________l9">#REF!</definedName>
    <definedName name="_________________LJ6" localSheetId="4">#REF!</definedName>
    <definedName name="_________________LJ6">#REF!</definedName>
    <definedName name="_________________lj600" localSheetId="4">#REF!</definedName>
    <definedName name="_________________lj600">#REF!</definedName>
    <definedName name="_________________lj900" localSheetId="4">#REF!</definedName>
    <definedName name="_________________lj900">#REF!</definedName>
    <definedName name="_________________LL3" localSheetId="4">#REF!</definedName>
    <definedName name="_________________LL3">#REF!</definedName>
    <definedName name="_________________LSO24" localSheetId="4">#REF!</definedName>
    <definedName name="_________________LSO24">#REF!</definedName>
    <definedName name="_________________MA1" localSheetId="4">#REF!</definedName>
    <definedName name="_________________MA1">#REF!</definedName>
    <definedName name="_________________MA2" localSheetId="4">#REF!</definedName>
    <definedName name="_________________MA2">#REF!</definedName>
    <definedName name="_________________Met22" localSheetId="4">#REF!</definedName>
    <definedName name="_________________Met22">#REF!</definedName>
    <definedName name="_________________Met45" localSheetId="4">#REF!</definedName>
    <definedName name="_________________Met45">#REF!</definedName>
    <definedName name="_________________MEt55" localSheetId="4">#REF!</definedName>
    <definedName name="_________________MEt55">#REF!</definedName>
    <definedName name="_________________Met63" localSheetId="4">#REF!</definedName>
    <definedName name="_________________Met63">#REF!</definedName>
    <definedName name="_________________ML21" localSheetId="4">#REF!</definedName>
    <definedName name="_________________ML21">#REF!</definedName>
    <definedName name="_________________ML210" localSheetId="4">#REF!</definedName>
    <definedName name="_________________ML210">#REF!</definedName>
    <definedName name="_________________ML211" localSheetId="4">#REF!</definedName>
    <definedName name="_________________ML211">#REF!</definedName>
    <definedName name="_________________ML212" localSheetId="4">#REF!</definedName>
    <definedName name="_________________ML212">#REF!</definedName>
    <definedName name="_________________ML213" localSheetId="4">#REF!</definedName>
    <definedName name="_________________ML213">#REF!</definedName>
    <definedName name="_________________ML214" localSheetId="4">#REF!</definedName>
    <definedName name="_________________ML214">#REF!</definedName>
    <definedName name="_________________ML215" localSheetId="4">#REF!</definedName>
    <definedName name="_________________ML215">#REF!</definedName>
    <definedName name="_________________ML216" localSheetId="4">#REF!</definedName>
    <definedName name="_________________ML216">#REF!</definedName>
    <definedName name="_________________ML217" localSheetId="4">#REF!</definedName>
    <definedName name="_________________ML217">#REF!</definedName>
    <definedName name="_________________ML218" localSheetId="4">#REF!</definedName>
    <definedName name="_________________ML218">#REF!</definedName>
    <definedName name="_________________ML219" localSheetId="4">#REF!</definedName>
    <definedName name="_________________ML219">#REF!</definedName>
    <definedName name="_________________ML22" localSheetId="4">#REF!</definedName>
    <definedName name="_________________ML22">#REF!</definedName>
    <definedName name="_________________ML220" localSheetId="4">#REF!</definedName>
    <definedName name="_________________ML220">#REF!</definedName>
    <definedName name="_________________ML221" localSheetId="4">#REF!</definedName>
    <definedName name="_________________ML221">#REF!</definedName>
    <definedName name="_________________ML222" localSheetId="4">#REF!</definedName>
    <definedName name="_________________ML222">#REF!</definedName>
    <definedName name="_________________ML223" localSheetId="4">#REF!</definedName>
    <definedName name="_________________ML223">#REF!</definedName>
    <definedName name="_________________ML224" localSheetId="4">#REF!</definedName>
    <definedName name="_________________ML224">#REF!</definedName>
    <definedName name="_________________ML23" localSheetId="4">#REF!</definedName>
    <definedName name="_________________ML23">#REF!</definedName>
    <definedName name="_________________ML24" localSheetId="4">#REF!</definedName>
    <definedName name="_________________ML24">#REF!</definedName>
    <definedName name="_________________ML25" localSheetId="4">#REF!</definedName>
    <definedName name="_________________ML25">#REF!</definedName>
    <definedName name="_________________ML26" localSheetId="4">#REF!</definedName>
    <definedName name="_________________ML26">#REF!</definedName>
    <definedName name="_________________ML27" localSheetId="4">#REF!</definedName>
    <definedName name="_________________ML27">#REF!</definedName>
    <definedName name="_________________ML28" localSheetId="4">#REF!</definedName>
    <definedName name="_________________ML28">#REF!</definedName>
    <definedName name="_________________ML29" localSheetId="4">#REF!</definedName>
    <definedName name="_________________ML29">#REF!</definedName>
    <definedName name="_________________ML31" localSheetId="4">#REF!</definedName>
    <definedName name="_________________ML31">#REF!</definedName>
    <definedName name="_________________ML310" localSheetId="4">#REF!</definedName>
    <definedName name="_________________ML310">#REF!</definedName>
    <definedName name="_________________ML311" localSheetId="4">#REF!</definedName>
    <definedName name="_________________ML311">#REF!</definedName>
    <definedName name="_________________ML312" localSheetId="4">#REF!</definedName>
    <definedName name="_________________ML312">#REF!</definedName>
    <definedName name="_________________ML313" localSheetId="4">#REF!</definedName>
    <definedName name="_________________ML313">#REF!</definedName>
    <definedName name="_________________ML314" localSheetId="4">#REF!</definedName>
    <definedName name="_________________ML314">#REF!</definedName>
    <definedName name="_________________ML315" localSheetId="4">#REF!</definedName>
    <definedName name="_________________ML315">#REF!</definedName>
    <definedName name="_________________ML316" localSheetId="4">#REF!</definedName>
    <definedName name="_________________ML316">#REF!</definedName>
    <definedName name="_________________ML317" localSheetId="4">#REF!</definedName>
    <definedName name="_________________ML317">#REF!</definedName>
    <definedName name="_________________ML318" localSheetId="4">#REF!</definedName>
    <definedName name="_________________ML318">#REF!</definedName>
    <definedName name="_________________ML319" localSheetId="4">#REF!</definedName>
    <definedName name="_________________ML319">#REF!</definedName>
    <definedName name="_________________ML32" localSheetId="4">#REF!</definedName>
    <definedName name="_________________ML32">#REF!</definedName>
    <definedName name="_________________ML320" localSheetId="4">#REF!</definedName>
    <definedName name="_________________ML320">#REF!</definedName>
    <definedName name="_________________ML321" localSheetId="4">#REF!</definedName>
    <definedName name="_________________ML321">#REF!</definedName>
    <definedName name="_________________ML322" localSheetId="4">#REF!</definedName>
    <definedName name="_________________ML322">#REF!</definedName>
    <definedName name="_________________ML323" localSheetId="4">#REF!</definedName>
    <definedName name="_________________ML323">#REF!</definedName>
    <definedName name="_________________ML324" localSheetId="4">#REF!</definedName>
    <definedName name="_________________ML324">#REF!</definedName>
    <definedName name="_________________ML33" localSheetId="4">#REF!</definedName>
    <definedName name="_________________ML33">#REF!</definedName>
    <definedName name="_________________ML34" localSheetId="4">#REF!</definedName>
    <definedName name="_________________ML34">#REF!</definedName>
    <definedName name="_________________ML35" localSheetId="4">#REF!</definedName>
    <definedName name="_________________ML35">#REF!</definedName>
    <definedName name="_________________ML36" localSheetId="4">#REF!</definedName>
    <definedName name="_________________ML36">#REF!</definedName>
    <definedName name="_________________ML37" localSheetId="4">#REF!</definedName>
    <definedName name="_________________ML37">#REF!</definedName>
    <definedName name="_________________ML38" localSheetId="4">#REF!</definedName>
    <definedName name="_________________ML38">#REF!</definedName>
    <definedName name="_________________ML39" localSheetId="4">#REF!</definedName>
    <definedName name="_________________ML39">#REF!</definedName>
    <definedName name="_________________ML7" localSheetId="4">#REF!</definedName>
    <definedName name="_________________ML7">#REF!</definedName>
    <definedName name="_________________ML8" localSheetId="4">#REF!</definedName>
    <definedName name="_________________ML8">#REF!</definedName>
    <definedName name="_________________ML9" localSheetId="4">#REF!</definedName>
    <definedName name="_________________ML9">#REF!</definedName>
    <definedName name="_________________mm1" localSheetId="4">#REF!</definedName>
    <definedName name="_________________mm1">#REF!</definedName>
    <definedName name="_________________mm1000" localSheetId="4">#REF!</definedName>
    <definedName name="_________________mm1000">#REF!</definedName>
    <definedName name="_________________mm11" localSheetId="4">#REF!</definedName>
    <definedName name="_________________mm11">#REF!</definedName>
    <definedName name="_________________mm111" localSheetId="4">#REF!</definedName>
    <definedName name="_________________mm111">#REF!</definedName>
    <definedName name="_________________mm600" localSheetId="4">#REF!</definedName>
    <definedName name="_________________mm600">#REF!</definedName>
    <definedName name="_________________mm800" localSheetId="4">#REF!</definedName>
    <definedName name="_________________mm800">#REF!</definedName>
    <definedName name="_________________PC1" localSheetId="4">#REF!</definedName>
    <definedName name="_________________PC1">#REF!</definedName>
    <definedName name="_________________PC10" localSheetId="4">#REF!</definedName>
    <definedName name="_________________PC10">#REF!</definedName>
    <definedName name="_________________PC11" localSheetId="4">#REF!</definedName>
    <definedName name="_________________PC11">#REF!</definedName>
    <definedName name="_________________PC12" localSheetId="4">#REF!</definedName>
    <definedName name="_________________PC12">#REF!</definedName>
    <definedName name="_________________PC13" localSheetId="4">#REF!</definedName>
    <definedName name="_________________PC13">#REF!</definedName>
    <definedName name="_________________PC14" localSheetId="4">#REF!</definedName>
    <definedName name="_________________PC14">#REF!</definedName>
    <definedName name="_________________PC15" localSheetId="4">#REF!</definedName>
    <definedName name="_________________PC15">#REF!</definedName>
    <definedName name="_________________PC16" localSheetId="4">#REF!</definedName>
    <definedName name="_________________PC16">#REF!</definedName>
    <definedName name="_________________PC17" localSheetId="4">#REF!</definedName>
    <definedName name="_________________PC17">#REF!</definedName>
    <definedName name="_________________PC18" localSheetId="4">#REF!</definedName>
    <definedName name="_________________PC18">#REF!</definedName>
    <definedName name="_________________PC19" localSheetId="4">#REF!</definedName>
    <definedName name="_________________PC19">#REF!</definedName>
    <definedName name="_________________pc2" localSheetId="4">#REF!</definedName>
    <definedName name="_________________pc2">#REF!</definedName>
    <definedName name="_________________PC20">NA()</definedName>
    <definedName name="_________________PC21" localSheetId="4">#REF!</definedName>
    <definedName name="_________________PC21">#REF!</definedName>
    <definedName name="_________________PC22" localSheetId="4">#REF!</definedName>
    <definedName name="_________________PC22">#REF!</definedName>
    <definedName name="_________________PC23" localSheetId="4">#REF!</definedName>
    <definedName name="_________________PC23">#REF!</definedName>
    <definedName name="_________________PC24" localSheetId="4">#REF!</definedName>
    <definedName name="_________________PC24">#REF!</definedName>
    <definedName name="_________________PC3" localSheetId="4">#REF!</definedName>
    <definedName name="_________________PC3">#REF!</definedName>
    <definedName name="_________________PC4" localSheetId="4">#REF!</definedName>
    <definedName name="_________________PC4">#REF!</definedName>
    <definedName name="_________________PC5" localSheetId="4">#REF!</definedName>
    <definedName name="_________________PC5">#REF!</definedName>
    <definedName name="_________________PC6" localSheetId="4">#REF!</definedName>
    <definedName name="_________________PC6">#REF!</definedName>
    <definedName name="_________________pc600" localSheetId="4">#REF!</definedName>
    <definedName name="_________________pc600">#REF!</definedName>
    <definedName name="_________________PC7" localSheetId="4">#REF!</definedName>
    <definedName name="_________________PC7">#REF!</definedName>
    <definedName name="_________________PC8" localSheetId="4">#REF!</definedName>
    <definedName name="_________________PC8">#REF!</definedName>
    <definedName name="_________________PC9" localSheetId="4">#REF!</definedName>
    <definedName name="_________________PC9">#REF!</definedName>
    <definedName name="_________________pc900" localSheetId="4">#REF!</definedName>
    <definedName name="_________________pc900">#REF!</definedName>
    <definedName name="_________________pla4" localSheetId="4">#REF!</definedName>
    <definedName name="_________________pla4">#REF!</definedName>
    <definedName name="_________________pv2" localSheetId="4">#REF!</definedName>
    <definedName name="_________________pv2">#REF!</definedName>
    <definedName name="_________________rr3" localSheetId="4">#REF!</definedName>
    <definedName name="_________________rr3">#REF!</definedName>
    <definedName name="_________________rrr1" localSheetId="4">#REF!</definedName>
    <definedName name="_________________rrr1">#REF!</definedName>
    <definedName name="_________________SP10" localSheetId="4">#REF!</definedName>
    <definedName name="_________________SP10">#REF!</definedName>
    <definedName name="_________________SP16" localSheetId="4">#REF!</definedName>
    <definedName name="_________________SP16">#REF!</definedName>
    <definedName name="_________________SP7" localSheetId="4">#REF!</definedName>
    <definedName name="_________________SP7">#REF!</definedName>
    <definedName name="_________________ss12" localSheetId="4">#REF!</definedName>
    <definedName name="_________________ss12">#REF!</definedName>
    <definedName name="_________________ss20" localSheetId="4">#REF!</definedName>
    <definedName name="_________________ss20">#REF!</definedName>
    <definedName name="_________________ss40" localSheetId="4">#REF!</definedName>
    <definedName name="_________________ss40">#REF!</definedName>
    <definedName name="_________________var1" localSheetId="4">#REF!</definedName>
    <definedName name="_________________var1">#REF!</definedName>
    <definedName name="_________________var4" localSheetId="4">#REF!</definedName>
    <definedName name="_________________var4">#REF!</definedName>
    <definedName name="_________________vat1">NA()</definedName>
    <definedName name="________________bla1" localSheetId="4">#REF!</definedName>
    <definedName name="________________bla1">#REF!</definedName>
    <definedName name="________________BSG100" localSheetId="4">#REF!</definedName>
    <definedName name="________________BSG100">#REF!</definedName>
    <definedName name="________________BSG150" localSheetId="4">#REF!</definedName>
    <definedName name="________________BSG150">#REF!</definedName>
    <definedName name="________________BSG5" localSheetId="4">#REF!</definedName>
    <definedName name="________________BSG5">#REF!</definedName>
    <definedName name="________________BSG75" localSheetId="4">#REF!</definedName>
    <definedName name="________________BSG75">#REF!</definedName>
    <definedName name="________________BTC1" localSheetId="4">#REF!</definedName>
    <definedName name="________________BTC1">#REF!</definedName>
    <definedName name="________________BTC10" localSheetId="4">#REF!</definedName>
    <definedName name="________________BTC10">#REF!</definedName>
    <definedName name="________________BTC11" localSheetId="4">#REF!</definedName>
    <definedName name="________________BTC11">#REF!</definedName>
    <definedName name="________________BTC12" localSheetId="4">#REF!</definedName>
    <definedName name="________________BTC12">#REF!</definedName>
    <definedName name="________________BTC13" localSheetId="4">#REF!</definedName>
    <definedName name="________________BTC13">#REF!</definedName>
    <definedName name="________________BTC14" localSheetId="4">#REF!</definedName>
    <definedName name="________________BTC14">#REF!</definedName>
    <definedName name="________________BTC15" localSheetId="4">#REF!</definedName>
    <definedName name="________________BTC15">#REF!</definedName>
    <definedName name="________________BTC16" localSheetId="4">#REF!</definedName>
    <definedName name="________________BTC16">#REF!</definedName>
    <definedName name="________________BTC17" localSheetId="4">#REF!</definedName>
    <definedName name="________________BTC17">#REF!</definedName>
    <definedName name="________________BTC18" localSheetId="4">#REF!</definedName>
    <definedName name="________________BTC18">#REF!</definedName>
    <definedName name="________________BTC19" localSheetId="4">#REF!</definedName>
    <definedName name="________________BTC19">#REF!</definedName>
    <definedName name="________________BTC2" localSheetId="4">#REF!</definedName>
    <definedName name="________________BTC2">#REF!</definedName>
    <definedName name="________________BTC20" localSheetId="4">#REF!</definedName>
    <definedName name="________________BTC20">#REF!</definedName>
    <definedName name="________________BTC21" localSheetId="4">#REF!</definedName>
    <definedName name="________________BTC21">#REF!</definedName>
    <definedName name="________________BTC22" localSheetId="4">#REF!</definedName>
    <definedName name="________________BTC22">#REF!</definedName>
    <definedName name="________________BTC23" localSheetId="4">#REF!</definedName>
    <definedName name="________________BTC23">#REF!</definedName>
    <definedName name="________________BTC24" localSheetId="4">#REF!</definedName>
    <definedName name="________________BTC24">#REF!</definedName>
    <definedName name="________________BTC3" localSheetId="4">#REF!</definedName>
    <definedName name="________________BTC3">#REF!</definedName>
    <definedName name="________________BTC4" localSheetId="4">#REF!</definedName>
    <definedName name="________________BTC4">#REF!</definedName>
    <definedName name="________________BTC5" localSheetId="4">#REF!</definedName>
    <definedName name="________________BTC5">#REF!</definedName>
    <definedName name="________________BTC6" localSheetId="4">#REF!</definedName>
    <definedName name="________________BTC6">#REF!</definedName>
    <definedName name="________________BTC7" localSheetId="4">#REF!</definedName>
    <definedName name="________________BTC7">#REF!</definedName>
    <definedName name="________________BTC8" localSheetId="4">#REF!</definedName>
    <definedName name="________________BTC8">#REF!</definedName>
    <definedName name="________________BTC9" localSheetId="4">#REF!</definedName>
    <definedName name="________________BTC9">#REF!</definedName>
    <definedName name="________________BTR1" localSheetId="4">#REF!</definedName>
    <definedName name="________________BTR1">#REF!</definedName>
    <definedName name="________________BTR10" localSheetId="4">#REF!</definedName>
    <definedName name="________________BTR10">#REF!</definedName>
    <definedName name="________________BTR11" localSheetId="4">#REF!</definedName>
    <definedName name="________________BTR11">#REF!</definedName>
    <definedName name="________________BTR12" localSheetId="4">#REF!</definedName>
    <definedName name="________________BTR12">#REF!</definedName>
    <definedName name="________________BTR13" localSheetId="4">#REF!</definedName>
    <definedName name="________________BTR13">#REF!</definedName>
    <definedName name="________________BTR14" localSheetId="4">#REF!</definedName>
    <definedName name="________________BTR14">#REF!</definedName>
    <definedName name="________________BTR15" localSheetId="4">#REF!</definedName>
    <definedName name="________________BTR15">#REF!</definedName>
    <definedName name="________________BTR16" localSheetId="4">#REF!</definedName>
    <definedName name="________________BTR16">#REF!</definedName>
    <definedName name="________________BTR17" localSheetId="4">#REF!</definedName>
    <definedName name="________________BTR17">#REF!</definedName>
    <definedName name="________________BTR18" localSheetId="4">#REF!</definedName>
    <definedName name="________________BTR18">#REF!</definedName>
    <definedName name="________________BTR19" localSheetId="4">#REF!</definedName>
    <definedName name="________________BTR19">#REF!</definedName>
    <definedName name="________________BTR2" localSheetId="4">#REF!</definedName>
    <definedName name="________________BTR2">#REF!</definedName>
    <definedName name="________________BTR20" localSheetId="4">#REF!</definedName>
    <definedName name="________________BTR20">#REF!</definedName>
    <definedName name="________________BTR21" localSheetId="4">#REF!</definedName>
    <definedName name="________________BTR21">#REF!</definedName>
    <definedName name="________________BTR22" localSheetId="4">#REF!</definedName>
    <definedName name="________________BTR22">#REF!</definedName>
    <definedName name="________________BTR23" localSheetId="4">#REF!</definedName>
    <definedName name="________________BTR23">#REF!</definedName>
    <definedName name="________________BTR24" localSheetId="4">#REF!</definedName>
    <definedName name="________________BTR24">#REF!</definedName>
    <definedName name="________________BTR3" localSheetId="4">#REF!</definedName>
    <definedName name="________________BTR3">#REF!</definedName>
    <definedName name="________________BTR4" localSheetId="4">#REF!</definedName>
    <definedName name="________________BTR4">#REF!</definedName>
    <definedName name="________________BTR5" localSheetId="4">#REF!</definedName>
    <definedName name="________________BTR5">#REF!</definedName>
    <definedName name="________________BTR6" localSheetId="4">#REF!</definedName>
    <definedName name="________________BTR6">#REF!</definedName>
    <definedName name="________________BTR7" localSheetId="4">#REF!</definedName>
    <definedName name="________________BTR7">#REF!</definedName>
    <definedName name="________________BTR8" localSheetId="4">#REF!</definedName>
    <definedName name="________________BTR8">#REF!</definedName>
    <definedName name="________________BTR9" localSheetId="4">#REF!</definedName>
    <definedName name="________________BTR9">#REF!</definedName>
    <definedName name="________________BTS1" localSheetId="4">#REF!</definedName>
    <definedName name="________________BTS1">#REF!</definedName>
    <definedName name="________________BTS10" localSheetId="4">#REF!</definedName>
    <definedName name="________________BTS10">#REF!</definedName>
    <definedName name="________________BTS11" localSheetId="4">#REF!</definedName>
    <definedName name="________________BTS11">#REF!</definedName>
    <definedName name="________________BTS12" localSheetId="4">#REF!</definedName>
    <definedName name="________________BTS12">#REF!</definedName>
    <definedName name="________________BTS13" localSheetId="4">#REF!</definedName>
    <definedName name="________________BTS13">#REF!</definedName>
    <definedName name="________________BTS14" localSheetId="4">#REF!</definedName>
    <definedName name="________________BTS14">#REF!</definedName>
    <definedName name="________________BTS15" localSheetId="4">#REF!</definedName>
    <definedName name="________________BTS15">#REF!</definedName>
    <definedName name="________________BTS16" localSheetId="4">#REF!</definedName>
    <definedName name="________________BTS16">#REF!</definedName>
    <definedName name="________________BTS17" localSheetId="4">#REF!</definedName>
    <definedName name="________________BTS17">#REF!</definedName>
    <definedName name="________________BTS18" localSheetId="4">#REF!</definedName>
    <definedName name="________________BTS18">#REF!</definedName>
    <definedName name="________________BTS19" localSheetId="4">#REF!</definedName>
    <definedName name="________________BTS19">#REF!</definedName>
    <definedName name="________________BTS2" localSheetId="4">#REF!</definedName>
    <definedName name="________________BTS2">#REF!</definedName>
    <definedName name="________________BTS20" localSheetId="4">#REF!</definedName>
    <definedName name="________________BTS20">#REF!</definedName>
    <definedName name="________________BTS21" localSheetId="4">#REF!</definedName>
    <definedName name="________________BTS21">#REF!</definedName>
    <definedName name="________________BTS22" localSheetId="4">#REF!</definedName>
    <definedName name="________________BTS22">#REF!</definedName>
    <definedName name="________________BTS23" localSheetId="4">#REF!</definedName>
    <definedName name="________________BTS23">#REF!</definedName>
    <definedName name="________________BTS24" localSheetId="4">#REF!</definedName>
    <definedName name="________________BTS24">#REF!</definedName>
    <definedName name="________________BTS3" localSheetId="4">#REF!</definedName>
    <definedName name="________________BTS3">#REF!</definedName>
    <definedName name="________________BTS4" localSheetId="4">#REF!</definedName>
    <definedName name="________________BTS4">#REF!</definedName>
    <definedName name="________________BTS5" localSheetId="4">#REF!</definedName>
    <definedName name="________________BTS5">#REF!</definedName>
    <definedName name="________________BTS6" localSheetId="4">#REF!</definedName>
    <definedName name="________________BTS6">#REF!</definedName>
    <definedName name="________________BTS7" localSheetId="4">#REF!</definedName>
    <definedName name="________________BTS7">#REF!</definedName>
    <definedName name="________________BTS8" localSheetId="4">#REF!</definedName>
    <definedName name="________________BTS8">#REF!</definedName>
    <definedName name="________________BTS9" localSheetId="4">#REF!</definedName>
    <definedName name="________________BTS9">#REF!</definedName>
    <definedName name="________________can430">40.73</definedName>
    <definedName name="________________can435">43.3</definedName>
    <definedName name="________________CCW1" localSheetId="4">#REF!</definedName>
    <definedName name="________________CCW1">#REF!</definedName>
    <definedName name="________________CCW2" localSheetId="4">#REF!</definedName>
    <definedName name="________________CCW2">#REF!</definedName>
    <definedName name="________________cur1" localSheetId="4">#REF!</definedName>
    <definedName name="________________cur1">#REF!</definedName>
    <definedName name="________________GBS11" localSheetId="4">#REF!</definedName>
    <definedName name="________________GBS11">#REF!</definedName>
    <definedName name="________________GBS110" localSheetId="4">#REF!</definedName>
    <definedName name="________________GBS110">#REF!</definedName>
    <definedName name="________________GBS111" localSheetId="4">#REF!</definedName>
    <definedName name="________________GBS111">#REF!</definedName>
    <definedName name="________________GBS112" localSheetId="4">#REF!</definedName>
    <definedName name="________________GBS112">#REF!</definedName>
    <definedName name="________________GBS113" localSheetId="4">#REF!</definedName>
    <definedName name="________________GBS113">#REF!</definedName>
    <definedName name="________________GBS114" localSheetId="4">#REF!</definedName>
    <definedName name="________________GBS114">#REF!</definedName>
    <definedName name="________________GBS115" localSheetId="4">#REF!</definedName>
    <definedName name="________________GBS115">#REF!</definedName>
    <definedName name="________________GBS116" localSheetId="4">#REF!</definedName>
    <definedName name="________________GBS116">#REF!</definedName>
    <definedName name="________________GBS117" localSheetId="4">#REF!</definedName>
    <definedName name="________________GBS117">#REF!</definedName>
    <definedName name="________________GBS118" localSheetId="4">#REF!</definedName>
    <definedName name="________________GBS118">#REF!</definedName>
    <definedName name="________________GBS119" localSheetId="4">#REF!</definedName>
    <definedName name="________________GBS119">#REF!</definedName>
    <definedName name="________________GBS12" localSheetId="4">#REF!</definedName>
    <definedName name="________________GBS12">#REF!</definedName>
    <definedName name="________________GBS120" localSheetId="4">#REF!</definedName>
    <definedName name="________________GBS120">#REF!</definedName>
    <definedName name="________________GBS121" localSheetId="4">#REF!</definedName>
    <definedName name="________________GBS121">#REF!</definedName>
    <definedName name="________________GBS122" localSheetId="4">#REF!</definedName>
    <definedName name="________________GBS122">#REF!</definedName>
    <definedName name="________________GBS123" localSheetId="4">#REF!</definedName>
    <definedName name="________________GBS123">#REF!</definedName>
    <definedName name="________________GBS124" localSheetId="4">#REF!</definedName>
    <definedName name="________________GBS124">#REF!</definedName>
    <definedName name="________________GBS13" localSheetId="4">#REF!</definedName>
    <definedName name="________________GBS13">#REF!</definedName>
    <definedName name="________________GBS14" localSheetId="4">#REF!</definedName>
    <definedName name="________________GBS14">#REF!</definedName>
    <definedName name="________________GBS15" localSheetId="4">#REF!</definedName>
    <definedName name="________________GBS15">#REF!</definedName>
    <definedName name="________________GBS16" localSheetId="4">#REF!</definedName>
    <definedName name="________________GBS16">#REF!</definedName>
    <definedName name="________________GBS17" localSheetId="4">#REF!</definedName>
    <definedName name="________________GBS17">#REF!</definedName>
    <definedName name="________________GBS18" localSheetId="4">#REF!</definedName>
    <definedName name="________________GBS18">#REF!</definedName>
    <definedName name="________________GBS19" localSheetId="4">#REF!</definedName>
    <definedName name="________________GBS19">#REF!</definedName>
    <definedName name="________________GBS21" localSheetId="4">#REF!</definedName>
    <definedName name="________________GBS21">#REF!</definedName>
    <definedName name="________________GBS210" localSheetId="4">#REF!</definedName>
    <definedName name="________________GBS210">#REF!</definedName>
    <definedName name="________________GBS211" localSheetId="4">#REF!</definedName>
    <definedName name="________________GBS211">#REF!</definedName>
    <definedName name="________________GBS212" localSheetId="4">#REF!</definedName>
    <definedName name="________________GBS212">#REF!</definedName>
    <definedName name="________________GBS213" localSheetId="4">#REF!</definedName>
    <definedName name="________________GBS213">#REF!</definedName>
    <definedName name="________________GBS214" localSheetId="4">#REF!</definedName>
    <definedName name="________________GBS214">#REF!</definedName>
    <definedName name="________________GBS215" localSheetId="4">#REF!</definedName>
    <definedName name="________________GBS215">#REF!</definedName>
    <definedName name="________________GBS216" localSheetId="4">#REF!</definedName>
    <definedName name="________________GBS216">#REF!</definedName>
    <definedName name="________________GBS217" localSheetId="4">#REF!</definedName>
    <definedName name="________________GBS217">#REF!</definedName>
    <definedName name="________________GBS218" localSheetId="4">#REF!</definedName>
    <definedName name="________________GBS218">#REF!</definedName>
    <definedName name="________________GBS219" localSheetId="4">#REF!</definedName>
    <definedName name="________________GBS219">#REF!</definedName>
    <definedName name="________________GBS22" localSheetId="4">#REF!</definedName>
    <definedName name="________________GBS22">#REF!</definedName>
    <definedName name="________________GBS220" localSheetId="4">#REF!</definedName>
    <definedName name="________________GBS220">#REF!</definedName>
    <definedName name="________________GBS221" localSheetId="4">#REF!</definedName>
    <definedName name="________________GBS221">#REF!</definedName>
    <definedName name="________________GBS222" localSheetId="4">#REF!</definedName>
    <definedName name="________________GBS222">#REF!</definedName>
    <definedName name="________________GBS223" localSheetId="4">#REF!</definedName>
    <definedName name="________________GBS223">#REF!</definedName>
    <definedName name="________________GBS224" localSheetId="4">#REF!</definedName>
    <definedName name="________________GBS224">#REF!</definedName>
    <definedName name="________________GBS23" localSheetId="4">#REF!</definedName>
    <definedName name="________________GBS23">#REF!</definedName>
    <definedName name="________________GBS24" localSheetId="4">#REF!</definedName>
    <definedName name="________________GBS24">#REF!</definedName>
    <definedName name="________________GBS25" localSheetId="4">#REF!</definedName>
    <definedName name="________________GBS25">#REF!</definedName>
    <definedName name="________________GBS26" localSheetId="4">#REF!</definedName>
    <definedName name="________________GBS26">#REF!</definedName>
    <definedName name="________________GBS27" localSheetId="4">#REF!</definedName>
    <definedName name="________________GBS27">#REF!</definedName>
    <definedName name="________________GBS28" localSheetId="4">#REF!</definedName>
    <definedName name="________________GBS28">#REF!</definedName>
    <definedName name="________________GBS29" localSheetId="4">#REF!</definedName>
    <definedName name="________________GBS29">#REF!</definedName>
    <definedName name="________________imp1" localSheetId="4">#REF!</definedName>
    <definedName name="________________imp1">#REF!</definedName>
    <definedName name="________________knr2" localSheetId="4">#REF!</definedName>
    <definedName name="________________knr2">#REF!</definedName>
    <definedName name="________________l1" localSheetId="4">#REF!</definedName>
    <definedName name="________________l1">#REF!</definedName>
    <definedName name="________________l12" localSheetId="4">#REF!</definedName>
    <definedName name="________________l12">#REF!</definedName>
    <definedName name="________________l2" localSheetId="4">#REF!</definedName>
    <definedName name="________________l2">#REF!</definedName>
    <definedName name="________________l3" localSheetId="4">#REF!</definedName>
    <definedName name="________________l3">#REF!</definedName>
    <definedName name="________________l4" localSheetId="4">#REF!</definedName>
    <definedName name="________________l4">#REF!</definedName>
    <definedName name="________________l5" localSheetId="4">#REF!</definedName>
    <definedName name="________________l5">#REF!</definedName>
    <definedName name="________________l6" localSheetId="4">#REF!</definedName>
    <definedName name="________________l6">#REF!</definedName>
    <definedName name="________________l7" localSheetId="4">#REF!</definedName>
    <definedName name="________________l7">#REF!</definedName>
    <definedName name="________________l8" localSheetId="4">#REF!</definedName>
    <definedName name="________________l8">#REF!</definedName>
    <definedName name="________________l9" localSheetId="4">#REF!</definedName>
    <definedName name="________________l9">#REF!</definedName>
    <definedName name="________________LJ6" localSheetId="4">#REF!</definedName>
    <definedName name="________________LJ6">#REF!</definedName>
    <definedName name="________________lj600" localSheetId="4">#REF!</definedName>
    <definedName name="________________lj600">#REF!</definedName>
    <definedName name="________________lj900" localSheetId="4">#REF!</definedName>
    <definedName name="________________lj900">#REF!</definedName>
    <definedName name="________________LL3" localSheetId="4">#REF!</definedName>
    <definedName name="________________LL3">#REF!</definedName>
    <definedName name="________________LSO24" localSheetId="4">#REF!</definedName>
    <definedName name="________________LSO24">#REF!</definedName>
    <definedName name="________________MA1" localSheetId="4">#REF!</definedName>
    <definedName name="________________MA1">#REF!</definedName>
    <definedName name="________________MA2" localSheetId="4">#REF!</definedName>
    <definedName name="________________MA2">#REF!</definedName>
    <definedName name="________________me12">NA()</definedName>
    <definedName name="________________Met22" localSheetId="4">#REF!</definedName>
    <definedName name="________________Met22">#REF!</definedName>
    <definedName name="________________Met45" localSheetId="4">#REF!</definedName>
    <definedName name="________________Met45">#REF!</definedName>
    <definedName name="________________MEt55" localSheetId="4">#REF!</definedName>
    <definedName name="________________MEt55">#REF!</definedName>
    <definedName name="________________Met63" localSheetId="4">#REF!</definedName>
    <definedName name="________________Met63">#REF!</definedName>
    <definedName name="________________ML21" localSheetId="4">#REF!</definedName>
    <definedName name="________________ML21">#REF!</definedName>
    <definedName name="________________ML210" localSheetId="4">#REF!</definedName>
    <definedName name="________________ML210">#REF!</definedName>
    <definedName name="________________ML211" localSheetId="4">#REF!</definedName>
    <definedName name="________________ML211">#REF!</definedName>
    <definedName name="________________ML212" localSheetId="4">#REF!</definedName>
    <definedName name="________________ML212">#REF!</definedName>
    <definedName name="________________ML213" localSheetId="4">#REF!</definedName>
    <definedName name="________________ML213">#REF!</definedName>
    <definedName name="________________ML214" localSheetId="4">#REF!</definedName>
    <definedName name="________________ML214">#REF!</definedName>
    <definedName name="________________ML215" localSheetId="4">#REF!</definedName>
    <definedName name="________________ML215">#REF!</definedName>
    <definedName name="________________ML216" localSheetId="4">#REF!</definedName>
    <definedName name="________________ML216">#REF!</definedName>
    <definedName name="________________ML217" localSheetId="4">#REF!</definedName>
    <definedName name="________________ML217">#REF!</definedName>
    <definedName name="________________ML218" localSheetId="4">#REF!</definedName>
    <definedName name="________________ML218">#REF!</definedName>
    <definedName name="________________ML219" localSheetId="4">#REF!</definedName>
    <definedName name="________________ML219">#REF!</definedName>
    <definedName name="________________ML22" localSheetId="4">#REF!</definedName>
    <definedName name="________________ML22">#REF!</definedName>
    <definedName name="________________ML220" localSheetId="4">#REF!</definedName>
    <definedName name="________________ML220">#REF!</definedName>
    <definedName name="________________ML221" localSheetId="4">#REF!</definedName>
    <definedName name="________________ML221">#REF!</definedName>
    <definedName name="________________ML222" localSheetId="4">#REF!</definedName>
    <definedName name="________________ML222">#REF!</definedName>
    <definedName name="________________ML223" localSheetId="4">#REF!</definedName>
    <definedName name="________________ML223">#REF!</definedName>
    <definedName name="________________ML224" localSheetId="4">#REF!</definedName>
    <definedName name="________________ML224">#REF!</definedName>
    <definedName name="________________ML23" localSheetId="4">#REF!</definedName>
    <definedName name="________________ML23">#REF!</definedName>
    <definedName name="________________ML24" localSheetId="4">#REF!</definedName>
    <definedName name="________________ML24">#REF!</definedName>
    <definedName name="________________ML25" localSheetId="4">#REF!</definedName>
    <definedName name="________________ML25">#REF!</definedName>
    <definedName name="________________ML26" localSheetId="4">#REF!</definedName>
    <definedName name="________________ML26">#REF!</definedName>
    <definedName name="________________ML27" localSheetId="4">#REF!</definedName>
    <definedName name="________________ML27">#REF!</definedName>
    <definedName name="________________ML28" localSheetId="4">#REF!</definedName>
    <definedName name="________________ML28">#REF!</definedName>
    <definedName name="________________ML29" localSheetId="4">#REF!</definedName>
    <definedName name="________________ML29">#REF!</definedName>
    <definedName name="________________ML31" localSheetId="4">#REF!</definedName>
    <definedName name="________________ML31">#REF!</definedName>
    <definedName name="________________ML310" localSheetId="4">#REF!</definedName>
    <definedName name="________________ML310">#REF!</definedName>
    <definedName name="________________ML311" localSheetId="4">#REF!</definedName>
    <definedName name="________________ML311">#REF!</definedName>
    <definedName name="________________ML312" localSheetId="4">#REF!</definedName>
    <definedName name="________________ML312">#REF!</definedName>
    <definedName name="________________ML313" localSheetId="4">#REF!</definedName>
    <definedName name="________________ML313">#REF!</definedName>
    <definedName name="________________ML314" localSheetId="4">#REF!</definedName>
    <definedName name="________________ML314">#REF!</definedName>
    <definedName name="________________ML315" localSheetId="4">#REF!</definedName>
    <definedName name="________________ML315">#REF!</definedName>
    <definedName name="________________ML316" localSheetId="4">#REF!</definedName>
    <definedName name="________________ML316">#REF!</definedName>
    <definedName name="________________ML317" localSheetId="4">#REF!</definedName>
    <definedName name="________________ML317">#REF!</definedName>
    <definedName name="________________ML318" localSheetId="4">#REF!</definedName>
    <definedName name="________________ML318">#REF!</definedName>
    <definedName name="________________ML319" localSheetId="4">#REF!</definedName>
    <definedName name="________________ML319">#REF!</definedName>
    <definedName name="________________ML32" localSheetId="4">#REF!</definedName>
    <definedName name="________________ML32">#REF!</definedName>
    <definedName name="________________ML320" localSheetId="4">#REF!</definedName>
    <definedName name="________________ML320">#REF!</definedName>
    <definedName name="________________ML321" localSheetId="4">#REF!</definedName>
    <definedName name="________________ML321">#REF!</definedName>
    <definedName name="________________ML322" localSheetId="4">#REF!</definedName>
    <definedName name="________________ML322">#REF!</definedName>
    <definedName name="________________ML323" localSheetId="4">#REF!</definedName>
    <definedName name="________________ML323">#REF!</definedName>
    <definedName name="________________ML324" localSheetId="4">#REF!</definedName>
    <definedName name="________________ML324">#REF!</definedName>
    <definedName name="________________ML33" localSheetId="4">#REF!</definedName>
    <definedName name="________________ML33">#REF!</definedName>
    <definedName name="________________ML34" localSheetId="4">#REF!</definedName>
    <definedName name="________________ML34">#REF!</definedName>
    <definedName name="________________ML35" localSheetId="4">#REF!</definedName>
    <definedName name="________________ML35">#REF!</definedName>
    <definedName name="________________ML36" localSheetId="4">#REF!</definedName>
    <definedName name="________________ML36">#REF!</definedName>
    <definedName name="________________ML37" localSheetId="4">#REF!</definedName>
    <definedName name="________________ML37">#REF!</definedName>
    <definedName name="________________ML38" localSheetId="4">#REF!</definedName>
    <definedName name="________________ML38">#REF!</definedName>
    <definedName name="________________ML39" localSheetId="4">#REF!</definedName>
    <definedName name="________________ML39">#REF!</definedName>
    <definedName name="________________ML7" localSheetId="4">#REF!</definedName>
    <definedName name="________________ML7">#REF!</definedName>
    <definedName name="________________ML8" localSheetId="4">#REF!</definedName>
    <definedName name="________________ML8">#REF!</definedName>
    <definedName name="________________ML9" localSheetId="4">#REF!</definedName>
    <definedName name="________________ML9">#REF!</definedName>
    <definedName name="________________mm1" localSheetId="4">#REF!</definedName>
    <definedName name="________________mm1">#REF!</definedName>
    <definedName name="________________mm1000" localSheetId="4">#REF!</definedName>
    <definedName name="________________mm1000">#REF!</definedName>
    <definedName name="________________mm11" localSheetId="4">#REF!</definedName>
    <definedName name="________________mm11">#REF!</definedName>
    <definedName name="________________mm111" localSheetId="4">#REF!</definedName>
    <definedName name="________________mm111">#REF!</definedName>
    <definedName name="________________mm600" localSheetId="4">#REF!</definedName>
    <definedName name="________________mm600">#REF!</definedName>
    <definedName name="________________mm800" localSheetId="4">#REF!</definedName>
    <definedName name="________________mm800">#REF!</definedName>
    <definedName name="________________PC1" localSheetId="4">#REF!</definedName>
    <definedName name="________________PC1">#REF!</definedName>
    <definedName name="________________PC10" localSheetId="4">#REF!</definedName>
    <definedName name="________________PC10">#REF!</definedName>
    <definedName name="________________PC11" localSheetId="4">#REF!</definedName>
    <definedName name="________________PC11">#REF!</definedName>
    <definedName name="________________PC12" localSheetId="4">#REF!</definedName>
    <definedName name="________________PC12">#REF!</definedName>
    <definedName name="________________PC13" localSheetId="4">#REF!</definedName>
    <definedName name="________________PC13">#REF!</definedName>
    <definedName name="________________PC14" localSheetId="4">#REF!</definedName>
    <definedName name="________________PC14">#REF!</definedName>
    <definedName name="________________PC15" localSheetId="4">#REF!</definedName>
    <definedName name="________________PC15">#REF!</definedName>
    <definedName name="________________PC16" localSheetId="4">#REF!</definedName>
    <definedName name="________________PC16">#REF!</definedName>
    <definedName name="________________PC17" localSheetId="4">#REF!</definedName>
    <definedName name="________________PC17">#REF!</definedName>
    <definedName name="________________PC18" localSheetId="4">#REF!</definedName>
    <definedName name="________________PC18">#REF!</definedName>
    <definedName name="________________PC19" localSheetId="4">#REF!</definedName>
    <definedName name="________________PC19">#REF!</definedName>
    <definedName name="________________pc2" localSheetId="4">#REF!</definedName>
    <definedName name="________________pc2">#REF!</definedName>
    <definedName name="________________PC20">NA()</definedName>
    <definedName name="________________PC21" localSheetId="4">#REF!</definedName>
    <definedName name="________________PC21">#REF!</definedName>
    <definedName name="________________PC22" localSheetId="4">#REF!</definedName>
    <definedName name="________________PC22">#REF!</definedName>
    <definedName name="________________PC23" localSheetId="4">#REF!</definedName>
    <definedName name="________________PC23">#REF!</definedName>
    <definedName name="________________PC24" localSheetId="4">#REF!</definedName>
    <definedName name="________________PC24">#REF!</definedName>
    <definedName name="________________PC3" localSheetId="4">#REF!</definedName>
    <definedName name="________________PC3">#REF!</definedName>
    <definedName name="________________PC4" localSheetId="4">#REF!</definedName>
    <definedName name="________________PC4">#REF!</definedName>
    <definedName name="________________PC5" localSheetId="4">#REF!</definedName>
    <definedName name="________________PC5">#REF!</definedName>
    <definedName name="________________PC6" localSheetId="4">#REF!</definedName>
    <definedName name="________________PC6">#REF!</definedName>
    <definedName name="________________pc600" localSheetId="4">#REF!</definedName>
    <definedName name="________________pc600">#REF!</definedName>
    <definedName name="________________PC7" localSheetId="4">#REF!</definedName>
    <definedName name="________________PC7">#REF!</definedName>
    <definedName name="________________PC8" localSheetId="4">#REF!</definedName>
    <definedName name="________________PC8">#REF!</definedName>
    <definedName name="________________PC9" localSheetId="4">#REF!</definedName>
    <definedName name="________________PC9">#REF!</definedName>
    <definedName name="________________pc900" localSheetId="4">#REF!</definedName>
    <definedName name="________________pc900">#REF!</definedName>
    <definedName name="________________pla4" localSheetId="4">#REF!</definedName>
    <definedName name="________________pla4">#REF!</definedName>
    <definedName name="________________pv2" localSheetId="4">#REF!</definedName>
    <definedName name="________________pv2">#REF!</definedName>
    <definedName name="________________rr3" localSheetId="4">#REF!</definedName>
    <definedName name="________________rr3">#REF!</definedName>
    <definedName name="________________rrr1" localSheetId="4">#REF!</definedName>
    <definedName name="________________rrr1">#REF!</definedName>
    <definedName name="________________SP10" localSheetId="4">#REF!</definedName>
    <definedName name="________________SP10">#REF!</definedName>
    <definedName name="________________SP16" localSheetId="4">#REF!</definedName>
    <definedName name="________________SP16">#REF!</definedName>
    <definedName name="________________SP7" localSheetId="4">#REF!</definedName>
    <definedName name="________________SP7">#REF!</definedName>
    <definedName name="________________ss12" localSheetId="4">#REF!</definedName>
    <definedName name="________________ss12">#REF!</definedName>
    <definedName name="________________ss20" localSheetId="4">#REF!</definedName>
    <definedName name="________________ss20">#REF!</definedName>
    <definedName name="________________ss40" localSheetId="4">#REF!</definedName>
    <definedName name="________________ss40">#REF!</definedName>
    <definedName name="________________var1" localSheetId="4">#REF!</definedName>
    <definedName name="________________var1">#REF!</definedName>
    <definedName name="________________var4" localSheetId="4">#REF!</definedName>
    <definedName name="________________var4">#REF!</definedName>
    <definedName name="________________vat1">NA()</definedName>
    <definedName name="_______________bla1" localSheetId="4">#REF!</definedName>
    <definedName name="_______________bla1">#REF!</definedName>
    <definedName name="_______________BSG100" localSheetId="4">#REF!</definedName>
    <definedName name="_______________BSG100">#REF!</definedName>
    <definedName name="_______________BSG150" localSheetId="4">#REF!</definedName>
    <definedName name="_______________BSG150">#REF!</definedName>
    <definedName name="_______________BSG5" localSheetId="4">#REF!</definedName>
    <definedName name="_______________BSG5">#REF!</definedName>
    <definedName name="_______________BSG75" localSheetId="4">#REF!</definedName>
    <definedName name="_______________BSG75">#REF!</definedName>
    <definedName name="_______________BTC1" localSheetId="4">#REF!</definedName>
    <definedName name="_______________BTC1">#REF!</definedName>
    <definedName name="_______________BTC10" localSheetId="4">#REF!</definedName>
    <definedName name="_______________BTC10">#REF!</definedName>
    <definedName name="_______________BTC11" localSheetId="4">#REF!</definedName>
    <definedName name="_______________BTC11">#REF!</definedName>
    <definedName name="_______________BTC12" localSheetId="4">#REF!</definedName>
    <definedName name="_______________BTC12">#REF!</definedName>
    <definedName name="_______________BTC13" localSheetId="4">#REF!</definedName>
    <definedName name="_______________BTC13">#REF!</definedName>
    <definedName name="_______________BTC14" localSheetId="4">#REF!</definedName>
    <definedName name="_______________BTC14">#REF!</definedName>
    <definedName name="_______________BTC15" localSheetId="4">#REF!</definedName>
    <definedName name="_______________BTC15">#REF!</definedName>
    <definedName name="_______________BTC16" localSheetId="4">#REF!</definedName>
    <definedName name="_______________BTC16">#REF!</definedName>
    <definedName name="_______________BTC17" localSheetId="4">#REF!</definedName>
    <definedName name="_______________BTC17">#REF!</definedName>
    <definedName name="_______________BTC18" localSheetId="4">#REF!</definedName>
    <definedName name="_______________BTC18">#REF!</definedName>
    <definedName name="_______________BTC19" localSheetId="4">#REF!</definedName>
    <definedName name="_______________BTC19">#REF!</definedName>
    <definedName name="_______________BTC2" localSheetId="4">#REF!</definedName>
    <definedName name="_______________BTC2">#REF!</definedName>
    <definedName name="_______________BTC20" localSheetId="4">#REF!</definedName>
    <definedName name="_______________BTC20">#REF!</definedName>
    <definedName name="_______________BTC21" localSheetId="4">#REF!</definedName>
    <definedName name="_______________BTC21">#REF!</definedName>
    <definedName name="_______________BTC22" localSheetId="4">#REF!</definedName>
    <definedName name="_______________BTC22">#REF!</definedName>
    <definedName name="_______________BTC23" localSheetId="4">#REF!</definedName>
    <definedName name="_______________BTC23">#REF!</definedName>
    <definedName name="_______________BTC24" localSheetId="4">#REF!</definedName>
    <definedName name="_______________BTC24">#REF!</definedName>
    <definedName name="_______________BTC3" localSheetId="4">#REF!</definedName>
    <definedName name="_______________BTC3">#REF!</definedName>
    <definedName name="_______________BTC4" localSheetId="4">#REF!</definedName>
    <definedName name="_______________BTC4">#REF!</definedName>
    <definedName name="_______________BTC5" localSheetId="4">#REF!</definedName>
    <definedName name="_______________BTC5">#REF!</definedName>
    <definedName name="_______________BTC6" localSheetId="4">#REF!</definedName>
    <definedName name="_______________BTC6">#REF!</definedName>
    <definedName name="_______________BTC7" localSheetId="4">#REF!</definedName>
    <definedName name="_______________BTC7">#REF!</definedName>
    <definedName name="_______________BTC8" localSheetId="4">#REF!</definedName>
    <definedName name="_______________BTC8">#REF!</definedName>
    <definedName name="_______________BTC9" localSheetId="4">#REF!</definedName>
    <definedName name="_______________BTC9">#REF!</definedName>
    <definedName name="_______________BTR1" localSheetId="4">#REF!</definedName>
    <definedName name="_______________BTR1">#REF!</definedName>
    <definedName name="_______________BTR10" localSheetId="4">#REF!</definedName>
    <definedName name="_______________BTR10">#REF!</definedName>
    <definedName name="_______________BTR11" localSheetId="4">#REF!</definedName>
    <definedName name="_______________BTR11">#REF!</definedName>
    <definedName name="_______________BTR12" localSheetId="4">#REF!</definedName>
    <definedName name="_______________BTR12">#REF!</definedName>
    <definedName name="_______________BTR13" localSheetId="4">#REF!</definedName>
    <definedName name="_______________BTR13">#REF!</definedName>
    <definedName name="_______________BTR14" localSheetId="4">#REF!</definedName>
    <definedName name="_______________BTR14">#REF!</definedName>
    <definedName name="_______________BTR15" localSheetId="4">#REF!</definedName>
    <definedName name="_______________BTR15">#REF!</definedName>
    <definedName name="_______________BTR16" localSheetId="4">#REF!</definedName>
    <definedName name="_______________BTR16">#REF!</definedName>
    <definedName name="_______________BTR17" localSheetId="4">#REF!</definedName>
    <definedName name="_______________BTR17">#REF!</definedName>
    <definedName name="_______________BTR18" localSheetId="4">#REF!</definedName>
    <definedName name="_______________BTR18">#REF!</definedName>
    <definedName name="_______________BTR19" localSheetId="4">#REF!</definedName>
    <definedName name="_______________BTR19">#REF!</definedName>
    <definedName name="_______________BTR2" localSheetId="4">#REF!</definedName>
    <definedName name="_______________BTR2">#REF!</definedName>
    <definedName name="_______________BTR20" localSheetId="4">#REF!</definedName>
    <definedName name="_______________BTR20">#REF!</definedName>
    <definedName name="_______________BTR21" localSheetId="4">#REF!</definedName>
    <definedName name="_______________BTR21">#REF!</definedName>
    <definedName name="_______________BTR22" localSheetId="4">#REF!</definedName>
    <definedName name="_______________BTR22">#REF!</definedName>
    <definedName name="_______________BTR23" localSheetId="4">#REF!</definedName>
    <definedName name="_______________BTR23">#REF!</definedName>
    <definedName name="_______________BTR24" localSheetId="4">#REF!</definedName>
    <definedName name="_______________BTR24">#REF!</definedName>
    <definedName name="_______________BTR3" localSheetId="4">#REF!</definedName>
    <definedName name="_______________BTR3">#REF!</definedName>
    <definedName name="_______________BTR4" localSheetId="4">#REF!</definedName>
    <definedName name="_______________BTR4">#REF!</definedName>
    <definedName name="_______________BTR5" localSheetId="4">#REF!</definedName>
    <definedName name="_______________BTR5">#REF!</definedName>
    <definedName name="_______________BTR6" localSheetId="4">#REF!</definedName>
    <definedName name="_______________BTR6">#REF!</definedName>
    <definedName name="_______________BTR7" localSheetId="4">#REF!</definedName>
    <definedName name="_______________BTR7">#REF!</definedName>
    <definedName name="_______________BTR8" localSheetId="4">#REF!</definedName>
    <definedName name="_______________BTR8">#REF!</definedName>
    <definedName name="_______________BTR9" localSheetId="4">#REF!</definedName>
    <definedName name="_______________BTR9">#REF!</definedName>
    <definedName name="_______________BTS1" localSheetId="4">#REF!</definedName>
    <definedName name="_______________BTS1">#REF!</definedName>
    <definedName name="_______________BTS10" localSheetId="4">#REF!</definedName>
    <definedName name="_______________BTS10">#REF!</definedName>
    <definedName name="_______________BTS11" localSheetId="4">#REF!</definedName>
    <definedName name="_______________BTS11">#REF!</definedName>
    <definedName name="_______________BTS12" localSheetId="4">#REF!</definedName>
    <definedName name="_______________BTS12">#REF!</definedName>
    <definedName name="_______________BTS13" localSheetId="4">#REF!</definedName>
    <definedName name="_______________BTS13">#REF!</definedName>
    <definedName name="_______________BTS14" localSheetId="4">#REF!</definedName>
    <definedName name="_______________BTS14">#REF!</definedName>
    <definedName name="_______________BTS15" localSheetId="4">#REF!</definedName>
    <definedName name="_______________BTS15">#REF!</definedName>
    <definedName name="_______________BTS16" localSheetId="4">#REF!</definedName>
    <definedName name="_______________BTS16">#REF!</definedName>
    <definedName name="_______________BTS17" localSheetId="4">#REF!</definedName>
    <definedName name="_______________BTS17">#REF!</definedName>
    <definedName name="_______________BTS18" localSheetId="4">#REF!</definedName>
    <definedName name="_______________BTS18">#REF!</definedName>
    <definedName name="_______________BTS19" localSheetId="4">#REF!</definedName>
    <definedName name="_______________BTS19">#REF!</definedName>
    <definedName name="_______________BTS2" localSheetId="4">#REF!</definedName>
    <definedName name="_______________BTS2">#REF!</definedName>
    <definedName name="_______________BTS20" localSheetId="4">#REF!</definedName>
    <definedName name="_______________BTS20">#REF!</definedName>
    <definedName name="_______________BTS21" localSheetId="4">#REF!</definedName>
    <definedName name="_______________BTS21">#REF!</definedName>
    <definedName name="_______________BTS22" localSheetId="4">#REF!</definedName>
    <definedName name="_______________BTS22">#REF!</definedName>
    <definedName name="_______________BTS23" localSheetId="4">#REF!</definedName>
    <definedName name="_______________BTS23">#REF!</definedName>
    <definedName name="_______________BTS24" localSheetId="4">#REF!</definedName>
    <definedName name="_______________BTS24">#REF!</definedName>
    <definedName name="_______________BTS3" localSheetId="4">#REF!</definedName>
    <definedName name="_______________BTS3">#REF!</definedName>
    <definedName name="_______________BTS4" localSheetId="4">#REF!</definedName>
    <definedName name="_______________BTS4">#REF!</definedName>
    <definedName name="_______________BTS5" localSheetId="4">#REF!</definedName>
    <definedName name="_______________BTS5">#REF!</definedName>
    <definedName name="_______________BTS6" localSheetId="4">#REF!</definedName>
    <definedName name="_______________BTS6">#REF!</definedName>
    <definedName name="_______________BTS7" localSheetId="4">#REF!</definedName>
    <definedName name="_______________BTS7">#REF!</definedName>
    <definedName name="_______________BTS8" localSheetId="4">#REF!</definedName>
    <definedName name="_______________BTS8">#REF!</definedName>
    <definedName name="_______________BTS9" localSheetId="4">#REF!</definedName>
    <definedName name="_______________BTS9">#REF!</definedName>
    <definedName name="_______________can430">40.73</definedName>
    <definedName name="_______________can435">43.3</definedName>
    <definedName name="_______________CCW1" localSheetId="4">#REF!</definedName>
    <definedName name="_______________CCW1">#REF!</definedName>
    <definedName name="_______________CCW2" localSheetId="4">#REF!</definedName>
    <definedName name="_______________CCW2">#REF!</definedName>
    <definedName name="_______________cur1" localSheetId="4">#REF!</definedName>
    <definedName name="_______________cur1">#REF!</definedName>
    <definedName name="_______________G120907" localSheetId="4">#REF!</definedName>
    <definedName name="_______________G120907">#REF!</definedName>
    <definedName name="_______________GBS11">NA()</definedName>
    <definedName name="_______________GBS110" localSheetId="4">#REF!</definedName>
    <definedName name="_______________GBS110">#REF!</definedName>
    <definedName name="_______________GBS111" localSheetId="4">#REF!</definedName>
    <definedName name="_______________GBS111">#REF!</definedName>
    <definedName name="_______________GBS112" localSheetId="4">#REF!</definedName>
    <definedName name="_______________GBS112">#REF!</definedName>
    <definedName name="_______________GBS113" localSheetId="4">#REF!</definedName>
    <definedName name="_______________GBS113">#REF!</definedName>
    <definedName name="_______________GBS114" localSheetId="4">#REF!</definedName>
    <definedName name="_______________GBS114">#REF!</definedName>
    <definedName name="_______________GBS115" localSheetId="4">#REF!</definedName>
    <definedName name="_______________GBS115">#REF!</definedName>
    <definedName name="_______________GBS116" localSheetId="4">#REF!</definedName>
    <definedName name="_______________GBS116">#REF!</definedName>
    <definedName name="_______________GBS117" localSheetId="4">#REF!</definedName>
    <definedName name="_______________GBS117">#REF!</definedName>
    <definedName name="_______________GBS118" localSheetId="4">#REF!</definedName>
    <definedName name="_______________GBS118">#REF!</definedName>
    <definedName name="_______________GBS119" localSheetId="4">#REF!</definedName>
    <definedName name="_______________GBS119">#REF!</definedName>
    <definedName name="_______________GBS12" localSheetId="4">#REF!</definedName>
    <definedName name="_______________GBS12">#REF!</definedName>
    <definedName name="_______________GBS120" localSheetId="4">#REF!</definedName>
    <definedName name="_______________GBS120">#REF!</definedName>
    <definedName name="_______________GBS121" localSheetId="4">#REF!</definedName>
    <definedName name="_______________GBS121">#REF!</definedName>
    <definedName name="_______________GBS122" localSheetId="4">#REF!</definedName>
    <definedName name="_______________GBS122">#REF!</definedName>
    <definedName name="_______________GBS123" localSheetId="4">#REF!</definedName>
    <definedName name="_______________GBS123">#REF!</definedName>
    <definedName name="_______________GBS124" localSheetId="4">#REF!</definedName>
    <definedName name="_______________GBS124">#REF!</definedName>
    <definedName name="_______________GBS13" localSheetId="4">#REF!</definedName>
    <definedName name="_______________GBS13">#REF!</definedName>
    <definedName name="_______________GBS14" localSheetId="4">#REF!</definedName>
    <definedName name="_______________GBS14">#REF!</definedName>
    <definedName name="_______________GBS15" localSheetId="4">#REF!</definedName>
    <definedName name="_______________GBS15">#REF!</definedName>
    <definedName name="_______________GBS16" localSheetId="4">#REF!</definedName>
    <definedName name="_______________GBS16">#REF!</definedName>
    <definedName name="_______________GBS17" localSheetId="4">#REF!</definedName>
    <definedName name="_______________GBS17">#REF!</definedName>
    <definedName name="_______________GBS18" localSheetId="4">#REF!</definedName>
    <definedName name="_______________GBS18">#REF!</definedName>
    <definedName name="_______________GBS19" localSheetId="4">#REF!</definedName>
    <definedName name="_______________GBS19">#REF!</definedName>
    <definedName name="_______________GBS21" localSheetId="4">#REF!</definedName>
    <definedName name="_______________GBS21">#REF!</definedName>
    <definedName name="_______________GBS210" localSheetId="4">#REF!</definedName>
    <definedName name="_______________GBS210">#REF!</definedName>
    <definedName name="_______________GBS211" localSheetId="4">#REF!</definedName>
    <definedName name="_______________GBS211">#REF!</definedName>
    <definedName name="_______________GBS212" localSheetId="4">#REF!</definedName>
    <definedName name="_______________GBS212">#REF!</definedName>
    <definedName name="_______________GBS213" localSheetId="4">#REF!</definedName>
    <definedName name="_______________GBS213">#REF!</definedName>
    <definedName name="_______________GBS214" localSheetId="4">#REF!</definedName>
    <definedName name="_______________GBS214">#REF!</definedName>
    <definedName name="_______________GBS215" localSheetId="4">#REF!</definedName>
    <definedName name="_______________GBS215">#REF!</definedName>
    <definedName name="_______________GBS216" localSheetId="4">#REF!</definedName>
    <definedName name="_______________GBS216">#REF!</definedName>
    <definedName name="_______________GBS217" localSheetId="4">#REF!</definedName>
    <definedName name="_______________GBS217">#REF!</definedName>
    <definedName name="_______________GBS218" localSheetId="4">#REF!</definedName>
    <definedName name="_______________GBS218">#REF!</definedName>
    <definedName name="_______________GBS219" localSheetId="4">#REF!</definedName>
    <definedName name="_______________GBS219">#REF!</definedName>
    <definedName name="_______________GBS22" localSheetId="4">#REF!</definedName>
    <definedName name="_______________GBS22">#REF!</definedName>
    <definedName name="_______________GBS220" localSheetId="4">#REF!</definedName>
    <definedName name="_______________GBS220">#REF!</definedName>
    <definedName name="_______________GBS221" localSheetId="4">#REF!</definedName>
    <definedName name="_______________GBS221">#REF!</definedName>
    <definedName name="_______________GBS222" localSheetId="4">#REF!</definedName>
    <definedName name="_______________GBS222">#REF!</definedName>
    <definedName name="_______________GBS223" localSheetId="4">#REF!</definedName>
    <definedName name="_______________GBS223">#REF!</definedName>
    <definedName name="_______________GBS224" localSheetId="4">#REF!</definedName>
    <definedName name="_______________GBS224">#REF!</definedName>
    <definedName name="_______________GBS23" localSheetId="4">#REF!</definedName>
    <definedName name="_______________GBS23">#REF!</definedName>
    <definedName name="_______________GBS24" localSheetId="4">#REF!</definedName>
    <definedName name="_______________GBS24">#REF!</definedName>
    <definedName name="_______________GBS25" localSheetId="4">#REF!</definedName>
    <definedName name="_______________GBS25">#REF!</definedName>
    <definedName name="_______________GBS26" localSheetId="4">#REF!</definedName>
    <definedName name="_______________GBS26">#REF!</definedName>
    <definedName name="_______________GBS27" localSheetId="4">#REF!</definedName>
    <definedName name="_______________GBS27">#REF!</definedName>
    <definedName name="_______________GBS28" localSheetId="4">#REF!</definedName>
    <definedName name="_______________GBS28">#REF!</definedName>
    <definedName name="_______________GBS29" localSheetId="4">#REF!</definedName>
    <definedName name="_______________GBS29">#REF!</definedName>
    <definedName name="_______________imp1" localSheetId="4">#REF!</definedName>
    <definedName name="_______________imp1">#REF!</definedName>
    <definedName name="_______________knr2" localSheetId="4">#REF!</definedName>
    <definedName name="_______________knr2">#REF!</definedName>
    <definedName name="_______________l1" localSheetId="4">#REF!</definedName>
    <definedName name="_______________l1">#REF!</definedName>
    <definedName name="_______________l12" localSheetId="4">#REF!</definedName>
    <definedName name="_______________l12">#REF!</definedName>
    <definedName name="_______________l2" localSheetId="4">#REF!</definedName>
    <definedName name="_______________l2">#REF!</definedName>
    <definedName name="_______________l3" localSheetId="4">#REF!</definedName>
    <definedName name="_______________l3">#REF!</definedName>
    <definedName name="_______________l4" localSheetId="4">#REF!</definedName>
    <definedName name="_______________l4">#REF!</definedName>
    <definedName name="_______________l5" localSheetId="4">#REF!</definedName>
    <definedName name="_______________l5">#REF!</definedName>
    <definedName name="_______________l6" localSheetId="4">#REF!</definedName>
    <definedName name="_______________l6">#REF!</definedName>
    <definedName name="_______________l7" localSheetId="4">#REF!</definedName>
    <definedName name="_______________l7">#REF!</definedName>
    <definedName name="_______________l8" localSheetId="4">#REF!</definedName>
    <definedName name="_______________l8">#REF!</definedName>
    <definedName name="_______________l9" localSheetId="4">#REF!</definedName>
    <definedName name="_______________l9">#REF!</definedName>
    <definedName name="_______________LJ6" localSheetId="4">#REF!</definedName>
    <definedName name="_______________LJ6">#REF!</definedName>
    <definedName name="_______________lj600" localSheetId="4">#REF!</definedName>
    <definedName name="_______________lj600">#REF!</definedName>
    <definedName name="_______________lj900" localSheetId="4">#REF!</definedName>
    <definedName name="_______________lj900">#REF!</definedName>
    <definedName name="_______________LL3" localSheetId="4">#REF!</definedName>
    <definedName name="_______________LL3">#REF!</definedName>
    <definedName name="_______________LSO24" localSheetId="4">#REF!</definedName>
    <definedName name="_______________LSO24">#REF!</definedName>
    <definedName name="_______________MA1" localSheetId="4">#REF!</definedName>
    <definedName name="_______________MA1">#REF!</definedName>
    <definedName name="_______________MA2" localSheetId="4">#REF!</definedName>
    <definedName name="_______________MA2">#REF!</definedName>
    <definedName name="_______________Met22" localSheetId="4">#REF!</definedName>
    <definedName name="_______________Met22">#REF!</definedName>
    <definedName name="_______________Met45" localSheetId="4">#REF!</definedName>
    <definedName name="_______________Met45">#REF!</definedName>
    <definedName name="_______________MEt55" localSheetId="4">#REF!</definedName>
    <definedName name="_______________MEt55">#REF!</definedName>
    <definedName name="_______________Met63" localSheetId="4">#REF!</definedName>
    <definedName name="_______________Met63">#REF!</definedName>
    <definedName name="_______________ML21" localSheetId="4">#REF!</definedName>
    <definedName name="_______________ML21">#REF!</definedName>
    <definedName name="_______________ML210" localSheetId="4">#REF!</definedName>
    <definedName name="_______________ML210">#REF!</definedName>
    <definedName name="_______________ML211" localSheetId="4">#REF!</definedName>
    <definedName name="_______________ML211">#REF!</definedName>
    <definedName name="_______________ML212" localSheetId="4">#REF!</definedName>
    <definedName name="_______________ML212">#REF!</definedName>
    <definedName name="_______________ML213" localSheetId="4">#REF!</definedName>
    <definedName name="_______________ML213">#REF!</definedName>
    <definedName name="_______________ML214" localSheetId="4">#REF!</definedName>
    <definedName name="_______________ML214">#REF!</definedName>
    <definedName name="_______________ML215" localSheetId="4">#REF!</definedName>
    <definedName name="_______________ML215">#REF!</definedName>
    <definedName name="_______________ML216" localSheetId="4">#REF!</definedName>
    <definedName name="_______________ML216">#REF!</definedName>
    <definedName name="_______________ML217" localSheetId="4">#REF!</definedName>
    <definedName name="_______________ML217">#REF!</definedName>
    <definedName name="_______________ML218" localSheetId="4">#REF!</definedName>
    <definedName name="_______________ML218">#REF!</definedName>
    <definedName name="_______________ML219" localSheetId="4">#REF!</definedName>
    <definedName name="_______________ML219">#REF!</definedName>
    <definedName name="_______________ML22" localSheetId="4">#REF!</definedName>
    <definedName name="_______________ML22">#REF!</definedName>
    <definedName name="_______________ML220" localSheetId="4">#REF!</definedName>
    <definedName name="_______________ML220">#REF!</definedName>
    <definedName name="_______________ML221" localSheetId="4">#REF!</definedName>
    <definedName name="_______________ML221">#REF!</definedName>
    <definedName name="_______________ML222" localSheetId="4">#REF!</definedName>
    <definedName name="_______________ML222">#REF!</definedName>
    <definedName name="_______________ML223" localSheetId="4">#REF!</definedName>
    <definedName name="_______________ML223">#REF!</definedName>
    <definedName name="_______________ML224" localSheetId="4">#REF!</definedName>
    <definedName name="_______________ML224">#REF!</definedName>
    <definedName name="_______________ML23" localSheetId="4">#REF!</definedName>
    <definedName name="_______________ML23">#REF!</definedName>
    <definedName name="_______________ML24" localSheetId="4">#REF!</definedName>
    <definedName name="_______________ML24">#REF!</definedName>
    <definedName name="_______________ML25" localSheetId="4">#REF!</definedName>
    <definedName name="_______________ML25">#REF!</definedName>
    <definedName name="_______________ML26" localSheetId="4">#REF!</definedName>
    <definedName name="_______________ML26">#REF!</definedName>
    <definedName name="_______________ML27" localSheetId="4">#REF!</definedName>
    <definedName name="_______________ML27">#REF!</definedName>
    <definedName name="_______________ML28" localSheetId="4">#REF!</definedName>
    <definedName name="_______________ML28">#REF!</definedName>
    <definedName name="_______________ML29" localSheetId="4">#REF!</definedName>
    <definedName name="_______________ML29">#REF!</definedName>
    <definedName name="_______________ML31" localSheetId="4">#REF!</definedName>
    <definedName name="_______________ML31">#REF!</definedName>
    <definedName name="_______________ML310" localSheetId="4">#REF!</definedName>
    <definedName name="_______________ML310">#REF!</definedName>
    <definedName name="_______________ML311" localSheetId="4">#REF!</definedName>
    <definedName name="_______________ML311">#REF!</definedName>
    <definedName name="_______________ML312" localSheetId="4">#REF!</definedName>
    <definedName name="_______________ML312">#REF!</definedName>
    <definedName name="_______________ML313" localSheetId="4">#REF!</definedName>
    <definedName name="_______________ML313">#REF!</definedName>
    <definedName name="_______________ML314" localSheetId="4">#REF!</definedName>
    <definedName name="_______________ML314">#REF!</definedName>
    <definedName name="_______________ML315" localSheetId="4">#REF!</definedName>
    <definedName name="_______________ML315">#REF!</definedName>
    <definedName name="_______________ML316" localSheetId="4">#REF!</definedName>
    <definedName name="_______________ML316">#REF!</definedName>
    <definedName name="_______________ML317" localSheetId="4">#REF!</definedName>
    <definedName name="_______________ML317">#REF!</definedName>
    <definedName name="_______________ML318" localSheetId="4">#REF!</definedName>
    <definedName name="_______________ML318">#REF!</definedName>
    <definedName name="_______________ML319" localSheetId="4">#REF!</definedName>
    <definedName name="_______________ML319">#REF!</definedName>
    <definedName name="_______________ML32" localSheetId="4">#REF!</definedName>
    <definedName name="_______________ML32">#REF!</definedName>
    <definedName name="_______________ML320" localSheetId="4">#REF!</definedName>
    <definedName name="_______________ML320">#REF!</definedName>
    <definedName name="_______________ML321" localSheetId="4">#REF!</definedName>
    <definedName name="_______________ML321">#REF!</definedName>
    <definedName name="_______________ML322" localSheetId="4">#REF!</definedName>
    <definedName name="_______________ML322">#REF!</definedName>
    <definedName name="_______________ML323" localSheetId="4">#REF!</definedName>
    <definedName name="_______________ML323">#REF!</definedName>
    <definedName name="_______________ML324" localSheetId="4">#REF!</definedName>
    <definedName name="_______________ML324">#REF!</definedName>
    <definedName name="_______________ML33" localSheetId="4">#REF!</definedName>
    <definedName name="_______________ML33">#REF!</definedName>
    <definedName name="_______________ML34" localSheetId="4">#REF!</definedName>
    <definedName name="_______________ML34">#REF!</definedName>
    <definedName name="_______________ML35" localSheetId="4">#REF!</definedName>
    <definedName name="_______________ML35">#REF!</definedName>
    <definedName name="_______________ML36" localSheetId="4">#REF!</definedName>
    <definedName name="_______________ML36">#REF!</definedName>
    <definedName name="_______________ML37" localSheetId="4">#REF!</definedName>
    <definedName name="_______________ML37">#REF!</definedName>
    <definedName name="_______________ML38" localSheetId="4">#REF!</definedName>
    <definedName name="_______________ML38">#REF!</definedName>
    <definedName name="_______________ML39" localSheetId="4">#REF!</definedName>
    <definedName name="_______________ML39">#REF!</definedName>
    <definedName name="_______________ML7" localSheetId="4">#REF!</definedName>
    <definedName name="_______________ML7">#REF!</definedName>
    <definedName name="_______________ML8" localSheetId="4">#REF!</definedName>
    <definedName name="_______________ML8">#REF!</definedName>
    <definedName name="_______________ML9" localSheetId="4">#REF!</definedName>
    <definedName name="_______________ML9">#REF!</definedName>
    <definedName name="_______________mm1" localSheetId="4">#REF!</definedName>
    <definedName name="_______________mm1">#REF!</definedName>
    <definedName name="_______________mm1000" localSheetId="4">#REF!</definedName>
    <definedName name="_______________mm1000">#REF!</definedName>
    <definedName name="_______________mm11" localSheetId="4">#REF!</definedName>
    <definedName name="_______________mm11">#REF!</definedName>
    <definedName name="_______________mm111" localSheetId="4">#REF!</definedName>
    <definedName name="_______________mm111">#REF!</definedName>
    <definedName name="_______________mm600" localSheetId="4">#REF!</definedName>
    <definedName name="_______________mm600">#REF!</definedName>
    <definedName name="_______________mm800" localSheetId="4">#REF!</definedName>
    <definedName name="_______________mm800">#REF!</definedName>
    <definedName name="_______________PC1" localSheetId="4">#REF!</definedName>
    <definedName name="_______________PC1">#REF!</definedName>
    <definedName name="_______________PC10" localSheetId="4">#REF!</definedName>
    <definedName name="_______________PC10">#REF!</definedName>
    <definedName name="_______________PC11" localSheetId="4">#REF!</definedName>
    <definedName name="_______________PC11">#REF!</definedName>
    <definedName name="_______________PC12" localSheetId="4">#REF!</definedName>
    <definedName name="_______________PC12">#REF!</definedName>
    <definedName name="_______________PC13" localSheetId="4">#REF!</definedName>
    <definedName name="_______________PC13">#REF!</definedName>
    <definedName name="_______________PC14" localSheetId="4">#REF!</definedName>
    <definedName name="_______________PC14">#REF!</definedName>
    <definedName name="_______________PC15" localSheetId="4">#REF!</definedName>
    <definedName name="_______________PC15">#REF!</definedName>
    <definedName name="_______________PC16" localSheetId="4">#REF!</definedName>
    <definedName name="_______________PC16">#REF!</definedName>
    <definedName name="_______________PC17" localSheetId="4">#REF!</definedName>
    <definedName name="_______________PC17">#REF!</definedName>
    <definedName name="_______________PC18" localSheetId="4">#REF!</definedName>
    <definedName name="_______________PC18">#REF!</definedName>
    <definedName name="_______________PC19" localSheetId="4">#REF!</definedName>
    <definedName name="_______________PC19">#REF!</definedName>
    <definedName name="_______________pc2" localSheetId="4">#REF!</definedName>
    <definedName name="_______________pc2">#REF!</definedName>
    <definedName name="_______________PC20">NA()</definedName>
    <definedName name="_______________PC21" localSheetId="4">#REF!</definedName>
    <definedName name="_______________PC21">#REF!</definedName>
    <definedName name="_______________PC22" localSheetId="4">#REF!</definedName>
    <definedName name="_______________PC22">#REF!</definedName>
    <definedName name="_______________PC23" localSheetId="4">#REF!</definedName>
    <definedName name="_______________PC23">#REF!</definedName>
    <definedName name="_______________PC24" localSheetId="4">#REF!</definedName>
    <definedName name="_______________PC24">#REF!</definedName>
    <definedName name="_______________PC3" localSheetId="4">#REF!</definedName>
    <definedName name="_______________PC3">#REF!</definedName>
    <definedName name="_______________PC4" localSheetId="4">#REF!</definedName>
    <definedName name="_______________PC4">#REF!</definedName>
    <definedName name="_______________PC5" localSheetId="4">#REF!</definedName>
    <definedName name="_______________PC5">#REF!</definedName>
    <definedName name="_______________PC6" localSheetId="4">#REF!</definedName>
    <definedName name="_______________PC6">#REF!</definedName>
    <definedName name="_______________pc600" localSheetId="4">#REF!</definedName>
    <definedName name="_______________pc600">#REF!</definedName>
    <definedName name="_______________PC7" localSheetId="4">#REF!</definedName>
    <definedName name="_______________PC7">#REF!</definedName>
    <definedName name="_______________PC8" localSheetId="4">#REF!</definedName>
    <definedName name="_______________PC8">#REF!</definedName>
    <definedName name="_______________PC9" localSheetId="4">#REF!</definedName>
    <definedName name="_______________PC9">#REF!</definedName>
    <definedName name="_______________pc900" localSheetId="4">#REF!</definedName>
    <definedName name="_______________pc900">#REF!</definedName>
    <definedName name="_______________pla4" localSheetId="4">#REF!</definedName>
    <definedName name="_______________pla4">#REF!</definedName>
    <definedName name="_______________pv2" localSheetId="4">#REF!</definedName>
    <definedName name="_______________pv2">#REF!</definedName>
    <definedName name="_______________rr3" localSheetId="4">#REF!</definedName>
    <definedName name="_______________rr3">#REF!</definedName>
    <definedName name="_______________rrr1" localSheetId="4">#REF!</definedName>
    <definedName name="_______________rrr1">#REF!</definedName>
    <definedName name="_______________SP10" localSheetId="4">#REF!</definedName>
    <definedName name="_______________SP10">#REF!</definedName>
    <definedName name="_______________SP16" localSheetId="4">#REF!</definedName>
    <definedName name="_______________SP16">#REF!</definedName>
    <definedName name="_______________SP7" localSheetId="4">#REF!</definedName>
    <definedName name="_______________SP7">#REF!</definedName>
    <definedName name="_______________ss12" localSheetId="4">#REF!</definedName>
    <definedName name="_______________ss12">#REF!</definedName>
    <definedName name="_______________ss20" localSheetId="4">#REF!</definedName>
    <definedName name="_______________ss20">#REF!</definedName>
    <definedName name="_______________ss40" localSheetId="4">#REF!</definedName>
    <definedName name="_______________ss40">#REF!</definedName>
    <definedName name="_______________var1" localSheetId="4">#REF!</definedName>
    <definedName name="_______________var1">#REF!</definedName>
    <definedName name="_______________var4" localSheetId="4">#REF!</definedName>
    <definedName name="_______________var4">#REF!</definedName>
    <definedName name="_______________vat1">NA()</definedName>
    <definedName name="______________bla1" localSheetId="4">#REF!</definedName>
    <definedName name="______________bla1">#REF!</definedName>
    <definedName name="______________BSG100" localSheetId="4">#REF!</definedName>
    <definedName name="______________BSG100">#REF!</definedName>
    <definedName name="______________BSG150" localSheetId="4">#REF!</definedName>
    <definedName name="______________BSG150">#REF!</definedName>
    <definedName name="______________BSG5" localSheetId="4">#REF!</definedName>
    <definedName name="______________BSG5">#REF!</definedName>
    <definedName name="______________BSG75" localSheetId="4">#REF!</definedName>
    <definedName name="______________BSG75">#REF!</definedName>
    <definedName name="______________BTC1" localSheetId="4">#REF!</definedName>
    <definedName name="______________BTC1">#REF!</definedName>
    <definedName name="______________BTC10" localSheetId="4">#REF!</definedName>
    <definedName name="______________BTC10">#REF!</definedName>
    <definedName name="______________BTC11" localSheetId="4">#REF!</definedName>
    <definedName name="______________BTC11">#REF!</definedName>
    <definedName name="______________BTC12" localSheetId="4">#REF!</definedName>
    <definedName name="______________BTC12">#REF!</definedName>
    <definedName name="______________BTC13" localSheetId="4">#REF!</definedName>
    <definedName name="______________BTC13">#REF!</definedName>
    <definedName name="______________BTC14" localSheetId="4">#REF!</definedName>
    <definedName name="______________BTC14">#REF!</definedName>
    <definedName name="______________BTC15" localSheetId="4">#REF!</definedName>
    <definedName name="______________BTC15">#REF!</definedName>
    <definedName name="______________BTC16" localSheetId="4">#REF!</definedName>
    <definedName name="______________BTC16">#REF!</definedName>
    <definedName name="______________BTC17" localSheetId="4">#REF!</definedName>
    <definedName name="______________BTC17">#REF!</definedName>
    <definedName name="______________BTC18" localSheetId="4">#REF!</definedName>
    <definedName name="______________BTC18">#REF!</definedName>
    <definedName name="______________BTC19" localSheetId="4">#REF!</definedName>
    <definedName name="______________BTC19">#REF!</definedName>
    <definedName name="______________BTC2" localSheetId="4">#REF!</definedName>
    <definedName name="______________BTC2">#REF!</definedName>
    <definedName name="______________BTC20" localSheetId="4">#REF!</definedName>
    <definedName name="______________BTC20">#REF!</definedName>
    <definedName name="______________BTC21" localSheetId="4">#REF!</definedName>
    <definedName name="______________BTC21">#REF!</definedName>
    <definedName name="______________BTC22" localSheetId="4">#REF!</definedName>
    <definedName name="______________BTC22">#REF!</definedName>
    <definedName name="______________BTC23" localSheetId="4">#REF!</definedName>
    <definedName name="______________BTC23">#REF!</definedName>
    <definedName name="______________BTC24" localSheetId="4">#REF!</definedName>
    <definedName name="______________BTC24">#REF!</definedName>
    <definedName name="______________BTC3" localSheetId="4">#REF!</definedName>
    <definedName name="______________BTC3">#REF!</definedName>
    <definedName name="______________BTC4" localSheetId="4">#REF!</definedName>
    <definedName name="______________BTC4">#REF!</definedName>
    <definedName name="______________BTC5" localSheetId="4">#REF!</definedName>
    <definedName name="______________BTC5">#REF!</definedName>
    <definedName name="______________BTC6" localSheetId="4">#REF!</definedName>
    <definedName name="______________BTC6">#REF!</definedName>
    <definedName name="______________BTC7" localSheetId="4">#REF!</definedName>
    <definedName name="______________BTC7">#REF!</definedName>
    <definedName name="______________BTC8" localSheetId="4">#REF!</definedName>
    <definedName name="______________BTC8">#REF!</definedName>
    <definedName name="______________BTC9" localSheetId="4">#REF!</definedName>
    <definedName name="______________BTC9">#REF!</definedName>
    <definedName name="______________BTR1" localSheetId="4">#REF!</definedName>
    <definedName name="______________BTR1">#REF!</definedName>
    <definedName name="______________BTR10" localSheetId="4">#REF!</definedName>
    <definedName name="______________BTR10">#REF!</definedName>
    <definedName name="______________BTR11" localSheetId="4">#REF!</definedName>
    <definedName name="______________BTR11">#REF!</definedName>
    <definedName name="______________BTR12" localSheetId="4">#REF!</definedName>
    <definedName name="______________BTR12">#REF!</definedName>
    <definedName name="______________BTR13" localSheetId="4">#REF!</definedName>
    <definedName name="______________BTR13">#REF!</definedName>
    <definedName name="______________BTR14" localSheetId="4">#REF!</definedName>
    <definedName name="______________BTR14">#REF!</definedName>
    <definedName name="______________BTR15" localSheetId="4">#REF!</definedName>
    <definedName name="______________BTR15">#REF!</definedName>
    <definedName name="______________BTR16" localSheetId="4">#REF!</definedName>
    <definedName name="______________BTR16">#REF!</definedName>
    <definedName name="______________BTR17" localSheetId="4">#REF!</definedName>
    <definedName name="______________BTR17">#REF!</definedName>
    <definedName name="______________BTR18" localSheetId="4">#REF!</definedName>
    <definedName name="______________BTR18">#REF!</definedName>
    <definedName name="______________BTR19" localSheetId="4">#REF!</definedName>
    <definedName name="______________BTR19">#REF!</definedName>
    <definedName name="______________BTR2" localSheetId="4">#REF!</definedName>
    <definedName name="______________BTR2">#REF!</definedName>
    <definedName name="______________BTR20" localSheetId="4">#REF!</definedName>
    <definedName name="______________BTR20">#REF!</definedName>
    <definedName name="______________BTR21" localSheetId="4">#REF!</definedName>
    <definedName name="______________BTR21">#REF!</definedName>
    <definedName name="______________BTR22" localSheetId="4">#REF!</definedName>
    <definedName name="______________BTR22">#REF!</definedName>
    <definedName name="______________BTR23" localSheetId="4">#REF!</definedName>
    <definedName name="______________BTR23">#REF!</definedName>
    <definedName name="______________BTR24" localSheetId="4">#REF!</definedName>
    <definedName name="______________BTR24">#REF!</definedName>
    <definedName name="______________BTR3" localSheetId="4">#REF!</definedName>
    <definedName name="______________BTR3">#REF!</definedName>
    <definedName name="______________BTR4" localSheetId="4">#REF!</definedName>
    <definedName name="______________BTR4">#REF!</definedName>
    <definedName name="______________BTR5" localSheetId="4">#REF!</definedName>
    <definedName name="______________BTR5">#REF!</definedName>
    <definedName name="______________BTR6" localSheetId="4">#REF!</definedName>
    <definedName name="______________BTR6">#REF!</definedName>
    <definedName name="______________BTR7" localSheetId="4">#REF!</definedName>
    <definedName name="______________BTR7">#REF!</definedName>
    <definedName name="______________BTR8" localSheetId="4">#REF!</definedName>
    <definedName name="______________BTR8">#REF!</definedName>
    <definedName name="______________BTR9" localSheetId="4">#REF!</definedName>
    <definedName name="______________BTR9">#REF!</definedName>
    <definedName name="______________BTS1" localSheetId="4">#REF!</definedName>
    <definedName name="______________BTS1">#REF!</definedName>
    <definedName name="______________BTS10" localSheetId="4">#REF!</definedName>
    <definedName name="______________BTS10">#REF!</definedName>
    <definedName name="______________BTS11" localSheetId="4">#REF!</definedName>
    <definedName name="______________BTS11">#REF!</definedName>
    <definedName name="______________BTS12" localSheetId="4">#REF!</definedName>
    <definedName name="______________BTS12">#REF!</definedName>
    <definedName name="______________BTS13" localSheetId="4">#REF!</definedName>
    <definedName name="______________BTS13">#REF!</definedName>
    <definedName name="______________BTS14" localSheetId="4">#REF!</definedName>
    <definedName name="______________BTS14">#REF!</definedName>
    <definedName name="______________BTS15" localSheetId="4">#REF!</definedName>
    <definedName name="______________BTS15">#REF!</definedName>
    <definedName name="______________BTS16" localSheetId="4">#REF!</definedName>
    <definedName name="______________BTS16">#REF!</definedName>
    <definedName name="______________BTS17" localSheetId="4">#REF!</definedName>
    <definedName name="______________BTS17">#REF!</definedName>
    <definedName name="______________BTS18" localSheetId="4">#REF!</definedName>
    <definedName name="______________BTS18">#REF!</definedName>
    <definedName name="______________BTS19" localSheetId="4">#REF!</definedName>
    <definedName name="______________BTS19">#REF!</definedName>
    <definedName name="______________BTS2" localSheetId="4">#REF!</definedName>
    <definedName name="______________BTS2">#REF!</definedName>
    <definedName name="______________BTS20" localSheetId="4">#REF!</definedName>
    <definedName name="______________BTS20">#REF!</definedName>
    <definedName name="______________BTS21" localSheetId="4">#REF!</definedName>
    <definedName name="______________BTS21">#REF!</definedName>
    <definedName name="______________BTS22" localSheetId="4">#REF!</definedName>
    <definedName name="______________BTS22">#REF!</definedName>
    <definedName name="______________BTS23" localSheetId="4">#REF!</definedName>
    <definedName name="______________BTS23">#REF!</definedName>
    <definedName name="______________BTS24" localSheetId="4">#REF!</definedName>
    <definedName name="______________BTS24">#REF!</definedName>
    <definedName name="______________BTS3" localSheetId="4">#REF!</definedName>
    <definedName name="______________BTS3">#REF!</definedName>
    <definedName name="______________BTS4" localSheetId="4">#REF!</definedName>
    <definedName name="______________BTS4">#REF!</definedName>
    <definedName name="______________BTS5" localSheetId="4">#REF!</definedName>
    <definedName name="______________BTS5">#REF!</definedName>
    <definedName name="______________BTS6" localSheetId="4">#REF!</definedName>
    <definedName name="______________BTS6">#REF!</definedName>
    <definedName name="______________BTS7" localSheetId="4">#REF!</definedName>
    <definedName name="______________BTS7">#REF!</definedName>
    <definedName name="______________BTS8" localSheetId="4">#REF!</definedName>
    <definedName name="______________BTS8">#REF!</definedName>
    <definedName name="______________BTS9" localSheetId="4">#REF!</definedName>
    <definedName name="______________BTS9">#REF!</definedName>
    <definedName name="______________can430">40.73</definedName>
    <definedName name="______________can435">43.3</definedName>
    <definedName name="______________CCW1" localSheetId="4">#REF!</definedName>
    <definedName name="______________CCW1">#REF!</definedName>
    <definedName name="______________CCW2" localSheetId="4">#REF!</definedName>
    <definedName name="______________CCW2">#REF!</definedName>
    <definedName name="______________cur1" localSheetId="4">#REF!</definedName>
    <definedName name="______________cur1">#REF!</definedName>
    <definedName name="______________G120907" localSheetId="4">#REF!</definedName>
    <definedName name="______________G120907">#REF!</definedName>
    <definedName name="______________GBS11">NA()</definedName>
    <definedName name="______________GBS110" localSheetId="4">#REF!</definedName>
    <definedName name="______________GBS110">#REF!</definedName>
    <definedName name="______________GBS111" localSheetId="4">#REF!</definedName>
    <definedName name="______________GBS111">#REF!</definedName>
    <definedName name="______________GBS112" localSheetId="4">#REF!</definedName>
    <definedName name="______________GBS112">#REF!</definedName>
    <definedName name="______________GBS113" localSheetId="4">#REF!</definedName>
    <definedName name="______________GBS113">#REF!</definedName>
    <definedName name="______________GBS114" localSheetId="4">#REF!</definedName>
    <definedName name="______________GBS114">#REF!</definedName>
    <definedName name="______________GBS115" localSheetId="4">#REF!</definedName>
    <definedName name="______________GBS115">#REF!</definedName>
    <definedName name="______________GBS116" localSheetId="4">#REF!</definedName>
    <definedName name="______________GBS116">#REF!</definedName>
    <definedName name="______________GBS117" localSheetId="4">#REF!</definedName>
    <definedName name="______________GBS117">#REF!</definedName>
    <definedName name="______________GBS118" localSheetId="4">#REF!</definedName>
    <definedName name="______________GBS118">#REF!</definedName>
    <definedName name="______________GBS119" localSheetId="4">#REF!</definedName>
    <definedName name="______________GBS119">#REF!</definedName>
    <definedName name="______________GBS12" localSheetId="4">#REF!</definedName>
    <definedName name="______________GBS12">#REF!</definedName>
    <definedName name="______________GBS120" localSheetId="4">#REF!</definedName>
    <definedName name="______________GBS120">#REF!</definedName>
    <definedName name="______________GBS121" localSheetId="4">#REF!</definedName>
    <definedName name="______________GBS121">#REF!</definedName>
    <definedName name="______________GBS122" localSheetId="4">#REF!</definedName>
    <definedName name="______________GBS122">#REF!</definedName>
    <definedName name="______________GBS123" localSheetId="4">#REF!</definedName>
    <definedName name="______________GBS123">#REF!</definedName>
    <definedName name="______________GBS124" localSheetId="4">#REF!</definedName>
    <definedName name="______________GBS124">#REF!</definedName>
    <definedName name="______________GBS13" localSheetId="4">#REF!</definedName>
    <definedName name="______________GBS13">#REF!</definedName>
    <definedName name="______________GBS14" localSheetId="4">#REF!</definedName>
    <definedName name="______________GBS14">#REF!</definedName>
    <definedName name="______________GBS15" localSheetId="4">#REF!</definedName>
    <definedName name="______________GBS15">#REF!</definedName>
    <definedName name="______________GBS16" localSheetId="4">#REF!</definedName>
    <definedName name="______________GBS16">#REF!</definedName>
    <definedName name="______________GBS17" localSheetId="4">#REF!</definedName>
    <definedName name="______________GBS17">#REF!</definedName>
    <definedName name="______________GBS18" localSheetId="4">#REF!</definedName>
    <definedName name="______________GBS18">#REF!</definedName>
    <definedName name="______________GBS19" localSheetId="4">#REF!</definedName>
    <definedName name="______________GBS19">#REF!</definedName>
    <definedName name="______________GBS21" localSheetId="4">#REF!</definedName>
    <definedName name="______________GBS21">#REF!</definedName>
    <definedName name="______________GBS210" localSheetId="4">#REF!</definedName>
    <definedName name="______________GBS210">#REF!</definedName>
    <definedName name="______________GBS211" localSheetId="4">#REF!</definedName>
    <definedName name="______________GBS211">#REF!</definedName>
    <definedName name="______________GBS212" localSheetId="4">#REF!</definedName>
    <definedName name="______________GBS212">#REF!</definedName>
    <definedName name="______________GBS213" localSheetId="4">#REF!</definedName>
    <definedName name="______________GBS213">#REF!</definedName>
    <definedName name="______________GBS214" localSheetId="4">#REF!</definedName>
    <definedName name="______________GBS214">#REF!</definedName>
    <definedName name="______________GBS215" localSheetId="4">#REF!</definedName>
    <definedName name="______________GBS215">#REF!</definedName>
    <definedName name="______________GBS216" localSheetId="4">#REF!</definedName>
    <definedName name="______________GBS216">#REF!</definedName>
    <definedName name="______________GBS217" localSheetId="4">#REF!</definedName>
    <definedName name="______________GBS217">#REF!</definedName>
    <definedName name="______________GBS218" localSheetId="4">#REF!</definedName>
    <definedName name="______________GBS218">#REF!</definedName>
    <definedName name="______________GBS219" localSheetId="4">#REF!</definedName>
    <definedName name="______________GBS219">#REF!</definedName>
    <definedName name="______________GBS22" localSheetId="4">#REF!</definedName>
    <definedName name="______________GBS22">#REF!</definedName>
    <definedName name="______________GBS220" localSheetId="4">#REF!</definedName>
    <definedName name="______________GBS220">#REF!</definedName>
    <definedName name="______________GBS221" localSheetId="4">#REF!</definedName>
    <definedName name="______________GBS221">#REF!</definedName>
    <definedName name="______________GBS222" localSheetId="4">#REF!</definedName>
    <definedName name="______________GBS222">#REF!</definedName>
    <definedName name="______________GBS223" localSheetId="4">#REF!</definedName>
    <definedName name="______________GBS223">#REF!</definedName>
    <definedName name="______________GBS224" localSheetId="4">#REF!</definedName>
    <definedName name="______________GBS224">#REF!</definedName>
    <definedName name="______________GBS23" localSheetId="4">#REF!</definedName>
    <definedName name="______________GBS23">#REF!</definedName>
    <definedName name="______________GBS24" localSheetId="4">#REF!</definedName>
    <definedName name="______________GBS24">#REF!</definedName>
    <definedName name="______________GBS25" localSheetId="4">#REF!</definedName>
    <definedName name="______________GBS25">#REF!</definedName>
    <definedName name="______________GBS26" localSheetId="4">#REF!</definedName>
    <definedName name="______________GBS26">#REF!</definedName>
    <definedName name="______________GBS27" localSheetId="4">#REF!</definedName>
    <definedName name="______________GBS27">#REF!</definedName>
    <definedName name="______________GBS28" localSheetId="4">#REF!</definedName>
    <definedName name="______________GBS28">#REF!</definedName>
    <definedName name="______________GBS29" localSheetId="4">#REF!</definedName>
    <definedName name="______________GBS29">#REF!</definedName>
    <definedName name="______________imp1" localSheetId="4">#REF!</definedName>
    <definedName name="______________imp1">#REF!</definedName>
    <definedName name="______________knr2" localSheetId="4">#REF!</definedName>
    <definedName name="______________knr2">#REF!</definedName>
    <definedName name="______________l1" localSheetId="4">#REF!</definedName>
    <definedName name="______________l1">#REF!</definedName>
    <definedName name="______________l12" localSheetId="4">#REF!</definedName>
    <definedName name="______________l12">#REF!</definedName>
    <definedName name="______________l2" localSheetId="4">#REF!</definedName>
    <definedName name="______________l2">#REF!</definedName>
    <definedName name="______________l3" localSheetId="4">#REF!</definedName>
    <definedName name="______________l3">#REF!</definedName>
    <definedName name="______________l4" localSheetId="4">#REF!</definedName>
    <definedName name="______________l4">#REF!</definedName>
    <definedName name="______________l5" localSheetId="4">#REF!</definedName>
    <definedName name="______________l5">#REF!</definedName>
    <definedName name="______________l6" localSheetId="4">#REF!</definedName>
    <definedName name="______________l6">#REF!</definedName>
    <definedName name="______________l7" localSheetId="4">#REF!</definedName>
    <definedName name="______________l7">#REF!</definedName>
    <definedName name="______________l8" localSheetId="4">#REF!</definedName>
    <definedName name="______________l8">#REF!</definedName>
    <definedName name="______________l9" localSheetId="4">#REF!</definedName>
    <definedName name="______________l9">#REF!</definedName>
    <definedName name="______________LJ6" localSheetId="4">#REF!</definedName>
    <definedName name="______________LJ6">#REF!</definedName>
    <definedName name="______________lj600" localSheetId="4">#REF!</definedName>
    <definedName name="______________lj600">#REF!</definedName>
    <definedName name="______________lj900" localSheetId="4">#REF!</definedName>
    <definedName name="______________lj900">#REF!</definedName>
    <definedName name="______________LL3" localSheetId="4">#REF!</definedName>
    <definedName name="______________LL3">#REF!</definedName>
    <definedName name="______________LSO24" localSheetId="4">#REF!</definedName>
    <definedName name="______________LSO24">#REF!</definedName>
    <definedName name="______________MA1" localSheetId="4">#REF!</definedName>
    <definedName name="______________MA1">#REF!</definedName>
    <definedName name="______________MA2" localSheetId="4">#REF!</definedName>
    <definedName name="______________MA2">#REF!</definedName>
    <definedName name="______________me12">NA()</definedName>
    <definedName name="______________Met22" localSheetId="4">#REF!</definedName>
    <definedName name="______________Met22">#REF!</definedName>
    <definedName name="______________Met45" localSheetId="4">#REF!</definedName>
    <definedName name="______________Met45">#REF!</definedName>
    <definedName name="______________MEt55" localSheetId="4">#REF!</definedName>
    <definedName name="______________MEt55">#REF!</definedName>
    <definedName name="______________Met63" localSheetId="4">#REF!</definedName>
    <definedName name="______________Met63">#REF!</definedName>
    <definedName name="______________ML21" localSheetId="4">#REF!</definedName>
    <definedName name="______________ML21">#REF!</definedName>
    <definedName name="______________ML210" localSheetId="4">#REF!</definedName>
    <definedName name="______________ML210">#REF!</definedName>
    <definedName name="______________ML211" localSheetId="4">#REF!</definedName>
    <definedName name="______________ML211">#REF!</definedName>
    <definedName name="______________ML212" localSheetId="4">#REF!</definedName>
    <definedName name="______________ML212">#REF!</definedName>
    <definedName name="______________ML213" localSheetId="4">#REF!</definedName>
    <definedName name="______________ML213">#REF!</definedName>
    <definedName name="______________ML214" localSheetId="4">#REF!</definedName>
    <definedName name="______________ML214">#REF!</definedName>
    <definedName name="______________ML215" localSheetId="4">#REF!</definedName>
    <definedName name="______________ML215">#REF!</definedName>
    <definedName name="______________ML216" localSheetId="4">#REF!</definedName>
    <definedName name="______________ML216">#REF!</definedName>
    <definedName name="______________ML217" localSheetId="4">#REF!</definedName>
    <definedName name="______________ML217">#REF!</definedName>
    <definedName name="______________ML218" localSheetId="4">#REF!</definedName>
    <definedName name="______________ML218">#REF!</definedName>
    <definedName name="______________ML219" localSheetId="4">#REF!</definedName>
    <definedName name="______________ML219">#REF!</definedName>
    <definedName name="______________ML22" localSheetId="4">#REF!</definedName>
    <definedName name="______________ML22">#REF!</definedName>
    <definedName name="______________ML220" localSheetId="4">#REF!</definedName>
    <definedName name="______________ML220">#REF!</definedName>
    <definedName name="______________ML221" localSheetId="4">#REF!</definedName>
    <definedName name="______________ML221">#REF!</definedName>
    <definedName name="______________ML222" localSheetId="4">#REF!</definedName>
    <definedName name="______________ML222">#REF!</definedName>
    <definedName name="______________ML223" localSheetId="4">#REF!</definedName>
    <definedName name="______________ML223">#REF!</definedName>
    <definedName name="______________ML224" localSheetId="4">#REF!</definedName>
    <definedName name="______________ML224">#REF!</definedName>
    <definedName name="______________ML23" localSheetId="4">#REF!</definedName>
    <definedName name="______________ML23">#REF!</definedName>
    <definedName name="______________ML24" localSheetId="4">#REF!</definedName>
    <definedName name="______________ML24">#REF!</definedName>
    <definedName name="______________ML25" localSheetId="4">#REF!</definedName>
    <definedName name="______________ML25">#REF!</definedName>
    <definedName name="______________ML26" localSheetId="4">#REF!</definedName>
    <definedName name="______________ML26">#REF!</definedName>
    <definedName name="______________ML27" localSheetId="4">#REF!</definedName>
    <definedName name="______________ML27">#REF!</definedName>
    <definedName name="______________ML28" localSheetId="4">#REF!</definedName>
    <definedName name="______________ML28">#REF!</definedName>
    <definedName name="______________ML29" localSheetId="4">#REF!</definedName>
    <definedName name="______________ML29">#REF!</definedName>
    <definedName name="______________ML31" localSheetId="4">#REF!</definedName>
    <definedName name="______________ML31">#REF!</definedName>
    <definedName name="______________ML310" localSheetId="4">#REF!</definedName>
    <definedName name="______________ML310">#REF!</definedName>
    <definedName name="______________ML311" localSheetId="4">#REF!</definedName>
    <definedName name="______________ML311">#REF!</definedName>
    <definedName name="______________ML312" localSheetId="4">#REF!</definedName>
    <definedName name="______________ML312">#REF!</definedName>
    <definedName name="______________ML313" localSheetId="4">#REF!</definedName>
    <definedName name="______________ML313">#REF!</definedName>
    <definedName name="______________ML314" localSheetId="4">#REF!</definedName>
    <definedName name="______________ML314">#REF!</definedName>
    <definedName name="______________ML315" localSheetId="4">#REF!</definedName>
    <definedName name="______________ML315">#REF!</definedName>
    <definedName name="______________ML316" localSheetId="4">#REF!</definedName>
    <definedName name="______________ML316">#REF!</definedName>
    <definedName name="______________ML317" localSheetId="4">#REF!</definedName>
    <definedName name="______________ML317">#REF!</definedName>
    <definedName name="______________ML318" localSheetId="4">#REF!</definedName>
    <definedName name="______________ML318">#REF!</definedName>
    <definedName name="______________ML319" localSheetId="4">#REF!</definedName>
    <definedName name="______________ML319">#REF!</definedName>
    <definedName name="______________ML32" localSheetId="4">#REF!</definedName>
    <definedName name="______________ML32">#REF!</definedName>
    <definedName name="______________ML320" localSheetId="4">#REF!</definedName>
    <definedName name="______________ML320">#REF!</definedName>
    <definedName name="______________ML321" localSheetId="4">#REF!</definedName>
    <definedName name="______________ML321">#REF!</definedName>
    <definedName name="______________ML322" localSheetId="4">#REF!</definedName>
    <definedName name="______________ML322">#REF!</definedName>
    <definedName name="______________ML323" localSheetId="4">#REF!</definedName>
    <definedName name="______________ML323">#REF!</definedName>
    <definedName name="______________ML324" localSheetId="4">#REF!</definedName>
    <definedName name="______________ML324">#REF!</definedName>
    <definedName name="______________ML33" localSheetId="4">#REF!</definedName>
    <definedName name="______________ML33">#REF!</definedName>
    <definedName name="______________ML34" localSheetId="4">#REF!</definedName>
    <definedName name="______________ML34">#REF!</definedName>
    <definedName name="______________ML35" localSheetId="4">#REF!</definedName>
    <definedName name="______________ML35">#REF!</definedName>
    <definedName name="______________ML36" localSheetId="4">#REF!</definedName>
    <definedName name="______________ML36">#REF!</definedName>
    <definedName name="______________ML37" localSheetId="4">#REF!</definedName>
    <definedName name="______________ML37">#REF!</definedName>
    <definedName name="______________ML38" localSheetId="4">#REF!</definedName>
    <definedName name="______________ML38">#REF!</definedName>
    <definedName name="______________ML39" localSheetId="4">#REF!</definedName>
    <definedName name="______________ML39">#REF!</definedName>
    <definedName name="______________ML7" localSheetId="4">#REF!</definedName>
    <definedName name="______________ML7">#REF!</definedName>
    <definedName name="______________ML8" localSheetId="4">#REF!</definedName>
    <definedName name="______________ML8">#REF!</definedName>
    <definedName name="______________ML9" localSheetId="4">#REF!</definedName>
    <definedName name="______________ML9">#REF!</definedName>
    <definedName name="______________mm1" localSheetId="4">#REF!</definedName>
    <definedName name="______________mm1">#REF!</definedName>
    <definedName name="______________mm1000" localSheetId="4">#REF!</definedName>
    <definedName name="______________mm1000">#REF!</definedName>
    <definedName name="______________mm11" localSheetId="4">#REF!</definedName>
    <definedName name="______________mm11">#REF!</definedName>
    <definedName name="______________mm111" localSheetId="4">#REF!</definedName>
    <definedName name="______________mm111">#REF!</definedName>
    <definedName name="______________mm600" localSheetId="4">#REF!</definedName>
    <definedName name="______________mm600">#REF!</definedName>
    <definedName name="______________mm800" localSheetId="4">#REF!</definedName>
    <definedName name="______________mm800">#REF!</definedName>
    <definedName name="______________PC1" localSheetId="4">#REF!</definedName>
    <definedName name="______________PC1">#REF!</definedName>
    <definedName name="______________PC10" localSheetId="4">#REF!</definedName>
    <definedName name="______________PC10">#REF!</definedName>
    <definedName name="______________PC11" localSheetId="4">#REF!</definedName>
    <definedName name="______________PC11">#REF!</definedName>
    <definedName name="______________PC12" localSheetId="4">#REF!</definedName>
    <definedName name="______________PC12">#REF!</definedName>
    <definedName name="______________PC13" localSheetId="4">#REF!</definedName>
    <definedName name="______________PC13">#REF!</definedName>
    <definedName name="______________PC14" localSheetId="4">#REF!</definedName>
    <definedName name="______________PC14">#REF!</definedName>
    <definedName name="______________PC15" localSheetId="4">#REF!</definedName>
    <definedName name="______________PC15">#REF!</definedName>
    <definedName name="______________PC16" localSheetId="4">#REF!</definedName>
    <definedName name="______________PC16">#REF!</definedName>
    <definedName name="______________PC17" localSheetId="4">#REF!</definedName>
    <definedName name="______________PC17">#REF!</definedName>
    <definedName name="______________PC18" localSheetId="4">#REF!</definedName>
    <definedName name="______________PC18">#REF!</definedName>
    <definedName name="______________PC19" localSheetId="4">#REF!</definedName>
    <definedName name="______________PC19">#REF!</definedName>
    <definedName name="______________pc2" localSheetId="4">#REF!</definedName>
    <definedName name="______________pc2">#REF!</definedName>
    <definedName name="______________PC20">NA()</definedName>
    <definedName name="______________PC21" localSheetId="4">#REF!</definedName>
    <definedName name="______________PC21">#REF!</definedName>
    <definedName name="______________PC22" localSheetId="4">#REF!</definedName>
    <definedName name="______________PC22">#REF!</definedName>
    <definedName name="______________PC23" localSheetId="4">#REF!</definedName>
    <definedName name="______________PC23">#REF!</definedName>
    <definedName name="______________PC24" localSheetId="4">#REF!</definedName>
    <definedName name="______________PC24">#REF!</definedName>
    <definedName name="______________PC3" localSheetId="4">#REF!</definedName>
    <definedName name="______________PC3">#REF!</definedName>
    <definedName name="______________PC4" localSheetId="4">#REF!</definedName>
    <definedName name="______________PC4">#REF!</definedName>
    <definedName name="______________PC5" localSheetId="4">#REF!</definedName>
    <definedName name="______________PC5">#REF!</definedName>
    <definedName name="______________PC6" localSheetId="4">#REF!</definedName>
    <definedName name="______________PC6">#REF!</definedName>
    <definedName name="______________pc600" localSheetId="4">#REF!</definedName>
    <definedName name="______________pc600">#REF!</definedName>
    <definedName name="______________PC7" localSheetId="4">#REF!</definedName>
    <definedName name="______________PC7">#REF!</definedName>
    <definedName name="______________PC8" localSheetId="4">#REF!</definedName>
    <definedName name="______________PC8">#REF!</definedName>
    <definedName name="______________PC9" localSheetId="4">#REF!</definedName>
    <definedName name="______________PC9">#REF!</definedName>
    <definedName name="______________pc900" localSheetId="4">#REF!</definedName>
    <definedName name="______________pc900">#REF!</definedName>
    <definedName name="______________pla4" localSheetId="4">#REF!</definedName>
    <definedName name="______________pla4">#REF!</definedName>
    <definedName name="______________pv2" localSheetId="4">#REF!</definedName>
    <definedName name="______________pv2">#REF!</definedName>
    <definedName name="______________rr3" localSheetId="4">#REF!</definedName>
    <definedName name="______________rr3">#REF!</definedName>
    <definedName name="______________rrr1" localSheetId="4">#REF!</definedName>
    <definedName name="______________rrr1">#REF!</definedName>
    <definedName name="______________SP10" localSheetId="4">#REF!</definedName>
    <definedName name="______________SP10">#REF!</definedName>
    <definedName name="______________SP16" localSheetId="4">#REF!</definedName>
    <definedName name="______________SP16">#REF!</definedName>
    <definedName name="______________SP7" localSheetId="4">#REF!</definedName>
    <definedName name="______________SP7">#REF!</definedName>
    <definedName name="______________ss12" localSheetId="4">#REF!</definedName>
    <definedName name="______________ss12">#REF!</definedName>
    <definedName name="______________ss20" localSheetId="4">#REF!</definedName>
    <definedName name="______________ss20">#REF!</definedName>
    <definedName name="______________ss40" localSheetId="4">#REF!</definedName>
    <definedName name="______________ss40">#REF!</definedName>
    <definedName name="______________var1" localSheetId="4">#REF!</definedName>
    <definedName name="______________var1">#REF!</definedName>
    <definedName name="______________var4" localSheetId="4">#REF!</definedName>
    <definedName name="______________var4">#REF!</definedName>
    <definedName name="______________vat1">NA()</definedName>
    <definedName name="_____________bla1" localSheetId="4">#REF!</definedName>
    <definedName name="_____________bla1">#REF!</definedName>
    <definedName name="_____________BSG100" localSheetId="4">#REF!</definedName>
    <definedName name="_____________BSG100">#REF!</definedName>
    <definedName name="_____________BSG150" localSheetId="4">#REF!</definedName>
    <definedName name="_____________BSG150">#REF!</definedName>
    <definedName name="_____________BSG5" localSheetId="4">#REF!</definedName>
    <definedName name="_____________BSG5">#REF!</definedName>
    <definedName name="_____________BSG75" localSheetId="4">#REF!</definedName>
    <definedName name="_____________BSG75">#REF!</definedName>
    <definedName name="_____________BTC1" localSheetId="4">#REF!</definedName>
    <definedName name="_____________BTC1">#REF!</definedName>
    <definedName name="_____________BTC10" localSheetId="4">#REF!</definedName>
    <definedName name="_____________BTC10">#REF!</definedName>
    <definedName name="_____________BTC11" localSheetId="4">#REF!</definedName>
    <definedName name="_____________BTC11">#REF!</definedName>
    <definedName name="_____________BTC12" localSheetId="4">#REF!</definedName>
    <definedName name="_____________BTC12">#REF!</definedName>
    <definedName name="_____________BTC13" localSheetId="4">#REF!</definedName>
    <definedName name="_____________BTC13">#REF!</definedName>
    <definedName name="_____________BTC14" localSheetId="4">#REF!</definedName>
    <definedName name="_____________BTC14">#REF!</definedName>
    <definedName name="_____________BTC15" localSheetId="4">#REF!</definedName>
    <definedName name="_____________BTC15">#REF!</definedName>
    <definedName name="_____________BTC16" localSheetId="4">#REF!</definedName>
    <definedName name="_____________BTC16">#REF!</definedName>
    <definedName name="_____________BTC17" localSheetId="4">#REF!</definedName>
    <definedName name="_____________BTC17">#REF!</definedName>
    <definedName name="_____________BTC18" localSheetId="4">#REF!</definedName>
    <definedName name="_____________BTC18">#REF!</definedName>
    <definedName name="_____________BTC19" localSheetId="4">#REF!</definedName>
    <definedName name="_____________BTC19">#REF!</definedName>
    <definedName name="_____________BTC2" localSheetId="4">#REF!</definedName>
    <definedName name="_____________BTC2">#REF!</definedName>
    <definedName name="_____________BTC20" localSheetId="4">#REF!</definedName>
    <definedName name="_____________BTC20">#REF!</definedName>
    <definedName name="_____________BTC21" localSheetId="4">#REF!</definedName>
    <definedName name="_____________BTC21">#REF!</definedName>
    <definedName name="_____________BTC22" localSheetId="4">#REF!</definedName>
    <definedName name="_____________BTC22">#REF!</definedName>
    <definedName name="_____________BTC23" localSheetId="4">#REF!</definedName>
    <definedName name="_____________BTC23">#REF!</definedName>
    <definedName name="_____________BTC24" localSheetId="4">#REF!</definedName>
    <definedName name="_____________BTC24">#REF!</definedName>
    <definedName name="_____________BTC3" localSheetId="4">#REF!</definedName>
    <definedName name="_____________BTC3">#REF!</definedName>
    <definedName name="_____________BTC4" localSheetId="4">#REF!</definedName>
    <definedName name="_____________BTC4">#REF!</definedName>
    <definedName name="_____________BTC5" localSheetId="4">#REF!</definedName>
    <definedName name="_____________BTC5">#REF!</definedName>
    <definedName name="_____________BTC6" localSheetId="4">#REF!</definedName>
    <definedName name="_____________BTC6">#REF!</definedName>
    <definedName name="_____________BTC7" localSheetId="4">#REF!</definedName>
    <definedName name="_____________BTC7">#REF!</definedName>
    <definedName name="_____________BTC8" localSheetId="4">#REF!</definedName>
    <definedName name="_____________BTC8">#REF!</definedName>
    <definedName name="_____________BTC9" localSheetId="4">#REF!</definedName>
    <definedName name="_____________BTC9">#REF!</definedName>
    <definedName name="_____________BTR1" localSheetId="4">#REF!</definedName>
    <definedName name="_____________BTR1">#REF!</definedName>
    <definedName name="_____________BTR10" localSheetId="4">#REF!</definedName>
    <definedName name="_____________BTR10">#REF!</definedName>
    <definedName name="_____________BTR11" localSheetId="4">#REF!</definedName>
    <definedName name="_____________BTR11">#REF!</definedName>
    <definedName name="_____________BTR12" localSheetId="4">#REF!</definedName>
    <definedName name="_____________BTR12">#REF!</definedName>
    <definedName name="_____________BTR13" localSheetId="4">#REF!</definedName>
    <definedName name="_____________BTR13">#REF!</definedName>
    <definedName name="_____________BTR14" localSheetId="4">#REF!</definedName>
    <definedName name="_____________BTR14">#REF!</definedName>
    <definedName name="_____________BTR15" localSheetId="4">#REF!</definedName>
    <definedName name="_____________BTR15">#REF!</definedName>
    <definedName name="_____________BTR16" localSheetId="4">#REF!</definedName>
    <definedName name="_____________BTR16">#REF!</definedName>
    <definedName name="_____________BTR17" localSheetId="4">#REF!</definedName>
    <definedName name="_____________BTR17">#REF!</definedName>
    <definedName name="_____________BTR18" localSheetId="4">#REF!</definedName>
    <definedName name="_____________BTR18">#REF!</definedName>
    <definedName name="_____________BTR19" localSheetId="4">#REF!</definedName>
    <definedName name="_____________BTR19">#REF!</definedName>
    <definedName name="_____________BTR2" localSheetId="4">#REF!</definedName>
    <definedName name="_____________BTR2">#REF!</definedName>
    <definedName name="_____________BTR20" localSheetId="4">#REF!</definedName>
    <definedName name="_____________BTR20">#REF!</definedName>
    <definedName name="_____________BTR21" localSheetId="4">#REF!</definedName>
    <definedName name="_____________BTR21">#REF!</definedName>
    <definedName name="_____________BTR22" localSheetId="4">#REF!</definedName>
    <definedName name="_____________BTR22">#REF!</definedName>
    <definedName name="_____________BTR23" localSheetId="4">#REF!</definedName>
    <definedName name="_____________BTR23">#REF!</definedName>
    <definedName name="_____________BTR24" localSheetId="4">#REF!</definedName>
    <definedName name="_____________BTR24">#REF!</definedName>
    <definedName name="_____________BTR3" localSheetId="4">#REF!</definedName>
    <definedName name="_____________BTR3">#REF!</definedName>
    <definedName name="_____________BTR4" localSheetId="4">#REF!</definedName>
    <definedName name="_____________BTR4">#REF!</definedName>
    <definedName name="_____________BTR5" localSheetId="4">#REF!</definedName>
    <definedName name="_____________BTR5">#REF!</definedName>
    <definedName name="_____________BTR6" localSheetId="4">#REF!</definedName>
    <definedName name="_____________BTR6">#REF!</definedName>
    <definedName name="_____________BTR7" localSheetId="4">#REF!</definedName>
    <definedName name="_____________BTR7">#REF!</definedName>
    <definedName name="_____________BTR8" localSheetId="4">#REF!</definedName>
    <definedName name="_____________BTR8">#REF!</definedName>
    <definedName name="_____________BTR9" localSheetId="4">#REF!</definedName>
    <definedName name="_____________BTR9">#REF!</definedName>
    <definedName name="_____________BTS1" localSheetId="4">#REF!</definedName>
    <definedName name="_____________BTS1">#REF!</definedName>
    <definedName name="_____________BTS10" localSheetId="4">#REF!</definedName>
    <definedName name="_____________BTS10">#REF!</definedName>
    <definedName name="_____________BTS11" localSheetId="4">#REF!</definedName>
    <definedName name="_____________BTS11">#REF!</definedName>
    <definedName name="_____________BTS12" localSheetId="4">#REF!</definedName>
    <definedName name="_____________BTS12">#REF!</definedName>
    <definedName name="_____________BTS13" localSheetId="4">#REF!</definedName>
    <definedName name="_____________BTS13">#REF!</definedName>
    <definedName name="_____________BTS14" localSheetId="4">#REF!</definedName>
    <definedName name="_____________BTS14">#REF!</definedName>
    <definedName name="_____________BTS15" localSheetId="4">#REF!</definedName>
    <definedName name="_____________BTS15">#REF!</definedName>
    <definedName name="_____________BTS16" localSheetId="4">#REF!</definedName>
    <definedName name="_____________BTS16">#REF!</definedName>
    <definedName name="_____________BTS17" localSheetId="4">#REF!</definedName>
    <definedName name="_____________BTS17">#REF!</definedName>
    <definedName name="_____________BTS18" localSheetId="4">#REF!</definedName>
    <definedName name="_____________BTS18">#REF!</definedName>
    <definedName name="_____________BTS19" localSheetId="4">#REF!</definedName>
    <definedName name="_____________BTS19">#REF!</definedName>
    <definedName name="_____________BTS2" localSheetId="4">#REF!</definedName>
    <definedName name="_____________BTS2">#REF!</definedName>
    <definedName name="_____________BTS20" localSheetId="4">#REF!</definedName>
    <definedName name="_____________BTS20">#REF!</definedName>
    <definedName name="_____________BTS21" localSheetId="4">#REF!</definedName>
    <definedName name="_____________BTS21">#REF!</definedName>
    <definedName name="_____________BTS22" localSheetId="4">#REF!</definedName>
    <definedName name="_____________BTS22">#REF!</definedName>
    <definedName name="_____________BTS23" localSheetId="4">#REF!</definedName>
    <definedName name="_____________BTS23">#REF!</definedName>
    <definedName name="_____________BTS24" localSheetId="4">#REF!</definedName>
    <definedName name="_____________BTS24">#REF!</definedName>
    <definedName name="_____________BTS3" localSheetId="4">#REF!</definedName>
    <definedName name="_____________BTS3">#REF!</definedName>
    <definedName name="_____________BTS4" localSheetId="4">#REF!</definedName>
    <definedName name="_____________BTS4">#REF!</definedName>
    <definedName name="_____________BTS5" localSheetId="4">#REF!</definedName>
    <definedName name="_____________BTS5">#REF!</definedName>
    <definedName name="_____________BTS6" localSheetId="4">#REF!</definedName>
    <definedName name="_____________BTS6">#REF!</definedName>
    <definedName name="_____________BTS7" localSheetId="4">#REF!</definedName>
    <definedName name="_____________BTS7">#REF!</definedName>
    <definedName name="_____________BTS8" localSheetId="4">#REF!</definedName>
    <definedName name="_____________BTS8">#REF!</definedName>
    <definedName name="_____________BTS9" localSheetId="4">#REF!</definedName>
    <definedName name="_____________BTS9">#REF!</definedName>
    <definedName name="_____________can430">40.73</definedName>
    <definedName name="_____________can435">43.3</definedName>
    <definedName name="_____________CCW1" localSheetId="4">#REF!</definedName>
    <definedName name="_____________CCW1">#REF!</definedName>
    <definedName name="_____________CCW2" localSheetId="4">#REF!</definedName>
    <definedName name="_____________CCW2">#REF!</definedName>
    <definedName name="_____________cur1" localSheetId="4">#REF!</definedName>
    <definedName name="_____________cur1">#REF!</definedName>
    <definedName name="_____________G120907" localSheetId="4">#REF!</definedName>
    <definedName name="_____________G120907">#REF!</definedName>
    <definedName name="_____________GBS11">NA()</definedName>
    <definedName name="_____________GBS110" localSheetId="4">#REF!</definedName>
    <definedName name="_____________GBS110">#REF!</definedName>
    <definedName name="_____________GBS111" localSheetId="4">#REF!</definedName>
    <definedName name="_____________GBS111">#REF!</definedName>
    <definedName name="_____________GBS112" localSheetId="4">#REF!</definedName>
    <definedName name="_____________GBS112">#REF!</definedName>
    <definedName name="_____________GBS113" localSheetId="4">#REF!</definedName>
    <definedName name="_____________GBS113">#REF!</definedName>
    <definedName name="_____________GBS114" localSheetId="4">#REF!</definedName>
    <definedName name="_____________GBS114">#REF!</definedName>
    <definedName name="_____________GBS115" localSheetId="4">#REF!</definedName>
    <definedName name="_____________GBS115">#REF!</definedName>
    <definedName name="_____________GBS116" localSheetId="4">#REF!</definedName>
    <definedName name="_____________GBS116">#REF!</definedName>
    <definedName name="_____________GBS117" localSheetId="4">#REF!</definedName>
    <definedName name="_____________GBS117">#REF!</definedName>
    <definedName name="_____________GBS118" localSheetId="4">#REF!</definedName>
    <definedName name="_____________GBS118">#REF!</definedName>
    <definedName name="_____________GBS119" localSheetId="4">#REF!</definedName>
    <definedName name="_____________GBS119">#REF!</definedName>
    <definedName name="_____________GBS12" localSheetId="4">#REF!</definedName>
    <definedName name="_____________GBS12">#REF!</definedName>
    <definedName name="_____________GBS120" localSheetId="4">#REF!</definedName>
    <definedName name="_____________GBS120">#REF!</definedName>
    <definedName name="_____________GBS121" localSheetId="4">#REF!</definedName>
    <definedName name="_____________GBS121">#REF!</definedName>
    <definedName name="_____________GBS122" localSheetId="4">#REF!</definedName>
    <definedName name="_____________GBS122">#REF!</definedName>
    <definedName name="_____________GBS123" localSheetId="4">#REF!</definedName>
    <definedName name="_____________GBS123">#REF!</definedName>
    <definedName name="_____________GBS124" localSheetId="4">#REF!</definedName>
    <definedName name="_____________GBS124">#REF!</definedName>
    <definedName name="_____________GBS13" localSheetId="4">#REF!</definedName>
    <definedName name="_____________GBS13">#REF!</definedName>
    <definedName name="_____________GBS14" localSheetId="4">#REF!</definedName>
    <definedName name="_____________GBS14">#REF!</definedName>
    <definedName name="_____________GBS15" localSheetId="4">#REF!</definedName>
    <definedName name="_____________GBS15">#REF!</definedName>
    <definedName name="_____________GBS16" localSheetId="4">#REF!</definedName>
    <definedName name="_____________GBS16">#REF!</definedName>
    <definedName name="_____________GBS17" localSheetId="4">#REF!</definedName>
    <definedName name="_____________GBS17">#REF!</definedName>
    <definedName name="_____________GBS18" localSheetId="4">#REF!</definedName>
    <definedName name="_____________GBS18">#REF!</definedName>
    <definedName name="_____________GBS19" localSheetId="4">#REF!</definedName>
    <definedName name="_____________GBS19">#REF!</definedName>
    <definedName name="_____________GBS21" localSheetId="4">#REF!</definedName>
    <definedName name="_____________GBS21">#REF!</definedName>
    <definedName name="_____________GBS210" localSheetId="4">#REF!</definedName>
    <definedName name="_____________GBS210">#REF!</definedName>
    <definedName name="_____________GBS211" localSheetId="4">#REF!</definedName>
    <definedName name="_____________GBS211">#REF!</definedName>
    <definedName name="_____________GBS212" localSheetId="4">#REF!</definedName>
    <definedName name="_____________GBS212">#REF!</definedName>
    <definedName name="_____________GBS213" localSheetId="4">#REF!</definedName>
    <definedName name="_____________GBS213">#REF!</definedName>
    <definedName name="_____________GBS214" localSheetId="4">#REF!</definedName>
    <definedName name="_____________GBS214">#REF!</definedName>
    <definedName name="_____________GBS215" localSheetId="4">#REF!</definedName>
    <definedName name="_____________GBS215">#REF!</definedName>
    <definedName name="_____________GBS216" localSheetId="4">#REF!</definedName>
    <definedName name="_____________GBS216">#REF!</definedName>
    <definedName name="_____________GBS217" localSheetId="4">#REF!</definedName>
    <definedName name="_____________GBS217">#REF!</definedName>
    <definedName name="_____________GBS218" localSheetId="4">#REF!</definedName>
    <definedName name="_____________GBS218">#REF!</definedName>
    <definedName name="_____________GBS219" localSheetId="4">#REF!</definedName>
    <definedName name="_____________GBS219">#REF!</definedName>
    <definedName name="_____________GBS22" localSheetId="4">#REF!</definedName>
    <definedName name="_____________GBS22">#REF!</definedName>
    <definedName name="_____________GBS220" localSheetId="4">#REF!</definedName>
    <definedName name="_____________GBS220">#REF!</definedName>
    <definedName name="_____________GBS221" localSheetId="4">#REF!</definedName>
    <definedName name="_____________GBS221">#REF!</definedName>
    <definedName name="_____________GBS222" localSheetId="4">#REF!</definedName>
    <definedName name="_____________GBS222">#REF!</definedName>
    <definedName name="_____________GBS223" localSheetId="4">#REF!</definedName>
    <definedName name="_____________GBS223">#REF!</definedName>
    <definedName name="_____________GBS224" localSheetId="4">#REF!</definedName>
    <definedName name="_____________GBS224">#REF!</definedName>
    <definedName name="_____________GBS23" localSheetId="4">#REF!</definedName>
    <definedName name="_____________GBS23">#REF!</definedName>
    <definedName name="_____________GBS24" localSheetId="4">#REF!</definedName>
    <definedName name="_____________GBS24">#REF!</definedName>
    <definedName name="_____________GBS25" localSheetId="4">#REF!</definedName>
    <definedName name="_____________GBS25">#REF!</definedName>
    <definedName name="_____________GBS26" localSheetId="4">#REF!</definedName>
    <definedName name="_____________GBS26">#REF!</definedName>
    <definedName name="_____________GBS27" localSheetId="4">#REF!</definedName>
    <definedName name="_____________GBS27">#REF!</definedName>
    <definedName name="_____________GBS28" localSheetId="4">#REF!</definedName>
    <definedName name="_____________GBS28">#REF!</definedName>
    <definedName name="_____________GBS29" localSheetId="4">#REF!</definedName>
    <definedName name="_____________GBS29">#REF!</definedName>
    <definedName name="_____________imp1" localSheetId="4">#REF!</definedName>
    <definedName name="_____________imp1">#REF!</definedName>
    <definedName name="_____________knr2" localSheetId="4">#REF!</definedName>
    <definedName name="_____________knr2">#REF!</definedName>
    <definedName name="_____________l1" localSheetId="4">#REF!</definedName>
    <definedName name="_____________l1">#REF!</definedName>
    <definedName name="_____________l12" localSheetId="4">#REF!</definedName>
    <definedName name="_____________l12">#REF!</definedName>
    <definedName name="_____________l2" localSheetId="4">#REF!</definedName>
    <definedName name="_____________l2">#REF!</definedName>
    <definedName name="_____________l3" localSheetId="4">#REF!</definedName>
    <definedName name="_____________l3">#REF!</definedName>
    <definedName name="_____________l4" localSheetId="4">#REF!</definedName>
    <definedName name="_____________l4">#REF!</definedName>
    <definedName name="_____________l5" localSheetId="4">#REF!</definedName>
    <definedName name="_____________l5">#REF!</definedName>
    <definedName name="_____________l6" localSheetId="4">#REF!</definedName>
    <definedName name="_____________l6">#REF!</definedName>
    <definedName name="_____________l7" localSheetId="4">#REF!</definedName>
    <definedName name="_____________l7">#REF!</definedName>
    <definedName name="_____________l8" localSheetId="4">#REF!</definedName>
    <definedName name="_____________l8">#REF!</definedName>
    <definedName name="_____________l9" localSheetId="4">#REF!</definedName>
    <definedName name="_____________l9">#REF!</definedName>
    <definedName name="_____________LJ6" localSheetId="4">#REF!</definedName>
    <definedName name="_____________LJ6">#REF!</definedName>
    <definedName name="_____________lj600" localSheetId="4">#REF!</definedName>
    <definedName name="_____________lj600">#REF!</definedName>
    <definedName name="_____________lj900" localSheetId="4">#REF!</definedName>
    <definedName name="_____________lj900">#REF!</definedName>
    <definedName name="_____________LL3" localSheetId="4">#REF!</definedName>
    <definedName name="_____________LL3">#REF!</definedName>
    <definedName name="_____________LSO24" localSheetId="4">#REF!</definedName>
    <definedName name="_____________LSO24">#REF!</definedName>
    <definedName name="_____________MA1" localSheetId="4">#REF!</definedName>
    <definedName name="_____________MA1">#REF!</definedName>
    <definedName name="_____________MA2" localSheetId="4">#REF!</definedName>
    <definedName name="_____________MA2">#REF!</definedName>
    <definedName name="_____________me12">NA()</definedName>
    <definedName name="_____________Met22" localSheetId="4">#REF!</definedName>
    <definedName name="_____________Met22">#REF!</definedName>
    <definedName name="_____________Met45" localSheetId="4">#REF!</definedName>
    <definedName name="_____________Met45">#REF!</definedName>
    <definedName name="_____________MEt55" localSheetId="4">#REF!</definedName>
    <definedName name="_____________MEt55">#REF!</definedName>
    <definedName name="_____________Met63" localSheetId="4">#REF!</definedName>
    <definedName name="_____________Met63">#REF!</definedName>
    <definedName name="_____________ML21" localSheetId="4">#REF!</definedName>
    <definedName name="_____________ML21">#REF!</definedName>
    <definedName name="_____________ML210" localSheetId="4">#REF!</definedName>
    <definedName name="_____________ML210">#REF!</definedName>
    <definedName name="_____________ML211" localSheetId="4">#REF!</definedName>
    <definedName name="_____________ML211">#REF!</definedName>
    <definedName name="_____________ML212" localSheetId="4">#REF!</definedName>
    <definedName name="_____________ML212">#REF!</definedName>
    <definedName name="_____________ML213" localSheetId="4">#REF!</definedName>
    <definedName name="_____________ML213">#REF!</definedName>
    <definedName name="_____________ML214" localSheetId="4">#REF!</definedName>
    <definedName name="_____________ML214">#REF!</definedName>
    <definedName name="_____________ML215" localSheetId="4">#REF!</definedName>
    <definedName name="_____________ML215">#REF!</definedName>
    <definedName name="_____________ML216" localSheetId="4">#REF!</definedName>
    <definedName name="_____________ML216">#REF!</definedName>
    <definedName name="_____________ML217" localSheetId="4">#REF!</definedName>
    <definedName name="_____________ML217">#REF!</definedName>
    <definedName name="_____________ML218" localSheetId="4">#REF!</definedName>
    <definedName name="_____________ML218">#REF!</definedName>
    <definedName name="_____________ML219" localSheetId="4">#REF!</definedName>
    <definedName name="_____________ML219">#REF!</definedName>
    <definedName name="_____________ML22" localSheetId="4">#REF!</definedName>
    <definedName name="_____________ML22">#REF!</definedName>
    <definedName name="_____________ML220" localSheetId="4">#REF!</definedName>
    <definedName name="_____________ML220">#REF!</definedName>
    <definedName name="_____________ML221" localSheetId="4">#REF!</definedName>
    <definedName name="_____________ML221">#REF!</definedName>
    <definedName name="_____________ML222" localSheetId="4">#REF!</definedName>
    <definedName name="_____________ML222">#REF!</definedName>
    <definedName name="_____________ML223" localSheetId="4">#REF!</definedName>
    <definedName name="_____________ML223">#REF!</definedName>
    <definedName name="_____________ML224" localSheetId="4">#REF!</definedName>
    <definedName name="_____________ML224">#REF!</definedName>
    <definedName name="_____________ML23" localSheetId="4">#REF!</definedName>
    <definedName name="_____________ML23">#REF!</definedName>
    <definedName name="_____________ML24" localSheetId="4">#REF!</definedName>
    <definedName name="_____________ML24">#REF!</definedName>
    <definedName name="_____________ML25" localSheetId="4">#REF!</definedName>
    <definedName name="_____________ML25">#REF!</definedName>
    <definedName name="_____________ML26" localSheetId="4">#REF!</definedName>
    <definedName name="_____________ML26">#REF!</definedName>
    <definedName name="_____________ML27" localSheetId="4">#REF!</definedName>
    <definedName name="_____________ML27">#REF!</definedName>
    <definedName name="_____________ML28" localSheetId="4">#REF!</definedName>
    <definedName name="_____________ML28">#REF!</definedName>
    <definedName name="_____________ML29" localSheetId="4">#REF!</definedName>
    <definedName name="_____________ML29">#REF!</definedName>
    <definedName name="_____________ML31" localSheetId="4">#REF!</definedName>
    <definedName name="_____________ML31">#REF!</definedName>
    <definedName name="_____________ML310" localSheetId="4">#REF!</definedName>
    <definedName name="_____________ML310">#REF!</definedName>
    <definedName name="_____________ML311" localSheetId="4">#REF!</definedName>
    <definedName name="_____________ML311">#REF!</definedName>
    <definedName name="_____________ML312" localSheetId="4">#REF!</definedName>
    <definedName name="_____________ML312">#REF!</definedName>
    <definedName name="_____________ML313" localSheetId="4">#REF!</definedName>
    <definedName name="_____________ML313">#REF!</definedName>
    <definedName name="_____________ML314" localSheetId="4">#REF!</definedName>
    <definedName name="_____________ML314">#REF!</definedName>
    <definedName name="_____________ML315" localSheetId="4">#REF!</definedName>
    <definedName name="_____________ML315">#REF!</definedName>
    <definedName name="_____________ML316" localSheetId="4">#REF!</definedName>
    <definedName name="_____________ML316">#REF!</definedName>
    <definedName name="_____________ML317" localSheetId="4">#REF!</definedName>
    <definedName name="_____________ML317">#REF!</definedName>
    <definedName name="_____________ML318" localSheetId="4">#REF!</definedName>
    <definedName name="_____________ML318">#REF!</definedName>
    <definedName name="_____________ML319" localSheetId="4">#REF!</definedName>
    <definedName name="_____________ML319">#REF!</definedName>
    <definedName name="_____________ML32" localSheetId="4">#REF!</definedName>
    <definedName name="_____________ML32">#REF!</definedName>
    <definedName name="_____________ML320" localSheetId="4">#REF!</definedName>
    <definedName name="_____________ML320">#REF!</definedName>
    <definedName name="_____________ML321" localSheetId="4">#REF!</definedName>
    <definedName name="_____________ML321">#REF!</definedName>
    <definedName name="_____________ML322" localSheetId="4">#REF!</definedName>
    <definedName name="_____________ML322">#REF!</definedName>
    <definedName name="_____________ML323" localSheetId="4">#REF!</definedName>
    <definedName name="_____________ML323">#REF!</definedName>
    <definedName name="_____________ML324" localSheetId="4">#REF!</definedName>
    <definedName name="_____________ML324">#REF!</definedName>
    <definedName name="_____________ML33" localSheetId="4">#REF!</definedName>
    <definedName name="_____________ML33">#REF!</definedName>
    <definedName name="_____________ML34" localSheetId="4">#REF!</definedName>
    <definedName name="_____________ML34">#REF!</definedName>
    <definedName name="_____________ML35" localSheetId="4">#REF!</definedName>
    <definedName name="_____________ML35">#REF!</definedName>
    <definedName name="_____________ML36" localSheetId="4">#REF!</definedName>
    <definedName name="_____________ML36">#REF!</definedName>
    <definedName name="_____________ML37" localSheetId="4">#REF!</definedName>
    <definedName name="_____________ML37">#REF!</definedName>
    <definedName name="_____________ML38" localSheetId="4">#REF!</definedName>
    <definedName name="_____________ML38">#REF!</definedName>
    <definedName name="_____________ML39" localSheetId="4">#REF!</definedName>
    <definedName name="_____________ML39">#REF!</definedName>
    <definedName name="_____________ML7" localSheetId="4">#REF!</definedName>
    <definedName name="_____________ML7">#REF!</definedName>
    <definedName name="_____________ML8" localSheetId="4">#REF!</definedName>
    <definedName name="_____________ML8">#REF!</definedName>
    <definedName name="_____________ML9" localSheetId="4">#REF!</definedName>
    <definedName name="_____________ML9">#REF!</definedName>
    <definedName name="_____________mm1" localSheetId="4">#REF!</definedName>
    <definedName name="_____________mm1">#REF!</definedName>
    <definedName name="_____________mm1000" localSheetId="4">#REF!</definedName>
    <definedName name="_____________mm1000">#REF!</definedName>
    <definedName name="_____________mm11" localSheetId="4">#REF!</definedName>
    <definedName name="_____________mm11">#REF!</definedName>
    <definedName name="_____________mm111" localSheetId="4">#REF!</definedName>
    <definedName name="_____________mm111">#REF!</definedName>
    <definedName name="_____________mm600" localSheetId="4">#REF!</definedName>
    <definedName name="_____________mm600">#REF!</definedName>
    <definedName name="_____________mm800" localSheetId="4">#REF!</definedName>
    <definedName name="_____________mm800">#REF!</definedName>
    <definedName name="_____________PC1" localSheetId="4">#REF!</definedName>
    <definedName name="_____________PC1">#REF!</definedName>
    <definedName name="_____________PC10" localSheetId="4">#REF!</definedName>
    <definedName name="_____________PC10">#REF!</definedName>
    <definedName name="_____________PC11" localSheetId="4">#REF!</definedName>
    <definedName name="_____________PC11">#REF!</definedName>
    <definedName name="_____________PC12" localSheetId="4">#REF!</definedName>
    <definedName name="_____________PC12">#REF!</definedName>
    <definedName name="_____________PC13" localSheetId="4">#REF!</definedName>
    <definedName name="_____________PC13">#REF!</definedName>
    <definedName name="_____________PC14" localSheetId="4">#REF!</definedName>
    <definedName name="_____________PC14">#REF!</definedName>
    <definedName name="_____________PC15" localSheetId="4">#REF!</definedName>
    <definedName name="_____________PC15">#REF!</definedName>
    <definedName name="_____________PC16" localSheetId="4">#REF!</definedName>
    <definedName name="_____________PC16">#REF!</definedName>
    <definedName name="_____________PC17" localSheetId="4">#REF!</definedName>
    <definedName name="_____________PC17">#REF!</definedName>
    <definedName name="_____________PC18" localSheetId="4">#REF!</definedName>
    <definedName name="_____________PC18">#REF!</definedName>
    <definedName name="_____________PC19" localSheetId="4">#REF!</definedName>
    <definedName name="_____________PC19">#REF!</definedName>
    <definedName name="_____________pc2" localSheetId="4">#REF!</definedName>
    <definedName name="_____________pc2">#REF!</definedName>
    <definedName name="_____________PC20">NA()</definedName>
    <definedName name="_____________PC21" localSheetId="4">#REF!</definedName>
    <definedName name="_____________PC21">#REF!</definedName>
    <definedName name="_____________PC22" localSheetId="4">#REF!</definedName>
    <definedName name="_____________PC22">#REF!</definedName>
    <definedName name="_____________PC23" localSheetId="4">#REF!</definedName>
    <definedName name="_____________PC23">#REF!</definedName>
    <definedName name="_____________PC24" localSheetId="4">#REF!</definedName>
    <definedName name="_____________PC24">#REF!</definedName>
    <definedName name="_____________PC3" localSheetId="4">#REF!</definedName>
    <definedName name="_____________PC3">#REF!</definedName>
    <definedName name="_____________PC4" localSheetId="4">#REF!</definedName>
    <definedName name="_____________PC4">#REF!</definedName>
    <definedName name="_____________PC5" localSheetId="4">#REF!</definedName>
    <definedName name="_____________PC5">#REF!</definedName>
    <definedName name="_____________PC6" localSheetId="4">#REF!</definedName>
    <definedName name="_____________PC6">#REF!</definedName>
    <definedName name="_____________pc600" localSheetId="4">#REF!</definedName>
    <definedName name="_____________pc600">#REF!</definedName>
    <definedName name="_____________PC7" localSheetId="4">#REF!</definedName>
    <definedName name="_____________PC7">#REF!</definedName>
    <definedName name="_____________PC8" localSheetId="4">#REF!</definedName>
    <definedName name="_____________PC8">#REF!</definedName>
    <definedName name="_____________PC9" localSheetId="4">#REF!</definedName>
    <definedName name="_____________PC9">#REF!</definedName>
    <definedName name="_____________pc900" localSheetId="4">#REF!</definedName>
    <definedName name="_____________pc900">#REF!</definedName>
    <definedName name="_____________pla4" localSheetId="4">#REF!</definedName>
    <definedName name="_____________pla4">#REF!</definedName>
    <definedName name="_____________pv2" localSheetId="4">#REF!</definedName>
    <definedName name="_____________pv2">#REF!</definedName>
    <definedName name="_____________rr3" localSheetId="4">#REF!</definedName>
    <definedName name="_____________rr3">#REF!</definedName>
    <definedName name="_____________rrr1" localSheetId="4">#REF!</definedName>
    <definedName name="_____________rrr1">#REF!</definedName>
    <definedName name="_____________SP10" localSheetId="4">#REF!</definedName>
    <definedName name="_____________SP10">#REF!</definedName>
    <definedName name="_____________SP16" localSheetId="4">#REF!</definedName>
    <definedName name="_____________SP16">#REF!</definedName>
    <definedName name="_____________SP7" localSheetId="4">#REF!</definedName>
    <definedName name="_____________SP7">#REF!</definedName>
    <definedName name="_____________ss12" localSheetId="4">#REF!</definedName>
    <definedName name="_____________ss12">#REF!</definedName>
    <definedName name="_____________ss20" localSheetId="4">#REF!</definedName>
    <definedName name="_____________ss20">#REF!</definedName>
    <definedName name="_____________ss40" localSheetId="4">#REF!</definedName>
    <definedName name="_____________ss40">#REF!</definedName>
    <definedName name="_____________var1" localSheetId="4">#REF!</definedName>
    <definedName name="_____________var1">#REF!</definedName>
    <definedName name="_____________var4" localSheetId="4">#REF!</definedName>
    <definedName name="_____________var4">#REF!</definedName>
    <definedName name="_____________vat1">NA()</definedName>
    <definedName name="____________bla1" localSheetId="4">#REF!</definedName>
    <definedName name="____________bla1">#REF!</definedName>
    <definedName name="____________BSG100" localSheetId="4">#REF!</definedName>
    <definedName name="____________BSG100">#REF!</definedName>
    <definedName name="____________BSG150" localSheetId="4">#REF!</definedName>
    <definedName name="____________BSG150">#REF!</definedName>
    <definedName name="____________BSG5" localSheetId="4">#REF!</definedName>
    <definedName name="____________BSG5">#REF!</definedName>
    <definedName name="____________BSG75" localSheetId="4">#REF!</definedName>
    <definedName name="____________BSG75">#REF!</definedName>
    <definedName name="____________BTC1" localSheetId="4">#REF!</definedName>
    <definedName name="____________BTC1">#REF!</definedName>
    <definedName name="____________BTC10" localSheetId="4">#REF!</definedName>
    <definedName name="____________BTC10">#REF!</definedName>
    <definedName name="____________BTC11" localSheetId="4">#REF!</definedName>
    <definedName name="____________BTC11">#REF!</definedName>
    <definedName name="____________BTC12" localSheetId="4">#REF!</definedName>
    <definedName name="____________BTC12">#REF!</definedName>
    <definedName name="____________BTC13" localSheetId="4">#REF!</definedName>
    <definedName name="____________BTC13">#REF!</definedName>
    <definedName name="____________BTC14" localSheetId="4">#REF!</definedName>
    <definedName name="____________BTC14">#REF!</definedName>
    <definedName name="____________BTC15" localSheetId="4">#REF!</definedName>
    <definedName name="____________BTC15">#REF!</definedName>
    <definedName name="____________BTC16" localSheetId="4">#REF!</definedName>
    <definedName name="____________BTC16">#REF!</definedName>
    <definedName name="____________BTC17" localSheetId="4">#REF!</definedName>
    <definedName name="____________BTC17">#REF!</definedName>
    <definedName name="____________BTC18" localSheetId="4">#REF!</definedName>
    <definedName name="____________BTC18">#REF!</definedName>
    <definedName name="____________BTC19" localSheetId="4">#REF!</definedName>
    <definedName name="____________BTC19">#REF!</definedName>
    <definedName name="____________BTC2" localSheetId="4">#REF!</definedName>
    <definedName name="____________BTC2">#REF!</definedName>
    <definedName name="____________BTC20" localSheetId="4">#REF!</definedName>
    <definedName name="____________BTC20">#REF!</definedName>
    <definedName name="____________BTC21" localSheetId="4">#REF!</definedName>
    <definedName name="____________BTC21">#REF!</definedName>
    <definedName name="____________BTC22" localSheetId="4">#REF!</definedName>
    <definedName name="____________BTC22">#REF!</definedName>
    <definedName name="____________BTC23" localSheetId="4">#REF!</definedName>
    <definedName name="____________BTC23">#REF!</definedName>
    <definedName name="____________BTC24" localSheetId="4">#REF!</definedName>
    <definedName name="____________BTC24">#REF!</definedName>
    <definedName name="____________BTC3" localSheetId="4">#REF!</definedName>
    <definedName name="____________BTC3">#REF!</definedName>
    <definedName name="____________BTC4" localSheetId="4">#REF!</definedName>
    <definedName name="____________BTC4">#REF!</definedName>
    <definedName name="____________BTC5" localSheetId="4">#REF!</definedName>
    <definedName name="____________BTC5">#REF!</definedName>
    <definedName name="____________BTC6" localSheetId="4">#REF!</definedName>
    <definedName name="____________BTC6">#REF!</definedName>
    <definedName name="____________BTC7" localSheetId="4">#REF!</definedName>
    <definedName name="____________BTC7">#REF!</definedName>
    <definedName name="____________BTC8" localSheetId="4">#REF!</definedName>
    <definedName name="____________BTC8">#REF!</definedName>
    <definedName name="____________BTC9" localSheetId="4">#REF!</definedName>
    <definedName name="____________BTC9">#REF!</definedName>
    <definedName name="____________BTR1" localSheetId="4">#REF!</definedName>
    <definedName name="____________BTR1">#REF!</definedName>
    <definedName name="____________BTR10" localSheetId="4">#REF!</definedName>
    <definedName name="____________BTR10">#REF!</definedName>
    <definedName name="____________BTR11" localSheetId="4">#REF!</definedName>
    <definedName name="____________BTR11">#REF!</definedName>
    <definedName name="____________BTR12" localSheetId="4">#REF!</definedName>
    <definedName name="____________BTR12">#REF!</definedName>
    <definedName name="____________BTR13" localSheetId="4">#REF!</definedName>
    <definedName name="____________BTR13">#REF!</definedName>
    <definedName name="____________BTR14" localSheetId="4">#REF!</definedName>
    <definedName name="____________BTR14">#REF!</definedName>
    <definedName name="____________BTR15" localSheetId="4">#REF!</definedName>
    <definedName name="____________BTR15">#REF!</definedName>
    <definedName name="____________BTR16" localSheetId="4">#REF!</definedName>
    <definedName name="____________BTR16">#REF!</definedName>
    <definedName name="____________BTR17" localSheetId="4">#REF!</definedName>
    <definedName name="____________BTR17">#REF!</definedName>
    <definedName name="____________BTR18" localSheetId="4">#REF!</definedName>
    <definedName name="____________BTR18">#REF!</definedName>
    <definedName name="____________BTR19" localSheetId="4">#REF!</definedName>
    <definedName name="____________BTR19">#REF!</definedName>
    <definedName name="____________BTR2" localSheetId="4">#REF!</definedName>
    <definedName name="____________BTR2">#REF!</definedName>
    <definedName name="____________BTR20" localSheetId="4">#REF!</definedName>
    <definedName name="____________BTR20">#REF!</definedName>
    <definedName name="____________BTR21" localSheetId="4">#REF!</definedName>
    <definedName name="____________BTR21">#REF!</definedName>
    <definedName name="____________BTR22" localSheetId="4">#REF!</definedName>
    <definedName name="____________BTR22">#REF!</definedName>
    <definedName name="____________BTR23" localSheetId="4">#REF!</definedName>
    <definedName name="____________BTR23">#REF!</definedName>
    <definedName name="____________BTR24" localSheetId="4">#REF!</definedName>
    <definedName name="____________BTR24">#REF!</definedName>
    <definedName name="____________BTR3" localSheetId="4">#REF!</definedName>
    <definedName name="____________BTR3">#REF!</definedName>
    <definedName name="____________BTR4" localSheetId="4">#REF!</definedName>
    <definedName name="____________BTR4">#REF!</definedName>
    <definedName name="____________BTR5" localSheetId="4">#REF!</definedName>
    <definedName name="____________BTR5">#REF!</definedName>
    <definedName name="____________BTR6" localSheetId="4">#REF!</definedName>
    <definedName name="____________BTR6">#REF!</definedName>
    <definedName name="____________BTR7" localSheetId="4">#REF!</definedName>
    <definedName name="____________BTR7">#REF!</definedName>
    <definedName name="____________BTR8" localSheetId="4">#REF!</definedName>
    <definedName name="____________BTR8">#REF!</definedName>
    <definedName name="____________BTR9" localSheetId="4">#REF!</definedName>
    <definedName name="____________BTR9">#REF!</definedName>
    <definedName name="____________BTS1" localSheetId="4">#REF!</definedName>
    <definedName name="____________BTS1">#REF!</definedName>
    <definedName name="____________BTS10" localSheetId="4">#REF!</definedName>
    <definedName name="____________BTS10">#REF!</definedName>
    <definedName name="____________BTS11" localSheetId="4">#REF!</definedName>
    <definedName name="____________BTS11">#REF!</definedName>
    <definedName name="____________BTS12" localSheetId="4">#REF!</definedName>
    <definedName name="____________BTS12">#REF!</definedName>
    <definedName name="____________BTS13" localSheetId="4">#REF!</definedName>
    <definedName name="____________BTS13">#REF!</definedName>
    <definedName name="____________BTS14" localSheetId="4">#REF!</definedName>
    <definedName name="____________BTS14">#REF!</definedName>
    <definedName name="____________BTS15" localSheetId="4">#REF!</definedName>
    <definedName name="____________BTS15">#REF!</definedName>
    <definedName name="____________BTS16" localSheetId="4">#REF!</definedName>
    <definedName name="____________BTS16">#REF!</definedName>
    <definedName name="____________BTS17" localSheetId="4">#REF!</definedName>
    <definedName name="____________BTS17">#REF!</definedName>
    <definedName name="____________BTS18" localSheetId="4">#REF!</definedName>
    <definedName name="____________BTS18">#REF!</definedName>
    <definedName name="____________BTS19" localSheetId="4">#REF!</definedName>
    <definedName name="____________BTS19">#REF!</definedName>
    <definedName name="____________BTS2" localSheetId="4">#REF!</definedName>
    <definedName name="____________BTS2">#REF!</definedName>
    <definedName name="____________BTS20" localSheetId="4">#REF!</definedName>
    <definedName name="____________BTS20">#REF!</definedName>
    <definedName name="____________BTS21" localSheetId="4">#REF!</definedName>
    <definedName name="____________BTS21">#REF!</definedName>
    <definedName name="____________BTS22" localSheetId="4">#REF!</definedName>
    <definedName name="____________BTS22">#REF!</definedName>
    <definedName name="____________BTS23" localSheetId="4">#REF!</definedName>
    <definedName name="____________BTS23">#REF!</definedName>
    <definedName name="____________BTS24" localSheetId="4">#REF!</definedName>
    <definedName name="____________BTS24">#REF!</definedName>
    <definedName name="____________BTS3" localSheetId="4">#REF!</definedName>
    <definedName name="____________BTS3">#REF!</definedName>
    <definedName name="____________BTS4" localSheetId="4">#REF!</definedName>
    <definedName name="____________BTS4">#REF!</definedName>
    <definedName name="____________BTS5" localSheetId="4">#REF!</definedName>
    <definedName name="____________BTS5">#REF!</definedName>
    <definedName name="____________BTS6" localSheetId="4">#REF!</definedName>
    <definedName name="____________BTS6">#REF!</definedName>
    <definedName name="____________BTS7" localSheetId="4">#REF!</definedName>
    <definedName name="____________BTS7">#REF!</definedName>
    <definedName name="____________BTS8" localSheetId="4">#REF!</definedName>
    <definedName name="____________BTS8">#REF!</definedName>
    <definedName name="____________BTS9" localSheetId="4">#REF!</definedName>
    <definedName name="____________BTS9">#REF!</definedName>
    <definedName name="____________can430">40.73</definedName>
    <definedName name="____________can435">43.3</definedName>
    <definedName name="____________CCW1" localSheetId="4">#REF!</definedName>
    <definedName name="____________CCW1">#REF!</definedName>
    <definedName name="____________CCW2" localSheetId="4">#REF!</definedName>
    <definedName name="____________CCW2">#REF!</definedName>
    <definedName name="____________cur1" localSheetId="4">#REF!</definedName>
    <definedName name="____________cur1">#REF!</definedName>
    <definedName name="____________G120907" localSheetId="4">#REF!</definedName>
    <definedName name="____________G120907">#REF!</definedName>
    <definedName name="____________GBS11">NA()</definedName>
    <definedName name="____________GBS110" localSheetId="4">#REF!</definedName>
    <definedName name="____________GBS110">#REF!</definedName>
    <definedName name="____________GBS111" localSheetId="4">#REF!</definedName>
    <definedName name="____________GBS111">#REF!</definedName>
    <definedName name="____________GBS112" localSheetId="4">#REF!</definedName>
    <definedName name="____________GBS112">#REF!</definedName>
    <definedName name="____________GBS113" localSheetId="4">#REF!</definedName>
    <definedName name="____________GBS113">#REF!</definedName>
    <definedName name="____________GBS114" localSheetId="4">#REF!</definedName>
    <definedName name="____________GBS114">#REF!</definedName>
    <definedName name="____________GBS115" localSheetId="4">#REF!</definedName>
    <definedName name="____________GBS115">#REF!</definedName>
    <definedName name="____________GBS116" localSheetId="4">#REF!</definedName>
    <definedName name="____________GBS116">#REF!</definedName>
    <definedName name="____________GBS117" localSheetId="4">#REF!</definedName>
    <definedName name="____________GBS117">#REF!</definedName>
    <definedName name="____________GBS118" localSheetId="4">#REF!</definedName>
    <definedName name="____________GBS118">#REF!</definedName>
    <definedName name="____________GBS119" localSheetId="4">#REF!</definedName>
    <definedName name="____________GBS119">#REF!</definedName>
    <definedName name="____________GBS12" localSheetId="4">#REF!</definedName>
    <definedName name="____________GBS12">#REF!</definedName>
    <definedName name="____________GBS120" localSheetId="4">#REF!</definedName>
    <definedName name="____________GBS120">#REF!</definedName>
    <definedName name="____________GBS121" localSheetId="4">#REF!</definedName>
    <definedName name="____________GBS121">#REF!</definedName>
    <definedName name="____________GBS122" localSheetId="4">#REF!</definedName>
    <definedName name="____________GBS122">#REF!</definedName>
    <definedName name="____________GBS123" localSheetId="4">#REF!</definedName>
    <definedName name="____________GBS123">#REF!</definedName>
    <definedName name="____________GBS124" localSheetId="4">#REF!</definedName>
    <definedName name="____________GBS124">#REF!</definedName>
    <definedName name="____________GBS13" localSheetId="4">#REF!</definedName>
    <definedName name="____________GBS13">#REF!</definedName>
    <definedName name="____________GBS14" localSheetId="4">#REF!</definedName>
    <definedName name="____________GBS14">#REF!</definedName>
    <definedName name="____________GBS15" localSheetId="4">#REF!</definedName>
    <definedName name="____________GBS15">#REF!</definedName>
    <definedName name="____________GBS16" localSheetId="4">#REF!</definedName>
    <definedName name="____________GBS16">#REF!</definedName>
    <definedName name="____________GBS17" localSheetId="4">#REF!</definedName>
    <definedName name="____________GBS17">#REF!</definedName>
    <definedName name="____________GBS18" localSheetId="4">#REF!</definedName>
    <definedName name="____________GBS18">#REF!</definedName>
    <definedName name="____________GBS19" localSheetId="4">#REF!</definedName>
    <definedName name="____________GBS19">#REF!</definedName>
    <definedName name="____________GBS21" localSheetId="4">#REF!</definedName>
    <definedName name="____________GBS21">#REF!</definedName>
    <definedName name="____________GBS210" localSheetId="4">#REF!</definedName>
    <definedName name="____________GBS210">#REF!</definedName>
    <definedName name="____________GBS211" localSheetId="4">#REF!</definedName>
    <definedName name="____________GBS211">#REF!</definedName>
    <definedName name="____________GBS212" localSheetId="4">#REF!</definedName>
    <definedName name="____________GBS212">#REF!</definedName>
    <definedName name="____________GBS213" localSheetId="4">#REF!</definedName>
    <definedName name="____________GBS213">#REF!</definedName>
    <definedName name="____________GBS214" localSheetId="4">#REF!</definedName>
    <definedName name="____________GBS214">#REF!</definedName>
    <definedName name="____________GBS215" localSheetId="4">#REF!</definedName>
    <definedName name="____________GBS215">#REF!</definedName>
    <definedName name="____________GBS216" localSheetId="4">#REF!</definedName>
    <definedName name="____________GBS216">#REF!</definedName>
    <definedName name="____________GBS217" localSheetId="4">#REF!</definedName>
    <definedName name="____________GBS217">#REF!</definedName>
    <definedName name="____________GBS218" localSheetId="4">#REF!</definedName>
    <definedName name="____________GBS218">#REF!</definedName>
    <definedName name="____________GBS219" localSheetId="4">#REF!</definedName>
    <definedName name="____________GBS219">#REF!</definedName>
    <definedName name="____________GBS22" localSheetId="4">#REF!</definedName>
    <definedName name="____________GBS22">#REF!</definedName>
    <definedName name="____________GBS220" localSheetId="4">#REF!</definedName>
    <definedName name="____________GBS220">#REF!</definedName>
    <definedName name="____________GBS221" localSheetId="4">#REF!</definedName>
    <definedName name="____________GBS221">#REF!</definedName>
    <definedName name="____________GBS222" localSheetId="4">#REF!</definedName>
    <definedName name="____________GBS222">#REF!</definedName>
    <definedName name="____________GBS223" localSheetId="4">#REF!</definedName>
    <definedName name="____________GBS223">#REF!</definedName>
    <definedName name="____________GBS224" localSheetId="4">#REF!</definedName>
    <definedName name="____________GBS224">#REF!</definedName>
    <definedName name="____________GBS23" localSheetId="4">#REF!</definedName>
    <definedName name="____________GBS23">#REF!</definedName>
    <definedName name="____________GBS24" localSheetId="4">#REF!</definedName>
    <definedName name="____________GBS24">#REF!</definedName>
    <definedName name="____________GBS25" localSheetId="4">#REF!</definedName>
    <definedName name="____________GBS25">#REF!</definedName>
    <definedName name="____________GBS26" localSheetId="4">#REF!</definedName>
    <definedName name="____________GBS26">#REF!</definedName>
    <definedName name="____________GBS27" localSheetId="4">#REF!</definedName>
    <definedName name="____________GBS27">#REF!</definedName>
    <definedName name="____________GBS28" localSheetId="4">#REF!</definedName>
    <definedName name="____________GBS28">#REF!</definedName>
    <definedName name="____________GBS29" localSheetId="4">#REF!</definedName>
    <definedName name="____________GBS29">#REF!</definedName>
    <definedName name="____________imp1" localSheetId="4">#REF!</definedName>
    <definedName name="____________imp1">#REF!</definedName>
    <definedName name="____________knr2">NA()</definedName>
    <definedName name="____________l1" localSheetId="4">#REF!</definedName>
    <definedName name="____________l1">#REF!</definedName>
    <definedName name="____________l12" localSheetId="4">#REF!</definedName>
    <definedName name="____________l12">#REF!</definedName>
    <definedName name="____________l2" localSheetId="4">#REF!</definedName>
    <definedName name="____________l2">#REF!</definedName>
    <definedName name="____________l3" localSheetId="4">#REF!</definedName>
    <definedName name="____________l3">#REF!</definedName>
    <definedName name="____________l4" localSheetId="4">#REF!</definedName>
    <definedName name="____________l4">#REF!</definedName>
    <definedName name="____________l5" localSheetId="4">#REF!</definedName>
    <definedName name="____________l5">#REF!</definedName>
    <definedName name="____________l6" localSheetId="4">#REF!</definedName>
    <definedName name="____________l6">#REF!</definedName>
    <definedName name="____________l7" localSheetId="4">#REF!</definedName>
    <definedName name="____________l7">#REF!</definedName>
    <definedName name="____________l8" localSheetId="4">#REF!</definedName>
    <definedName name="____________l8">#REF!</definedName>
    <definedName name="____________l9" localSheetId="4">#REF!</definedName>
    <definedName name="____________l9">#REF!</definedName>
    <definedName name="____________LJ6" localSheetId="4">#REF!</definedName>
    <definedName name="____________LJ6">#REF!</definedName>
    <definedName name="____________lj600" localSheetId="4">#REF!</definedName>
    <definedName name="____________lj600">#REF!</definedName>
    <definedName name="____________lj900" localSheetId="4">#REF!</definedName>
    <definedName name="____________lj900">#REF!</definedName>
    <definedName name="____________LL3" localSheetId="4">#REF!</definedName>
    <definedName name="____________LL3">#REF!</definedName>
    <definedName name="____________LSO24" localSheetId="4">#REF!</definedName>
    <definedName name="____________LSO24">#REF!</definedName>
    <definedName name="____________MA1" localSheetId="4">#REF!</definedName>
    <definedName name="____________MA1">#REF!</definedName>
    <definedName name="____________MA2">NA()</definedName>
    <definedName name="____________me12">NA()</definedName>
    <definedName name="____________Met22">NA()</definedName>
    <definedName name="____________Met45" localSheetId="4">#REF!</definedName>
    <definedName name="____________Met45">#REF!</definedName>
    <definedName name="____________Met54" localSheetId="4">#REF!</definedName>
    <definedName name="____________Met54">#REF!</definedName>
    <definedName name="____________MEt55" localSheetId="4">#REF!</definedName>
    <definedName name="____________MEt55">#REF!</definedName>
    <definedName name="____________Met63" localSheetId="4">#REF!</definedName>
    <definedName name="____________Met63">#REF!</definedName>
    <definedName name="____________ML21" localSheetId="4">#REF!</definedName>
    <definedName name="____________ML21">#REF!</definedName>
    <definedName name="____________ML210" localSheetId="4">#REF!</definedName>
    <definedName name="____________ML210">#REF!</definedName>
    <definedName name="____________ML211" localSheetId="4">#REF!</definedName>
    <definedName name="____________ML211">#REF!</definedName>
    <definedName name="____________ML212" localSheetId="4">#REF!</definedName>
    <definedName name="____________ML212">#REF!</definedName>
    <definedName name="____________ML213" localSheetId="4">#REF!</definedName>
    <definedName name="____________ML213">#REF!</definedName>
    <definedName name="____________ML214" localSheetId="4">#REF!</definedName>
    <definedName name="____________ML214">#REF!</definedName>
    <definedName name="____________ML215" localSheetId="4">#REF!</definedName>
    <definedName name="____________ML215">#REF!</definedName>
    <definedName name="____________ML216" localSheetId="4">#REF!</definedName>
    <definedName name="____________ML216">#REF!</definedName>
    <definedName name="____________ML217" localSheetId="4">#REF!</definedName>
    <definedName name="____________ML217">#REF!</definedName>
    <definedName name="____________ML218" localSheetId="4">#REF!</definedName>
    <definedName name="____________ML218">#REF!</definedName>
    <definedName name="____________ML219" localSheetId="4">#REF!</definedName>
    <definedName name="____________ML219">#REF!</definedName>
    <definedName name="____________ML22" localSheetId="4">#REF!</definedName>
    <definedName name="____________ML22">#REF!</definedName>
    <definedName name="____________ML220" localSheetId="4">#REF!</definedName>
    <definedName name="____________ML220">#REF!</definedName>
    <definedName name="____________ML221" localSheetId="4">#REF!</definedName>
    <definedName name="____________ML221">#REF!</definedName>
    <definedName name="____________ML222" localSheetId="4">#REF!</definedName>
    <definedName name="____________ML222">#REF!</definedName>
    <definedName name="____________ML223" localSheetId="4">#REF!</definedName>
    <definedName name="____________ML223">#REF!</definedName>
    <definedName name="____________ML224" localSheetId="4">#REF!</definedName>
    <definedName name="____________ML224">#REF!</definedName>
    <definedName name="____________ML23" localSheetId="4">#REF!</definedName>
    <definedName name="____________ML23">#REF!</definedName>
    <definedName name="____________ML24" localSheetId="4">#REF!</definedName>
    <definedName name="____________ML24">#REF!</definedName>
    <definedName name="____________ML25" localSheetId="4">#REF!</definedName>
    <definedName name="____________ML25">#REF!</definedName>
    <definedName name="____________ML26" localSheetId="4">#REF!</definedName>
    <definedName name="____________ML26">#REF!</definedName>
    <definedName name="____________ML27" localSheetId="4">#REF!</definedName>
    <definedName name="____________ML27">#REF!</definedName>
    <definedName name="____________ML28" localSheetId="4">#REF!</definedName>
    <definedName name="____________ML28">#REF!</definedName>
    <definedName name="____________ML29" localSheetId="4">#REF!</definedName>
    <definedName name="____________ML29">#REF!</definedName>
    <definedName name="____________ML31" localSheetId="4">#REF!</definedName>
    <definedName name="____________ML31">#REF!</definedName>
    <definedName name="____________ML310" localSheetId="4">#REF!</definedName>
    <definedName name="____________ML310">#REF!</definedName>
    <definedName name="____________ML311" localSheetId="4">#REF!</definedName>
    <definedName name="____________ML311">#REF!</definedName>
    <definedName name="____________ML312" localSheetId="4">#REF!</definedName>
    <definedName name="____________ML312">#REF!</definedName>
    <definedName name="____________ML313" localSheetId="4">#REF!</definedName>
    <definedName name="____________ML313">#REF!</definedName>
    <definedName name="____________ML314" localSheetId="4">#REF!</definedName>
    <definedName name="____________ML314">#REF!</definedName>
    <definedName name="____________ML315" localSheetId="4">#REF!</definedName>
    <definedName name="____________ML315">#REF!</definedName>
    <definedName name="____________ML316" localSheetId="4">#REF!</definedName>
    <definedName name="____________ML316">#REF!</definedName>
    <definedName name="____________ML317" localSheetId="4">#REF!</definedName>
    <definedName name="____________ML317">#REF!</definedName>
    <definedName name="____________ML318" localSheetId="4">#REF!</definedName>
    <definedName name="____________ML318">#REF!</definedName>
    <definedName name="____________ML319" localSheetId="4">#REF!</definedName>
    <definedName name="____________ML319">#REF!</definedName>
    <definedName name="____________ML32" localSheetId="4">#REF!</definedName>
    <definedName name="____________ML32">#REF!</definedName>
    <definedName name="____________ML320" localSheetId="4">#REF!</definedName>
    <definedName name="____________ML320">#REF!</definedName>
    <definedName name="____________ML321" localSheetId="4">#REF!</definedName>
    <definedName name="____________ML321">#REF!</definedName>
    <definedName name="____________ML322" localSheetId="4">#REF!</definedName>
    <definedName name="____________ML322">#REF!</definedName>
    <definedName name="____________ML323" localSheetId="4">#REF!</definedName>
    <definedName name="____________ML323">#REF!</definedName>
    <definedName name="____________ML324" localSheetId="4">#REF!</definedName>
    <definedName name="____________ML324">#REF!</definedName>
    <definedName name="____________ML33" localSheetId="4">#REF!</definedName>
    <definedName name="____________ML33">#REF!</definedName>
    <definedName name="____________ML34" localSheetId="4">#REF!</definedName>
    <definedName name="____________ML34">#REF!</definedName>
    <definedName name="____________ML35" localSheetId="4">#REF!</definedName>
    <definedName name="____________ML35">#REF!</definedName>
    <definedName name="____________ML36" localSheetId="4">#REF!</definedName>
    <definedName name="____________ML36">#REF!</definedName>
    <definedName name="____________ML37" localSheetId="4">#REF!</definedName>
    <definedName name="____________ML37">#REF!</definedName>
    <definedName name="____________ML38" localSheetId="4">#REF!</definedName>
    <definedName name="____________ML38">#REF!</definedName>
    <definedName name="____________ML39" localSheetId="4">#REF!</definedName>
    <definedName name="____________ML39">#REF!</definedName>
    <definedName name="____________ML7" localSheetId="4">#REF!</definedName>
    <definedName name="____________ML7">#REF!</definedName>
    <definedName name="____________ML8" localSheetId="4">#REF!</definedName>
    <definedName name="____________ML8">#REF!</definedName>
    <definedName name="____________ML9" localSheetId="4">#REF!</definedName>
    <definedName name="____________ML9">#REF!</definedName>
    <definedName name="____________mm1" localSheetId="4">#REF!</definedName>
    <definedName name="____________mm1">#REF!</definedName>
    <definedName name="____________mm1000" localSheetId="4">#REF!</definedName>
    <definedName name="____________mm1000">#REF!</definedName>
    <definedName name="____________mm11" localSheetId="4">#REF!</definedName>
    <definedName name="____________mm11">#REF!</definedName>
    <definedName name="____________mm111" localSheetId="4">#REF!</definedName>
    <definedName name="____________mm111">#REF!</definedName>
    <definedName name="____________mm600" localSheetId="4">#REF!</definedName>
    <definedName name="____________mm600">#REF!</definedName>
    <definedName name="____________mm800" localSheetId="4">#REF!</definedName>
    <definedName name="____________mm800">#REF!</definedName>
    <definedName name="____________PC1" localSheetId="4">#REF!</definedName>
    <definedName name="____________PC1">#REF!</definedName>
    <definedName name="____________PC10" localSheetId="4">#REF!</definedName>
    <definedName name="____________PC10">#REF!</definedName>
    <definedName name="____________PC11" localSheetId="4">#REF!</definedName>
    <definedName name="____________PC11">#REF!</definedName>
    <definedName name="____________PC12" localSheetId="4">#REF!</definedName>
    <definedName name="____________PC12">#REF!</definedName>
    <definedName name="____________PC13" localSheetId="4">#REF!</definedName>
    <definedName name="____________PC13">#REF!</definedName>
    <definedName name="____________PC14" localSheetId="4">#REF!</definedName>
    <definedName name="____________PC14">#REF!</definedName>
    <definedName name="____________PC15" localSheetId="4">#REF!</definedName>
    <definedName name="____________PC15">#REF!</definedName>
    <definedName name="____________PC16" localSheetId="4">#REF!</definedName>
    <definedName name="____________PC16">#REF!</definedName>
    <definedName name="____________PC17" localSheetId="4">#REF!</definedName>
    <definedName name="____________PC17">#REF!</definedName>
    <definedName name="____________PC18" localSheetId="4">#REF!</definedName>
    <definedName name="____________PC18">#REF!</definedName>
    <definedName name="____________PC19" localSheetId="4">#REF!</definedName>
    <definedName name="____________PC19">#REF!</definedName>
    <definedName name="____________pc2" localSheetId="4">#REF!</definedName>
    <definedName name="____________pc2">#REF!</definedName>
    <definedName name="____________PC20">NA()</definedName>
    <definedName name="____________PC21" localSheetId="4">#REF!</definedName>
    <definedName name="____________PC21">#REF!</definedName>
    <definedName name="____________PC22" localSheetId="4">#REF!</definedName>
    <definedName name="____________PC22">#REF!</definedName>
    <definedName name="____________PC23" localSheetId="4">#REF!</definedName>
    <definedName name="____________PC23">#REF!</definedName>
    <definedName name="____________PC24" localSheetId="4">#REF!</definedName>
    <definedName name="____________PC24">#REF!</definedName>
    <definedName name="____________PC3" localSheetId="4">#REF!</definedName>
    <definedName name="____________PC3">#REF!</definedName>
    <definedName name="____________PC4" localSheetId="4">#REF!</definedName>
    <definedName name="____________PC4">#REF!</definedName>
    <definedName name="____________PC5" localSheetId="4">#REF!</definedName>
    <definedName name="____________PC5">#REF!</definedName>
    <definedName name="____________PC6" localSheetId="4">#REF!</definedName>
    <definedName name="____________PC6">#REF!</definedName>
    <definedName name="____________pc600" localSheetId="4">#REF!</definedName>
    <definedName name="____________pc600">#REF!</definedName>
    <definedName name="____________PC7" localSheetId="4">#REF!</definedName>
    <definedName name="____________PC7">#REF!</definedName>
    <definedName name="____________PC8" localSheetId="4">#REF!</definedName>
    <definedName name="____________PC8">#REF!</definedName>
    <definedName name="____________PC9" localSheetId="4">#REF!</definedName>
    <definedName name="____________PC9">#REF!</definedName>
    <definedName name="____________pc900" localSheetId="4">#REF!</definedName>
    <definedName name="____________pc900">#REF!</definedName>
    <definedName name="____________pla4" localSheetId="4">#REF!</definedName>
    <definedName name="____________pla4">#REF!</definedName>
    <definedName name="____________pv2" localSheetId="4">#REF!</definedName>
    <definedName name="____________pv2">#REF!</definedName>
    <definedName name="____________rr3" localSheetId="4">#REF!</definedName>
    <definedName name="____________rr3">#REF!</definedName>
    <definedName name="____________rrr1" localSheetId="4">#REF!</definedName>
    <definedName name="____________rrr1">#REF!</definedName>
    <definedName name="____________SP10" localSheetId="4">#REF!</definedName>
    <definedName name="____________SP10">#REF!</definedName>
    <definedName name="____________SP16" localSheetId="4">#REF!</definedName>
    <definedName name="____________SP16">#REF!</definedName>
    <definedName name="____________SP7" localSheetId="4">#REF!</definedName>
    <definedName name="____________SP7">#REF!</definedName>
    <definedName name="____________ss12" localSheetId="4">#REF!</definedName>
    <definedName name="____________ss12">#REF!</definedName>
    <definedName name="____________ss20" localSheetId="4">#REF!</definedName>
    <definedName name="____________ss20">#REF!</definedName>
    <definedName name="____________ss40" localSheetId="4">#REF!</definedName>
    <definedName name="____________ss40">#REF!</definedName>
    <definedName name="____________var1" localSheetId="4">#REF!</definedName>
    <definedName name="____________var1">#REF!</definedName>
    <definedName name="____________var4" localSheetId="4">#REF!</definedName>
    <definedName name="____________var4">#REF!</definedName>
    <definedName name="____________vat1">NA()</definedName>
    <definedName name="____________xh2256" localSheetId="4">#REF!</definedName>
    <definedName name="____________xh2256">#REF!</definedName>
    <definedName name="____________xh2506" localSheetId="4">#REF!</definedName>
    <definedName name="____________xh2506">#REF!</definedName>
    <definedName name="____________xh2806" localSheetId="4">#REF!</definedName>
    <definedName name="____________xh2806">#REF!</definedName>
    <definedName name="____________xh3156" localSheetId="4">#REF!</definedName>
    <definedName name="____________xh3156">#REF!</definedName>
    <definedName name="____________xh634" localSheetId="4">#REF!</definedName>
    <definedName name="____________xh634">#REF!</definedName>
    <definedName name="____________xk7100" localSheetId="4">#REF!</definedName>
    <definedName name="____________xk7100">#REF!</definedName>
    <definedName name="____________xk7150" localSheetId="4">#REF!</definedName>
    <definedName name="____________xk7150">#REF!</definedName>
    <definedName name="____________xk7250" localSheetId="4">#REF!</definedName>
    <definedName name="____________xk7250">#REF!</definedName>
    <definedName name="____________xk7300" localSheetId="4">#REF!</definedName>
    <definedName name="____________xk7300">#REF!</definedName>
    <definedName name="____________xp11010" localSheetId="4">#REF!</definedName>
    <definedName name="____________xp11010">#REF!</definedName>
    <definedName name="____________xp1104" localSheetId="4">#REF!</definedName>
    <definedName name="____________xp1104">#REF!</definedName>
    <definedName name="____________xp1106" localSheetId="4">#REF!</definedName>
    <definedName name="____________xp1106">#REF!</definedName>
    <definedName name="____________xp1254" localSheetId="4">#REF!</definedName>
    <definedName name="____________xp1254">#REF!</definedName>
    <definedName name="____________xp1256" localSheetId="4">#REF!</definedName>
    <definedName name="____________xp1256">#REF!</definedName>
    <definedName name="____________xp14010" localSheetId="4">#REF!</definedName>
    <definedName name="____________xp14010">#REF!</definedName>
    <definedName name="____________xp1404" localSheetId="4">#REF!</definedName>
    <definedName name="____________xp1404">#REF!</definedName>
    <definedName name="____________xp1406" localSheetId="4">#REF!</definedName>
    <definedName name="____________xp1406">#REF!</definedName>
    <definedName name="____________xp1604" localSheetId="4">#REF!</definedName>
    <definedName name="____________xp1604">#REF!</definedName>
    <definedName name="____________xp1606" localSheetId="4">#REF!</definedName>
    <definedName name="____________xp1606">#REF!</definedName>
    <definedName name="____________xp1804" localSheetId="4">#REF!</definedName>
    <definedName name="____________xp1804">#REF!</definedName>
    <definedName name="____________xp1806" localSheetId="4">#REF!</definedName>
    <definedName name="____________xp1806">#REF!</definedName>
    <definedName name="____________xp2006" localSheetId="4">#REF!</definedName>
    <definedName name="____________xp2006">#REF!</definedName>
    <definedName name="____________xp6310" localSheetId="4">#REF!</definedName>
    <definedName name="____________xp6310">#REF!</definedName>
    <definedName name="____________xp636" localSheetId="4">#REF!</definedName>
    <definedName name="____________xp636">#REF!</definedName>
    <definedName name="____________xp7510" localSheetId="4">#REF!</definedName>
    <definedName name="____________xp7510">#REF!</definedName>
    <definedName name="____________xp754" localSheetId="4">#REF!</definedName>
    <definedName name="____________xp754">#REF!</definedName>
    <definedName name="____________xp756" localSheetId="4">#REF!</definedName>
    <definedName name="____________xp756">#REF!</definedName>
    <definedName name="____________xp9010" localSheetId="4">#REF!</definedName>
    <definedName name="____________xp9010">#REF!</definedName>
    <definedName name="____________xp904" localSheetId="4">#REF!</definedName>
    <definedName name="____________xp904">#REF!</definedName>
    <definedName name="____________xp906" localSheetId="4">#REF!</definedName>
    <definedName name="____________xp906">#REF!</definedName>
    <definedName name="___________bla1" localSheetId="4">#REF!</definedName>
    <definedName name="___________bla1">#REF!</definedName>
    <definedName name="___________BSG100" localSheetId="4">#REF!</definedName>
    <definedName name="___________BSG100">#REF!</definedName>
    <definedName name="___________BSG150" localSheetId="4">#REF!</definedName>
    <definedName name="___________BSG150">#REF!</definedName>
    <definedName name="___________BSG5" localSheetId="4">#REF!</definedName>
    <definedName name="___________BSG5">#REF!</definedName>
    <definedName name="___________BSG75" localSheetId="4">#REF!</definedName>
    <definedName name="___________BSG75">#REF!</definedName>
    <definedName name="___________BTC1" localSheetId="4">#REF!</definedName>
    <definedName name="___________BTC1">#REF!</definedName>
    <definedName name="___________BTC10" localSheetId="4">#REF!</definedName>
    <definedName name="___________BTC10">#REF!</definedName>
    <definedName name="___________BTC11" localSheetId="4">#REF!</definedName>
    <definedName name="___________BTC11">#REF!</definedName>
    <definedName name="___________BTC12" localSheetId="4">#REF!</definedName>
    <definedName name="___________BTC12">#REF!</definedName>
    <definedName name="___________BTC13" localSheetId="4">#REF!</definedName>
    <definedName name="___________BTC13">#REF!</definedName>
    <definedName name="___________BTC14" localSheetId="4">#REF!</definedName>
    <definedName name="___________BTC14">#REF!</definedName>
    <definedName name="___________BTC15" localSheetId="4">#REF!</definedName>
    <definedName name="___________BTC15">#REF!</definedName>
    <definedName name="___________BTC16" localSheetId="4">#REF!</definedName>
    <definedName name="___________BTC16">#REF!</definedName>
    <definedName name="___________BTC17" localSheetId="4">#REF!</definedName>
    <definedName name="___________BTC17">#REF!</definedName>
    <definedName name="___________BTC18" localSheetId="4">#REF!</definedName>
    <definedName name="___________BTC18">#REF!</definedName>
    <definedName name="___________BTC19" localSheetId="4">#REF!</definedName>
    <definedName name="___________BTC19">#REF!</definedName>
    <definedName name="___________BTC2" localSheetId="4">#REF!</definedName>
    <definedName name="___________BTC2">#REF!</definedName>
    <definedName name="___________BTC20" localSheetId="4">#REF!</definedName>
    <definedName name="___________BTC20">#REF!</definedName>
    <definedName name="___________BTC21" localSheetId="4">#REF!</definedName>
    <definedName name="___________BTC21">#REF!</definedName>
    <definedName name="___________BTC22" localSheetId="4">#REF!</definedName>
    <definedName name="___________BTC22">#REF!</definedName>
    <definedName name="___________BTC23" localSheetId="4">#REF!</definedName>
    <definedName name="___________BTC23">#REF!</definedName>
    <definedName name="___________BTC24" localSheetId="4">#REF!</definedName>
    <definedName name="___________BTC24">#REF!</definedName>
    <definedName name="___________BTC3" localSheetId="4">#REF!</definedName>
    <definedName name="___________BTC3">#REF!</definedName>
    <definedName name="___________BTC4" localSheetId="4">#REF!</definedName>
    <definedName name="___________BTC4">#REF!</definedName>
    <definedName name="___________BTC5" localSheetId="4">#REF!</definedName>
    <definedName name="___________BTC5">#REF!</definedName>
    <definedName name="___________BTC6" localSheetId="4">#REF!</definedName>
    <definedName name="___________BTC6">#REF!</definedName>
    <definedName name="___________BTC7" localSheetId="4">#REF!</definedName>
    <definedName name="___________BTC7">#REF!</definedName>
    <definedName name="___________BTC8" localSheetId="4">#REF!</definedName>
    <definedName name="___________BTC8">#REF!</definedName>
    <definedName name="___________BTC9" localSheetId="4">#REF!</definedName>
    <definedName name="___________BTC9">#REF!</definedName>
    <definedName name="___________BTR1" localSheetId="4">#REF!</definedName>
    <definedName name="___________BTR1">#REF!</definedName>
    <definedName name="___________BTR10" localSheetId="4">#REF!</definedName>
    <definedName name="___________BTR10">#REF!</definedName>
    <definedName name="___________BTR11" localSheetId="4">#REF!</definedName>
    <definedName name="___________BTR11">#REF!</definedName>
    <definedName name="___________BTR12" localSheetId="4">#REF!</definedName>
    <definedName name="___________BTR12">#REF!</definedName>
    <definedName name="___________BTR13" localSheetId="4">#REF!</definedName>
    <definedName name="___________BTR13">#REF!</definedName>
    <definedName name="___________BTR14" localSheetId="4">#REF!</definedName>
    <definedName name="___________BTR14">#REF!</definedName>
    <definedName name="___________BTR15" localSheetId="4">#REF!</definedName>
    <definedName name="___________BTR15">#REF!</definedName>
    <definedName name="___________BTR16" localSheetId="4">#REF!</definedName>
    <definedName name="___________BTR16">#REF!</definedName>
    <definedName name="___________BTR17" localSheetId="4">#REF!</definedName>
    <definedName name="___________BTR17">#REF!</definedName>
    <definedName name="___________BTR18" localSheetId="4">#REF!</definedName>
    <definedName name="___________BTR18">#REF!</definedName>
    <definedName name="___________BTR19" localSheetId="4">#REF!</definedName>
    <definedName name="___________BTR19">#REF!</definedName>
    <definedName name="___________BTR2" localSheetId="4">#REF!</definedName>
    <definedName name="___________BTR2">#REF!</definedName>
    <definedName name="___________BTR20" localSheetId="4">#REF!</definedName>
    <definedName name="___________BTR20">#REF!</definedName>
    <definedName name="___________BTR21" localSheetId="4">#REF!</definedName>
    <definedName name="___________BTR21">#REF!</definedName>
    <definedName name="___________BTR22" localSheetId="4">#REF!</definedName>
    <definedName name="___________BTR22">#REF!</definedName>
    <definedName name="___________BTR23" localSheetId="4">#REF!</definedName>
    <definedName name="___________BTR23">#REF!</definedName>
    <definedName name="___________BTR24" localSheetId="4">#REF!</definedName>
    <definedName name="___________BTR24">#REF!</definedName>
    <definedName name="___________BTR3" localSheetId="4">#REF!</definedName>
    <definedName name="___________BTR3">#REF!</definedName>
    <definedName name="___________BTR4" localSheetId="4">#REF!</definedName>
    <definedName name="___________BTR4">#REF!</definedName>
    <definedName name="___________BTR5" localSheetId="4">#REF!</definedName>
    <definedName name="___________BTR5">#REF!</definedName>
    <definedName name="___________BTR6" localSheetId="4">#REF!</definedName>
    <definedName name="___________BTR6">#REF!</definedName>
    <definedName name="___________BTR7" localSheetId="4">#REF!</definedName>
    <definedName name="___________BTR7">#REF!</definedName>
    <definedName name="___________BTR8" localSheetId="4">#REF!</definedName>
    <definedName name="___________BTR8">#REF!</definedName>
    <definedName name="___________BTR9" localSheetId="4">#REF!</definedName>
    <definedName name="___________BTR9">#REF!</definedName>
    <definedName name="___________BTS1" localSheetId="4">#REF!</definedName>
    <definedName name="___________BTS1">#REF!</definedName>
    <definedName name="___________BTS10" localSheetId="4">#REF!</definedName>
    <definedName name="___________BTS10">#REF!</definedName>
    <definedName name="___________BTS11" localSheetId="4">#REF!</definedName>
    <definedName name="___________BTS11">#REF!</definedName>
    <definedName name="___________BTS12" localSheetId="4">#REF!</definedName>
    <definedName name="___________BTS12">#REF!</definedName>
    <definedName name="___________BTS13" localSheetId="4">#REF!</definedName>
    <definedName name="___________BTS13">#REF!</definedName>
    <definedName name="___________BTS14" localSheetId="4">#REF!</definedName>
    <definedName name="___________BTS14">#REF!</definedName>
    <definedName name="___________BTS15" localSheetId="4">#REF!</definedName>
    <definedName name="___________BTS15">#REF!</definedName>
    <definedName name="___________BTS16" localSheetId="4">#REF!</definedName>
    <definedName name="___________BTS16">#REF!</definedName>
    <definedName name="___________BTS17" localSheetId="4">#REF!</definedName>
    <definedName name="___________BTS17">#REF!</definedName>
    <definedName name="___________BTS18" localSheetId="4">#REF!</definedName>
    <definedName name="___________BTS18">#REF!</definedName>
    <definedName name="___________BTS19" localSheetId="4">#REF!</definedName>
    <definedName name="___________BTS19">#REF!</definedName>
    <definedName name="___________BTS2" localSheetId="4">#REF!</definedName>
    <definedName name="___________BTS2">#REF!</definedName>
    <definedName name="___________BTS20" localSheetId="4">#REF!</definedName>
    <definedName name="___________BTS20">#REF!</definedName>
    <definedName name="___________BTS21" localSheetId="4">#REF!</definedName>
    <definedName name="___________BTS21">#REF!</definedName>
    <definedName name="___________BTS22" localSheetId="4">#REF!</definedName>
    <definedName name="___________BTS22">#REF!</definedName>
    <definedName name="___________BTS23" localSheetId="4">#REF!</definedName>
    <definedName name="___________BTS23">#REF!</definedName>
    <definedName name="___________BTS24" localSheetId="4">#REF!</definedName>
    <definedName name="___________BTS24">#REF!</definedName>
    <definedName name="___________BTS3" localSheetId="4">#REF!</definedName>
    <definedName name="___________BTS3">#REF!</definedName>
    <definedName name="___________BTS4" localSheetId="4">#REF!</definedName>
    <definedName name="___________BTS4">#REF!</definedName>
    <definedName name="___________BTS5" localSheetId="4">#REF!</definedName>
    <definedName name="___________BTS5">#REF!</definedName>
    <definedName name="___________BTS6" localSheetId="4">#REF!</definedName>
    <definedName name="___________BTS6">#REF!</definedName>
    <definedName name="___________BTS7" localSheetId="4">#REF!</definedName>
    <definedName name="___________BTS7">#REF!</definedName>
    <definedName name="___________BTS8" localSheetId="4">#REF!</definedName>
    <definedName name="___________BTS8">#REF!</definedName>
    <definedName name="___________BTS9" localSheetId="4">#REF!</definedName>
    <definedName name="___________BTS9">#REF!</definedName>
    <definedName name="___________can430">40.73</definedName>
    <definedName name="___________can435">43.3</definedName>
    <definedName name="___________CCW1" localSheetId="4">#REF!</definedName>
    <definedName name="___________CCW1">#REF!</definedName>
    <definedName name="___________CCW2" localSheetId="4">#REF!</definedName>
    <definedName name="___________CCW2">#REF!</definedName>
    <definedName name="___________cur1" localSheetId="4">#REF!</definedName>
    <definedName name="___________cur1">#REF!</definedName>
    <definedName name="___________ewe1">NA()</definedName>
    <definedName name="___________GBS11" localSheetId="4">#REF!</definedName>
    <definedName name="___________GBS11">#REF!</definedName>
    <definedName name="___________GBS110" localSheetId="4">#REF!</definedName>
    <definedName name="___________GBS110">#REF!</definedName>
    <definedName name="___________GBS111" localSheetId="4">#REF!</definedName>
    <definedName name="___________GBS111">#REF!</definedName>
    <definedName name="___________GBS112" localSheetId="4">#REF!</definedName>
    <definedName name="___________GBS112">#REF!</definedName>
    <definedName name="___________GBS113" localSheetId="4">#REF!</definedName>
    <definedName name="___________GBS113">#REF!</definedName>
    <definedName name="___________GBS114" localSheetId="4">#REF!</definedName>
    <definedName name="___________GBS114">#REF!</definedName>
    <definedName name="___________GBS115" localSheetId="4">#REF!</definedName>
    <definedName name="___________GBS115">#REF!</definedName>
    <definedName name="___________GBS116" localSheetId="4">#REF!</definedName>
    <definedName name="___________GBS116">#REF!</definedName>
    <definedName name="___________GBS117" localSheetId="4">#REF!</definedName>
    <definedName name="___________GBS117">#REF!</definedName>
    <definedName name="___________GBS118" localSheetId="4">#REF!</definedName>
    <definedName name="___________GBS118">#REF!</definedName>
    <definedName name="___________GBS119" localSheetId="4">#REF!</definedName>
    <definedName name="___________GBS119">#REF!</definedName>
    <definedName name="___________GBS12" localSheetId="4">#REF!</definedName>
    <definedName name="___________GBS12">#REF!</definedName>
    <definedName name="___________GBS120" localSheetId="4">#REF!</definedName>
    <definedName name="___________GBS120">#REF!</definedName>
    <definedName name="___________GBS121" localSheetId="4">#REF!</definedName>
    <definedName name="___________GBS121">#REF!</definedName>
    <definedName name="___________GBS122" localSheetId="4">#REF!</definedName>
    <definedName name="___________GBS122">#REF!</definedName>
    <definedName name="___________GBS123" localSheetId="4">#REF!</definedName>
    <definedName name="___________GBS123">#REF!</definedName>
    <definedName name="___________GBS124" localSheetId="4">#REF!</definedName>
    <definedName name="___________GBS124">#REF!</definedName>
    <definedName name="___________GBS13" localSheetId="4">#REF!</definedName>
    <definedName name="___________GBS13">#REF!</definedName>
    <definedName name="___________GBS14" localSheetId="4">#REF!</definedName>
    <definedName name="___________GBS14">#REF!</definedName>
    <definedName name="___________GBS15" localSheetId="4">#REF!</definedName>
    <definedName name="___________GBS15">#REF!</definedName>
    <definedName name="___________GBS16" localSheetId="4">#REF!</definedName>
    <definedName name="___________GBS16">#REF!</definedName>
    <definedName name="___________GBS17" localSheetId="4">#REF!</definedName>
    <definedName name="___________GBS17">#REF!</definedName>
    <definedName name="___________GBS18" localSheetId="4">#REF!</definedName>
    <definedName name="___________GBS18">#REF!</definedName>
    <definedName name="___________GBS19" localSheetId="4">#REF!</definedName>
    <definedName name="___________GBS19">#REF!</definedName>
    <definedName name="___________GBS21" localSheetId="4">#REF!</definedName>
    <definedName name="___________GBS21">#REF!</definedName>
    <definedName name="___________GBS210" localSheetId="4">#REF!</definedName>
    <definedName name="___________GBS210">#REF!</definedName>
    <definedName name="___________GBS211" localSheetId="4">#REF!</definedName>
    <definedName name="___________GBS211">#REF!</definedName>
    <definedName name="___________GBS212" localSheetId="4">#REF!</definedName>
    <definedName name="___________GBS212">#REF!</definedName>
    <definedName name="___________GBS213" localSheetId="4">#REF!</definedName>
    <definedName name="___________GBS213">#REF!</definedName>
    <definedName name="___________GBS214" localSheetId="4">#REF!</definedName>
    <definedName name="___________GBS214">#REF!</definedName>
    <definedName name="___________GBS215" localSheetId="4">#REF!</definedName>
    <definedName name="___________GBS215">#REF!</definedName>
    <definedName name="___________GBS216" localSheetId="4">#REF!</definedName>
    <definedName name="___________GBS216">#REF!</definedName>
    <definedName name="___________GBS217" localSheetId="4">#REF!</definedName>
    <definedName name="___________GBS217">#REF!</definedName>
    <definedName name="___________GBS218" localSheetId="4">#REF!</definedName>
    <definedName name="___________GBS218">#REF!</definedName>
    <definedName name="___________GBS219" localSheetId="4">#REF!</definedName>
    <definedName name="___________GBS219">#REF!</definedName>
    <definedName name="___________GBS22" localSheetId="4">#REF!</definedName>
    <definedName name="___________GBS22">#REF!</definedName>
    <definedName name="___________GBS220" localSheetId="4">#REF!</definedName>
    <definedName name="___________GBS220">#REF!</definedName>
    <definedName name="___________GBS221" localSheetId="4">#REF!</definedName>
    <definedName name="___________GBS221">#REF!</definedName>
    <definedName name="___________GBS222" localSheetId="4">#REF!</definedName>
    <definedName name="___________GBS222">#REF!</definedName>
    <definedName name="___________GBS223" localSheetId="4">#REF!</definedName>
    <definedName name="___________GBS223">#REF!</definedName>
    <definedName name="___________GBS224" localSheetId="4">#REF!</definedName>
    <definedName name="___________GBS224">#REF!</definedName>
    <definedName name="___________GBS23" localSheetId="4">#REF!</definedName>
    <definedName name="___________GBS23">#REF!</definedName>
    <definedName name="___________GBS24" localSheetId="4">#REF!</definedName>
    <definedName name="___________GBS24">#REF!</definedName>
    <definedName name="___________GBS25" localSheetId="4">#REF!</definedName>
    <definedName name="___________GBS25">#REF!</definedName>
    <definedName name="___________GBS26" localSheetId="4">#REF!</definedName>
    <definedName name="___________GBS26">#REF!</definedName>
    <definedName name="___________GBS27" localSheetId="4">#REF!</definedName>
    <definedName name="___________GBS27">#REF!</definedName>
    <definedName name="___________GBS28" localSheetId="4">#REF!</definedName>
    <definedName name="___________GBS28">#REF!</definedName>
    <definedName name="___________GBS29" localSheetId="4">#REF!</definedName>
    <definedName name="___________GBS29">#REF!</definedName>
    <definedName name="___________imp1" localSheetId="4">#REF!</definedName>
    <definedName name="___________imp1">#REF!</definedName>
    <definedName name="___________knr2">NA()</definedName>
    <definedName name="___________l1" localSheetId="4">#REF!</definedName>
    <definedName name="___________l1">#REF!</definedName>
    <definedName name="___________l12" localSheetId="4">#REF!</definedName>
    <definedName name="___________l12">#REF!</definedName>
    <definedName name="___________l2" localSheetId="4">#REF!</definedName>
    <definedName name="___________l2">#REF!</definedName>
    <definedName name="___________l3" localSheetId="4">#REF!</definedName>
    <definedName name="___________l3">#REF!</definedName>
    <definedName name="___________l4" localSheetId="4">#REF!</definedName>
    <definedName name="___________l4">#REF!</definedName>
    <definedName name="___________l5" localSheetId="4">#REF!</definedName>
    <definedName name="___________l5">#REF!</definedName>
    <definedName name="___________l6" localSheetId="4">#REF!</definedName>
    <definedName name="___________l6">#REF!</definedName>
    <definedName name="___________l7" localSheetId="4">#REF!</definedName>
    <definedName name="___________l7">#REF!</definedName>
    <definedName name="___________l8" localSheetId="4">#REF!</definedName>
    <definedName name="___________l8">#REF!</definedName>
    <definedName name="___________l9" localSheetId="4">#REF!</definedName>
    <definedName name="___________l9">#REF!</definedName>
    <definedName name="___________LJ6" localSheetId="4">#REF!</definedName>
    <definedName name="___________LJ6">#REF!</definedName>
    <definedName name="___________lj600" localSheetId="4">#REF!</definedName>
    <definedName name="___________lj600">#REF!</definedName>
    <definedName name="___________lj900" localSheetId="4">#REF!</definedName>
    <definedName name="___________lj900">#REF!</definedName>
    <definedName name="___________LL3" localSheetId="4">#REF!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4">#REF!</definedName>
    <definedName name="___________Met45">#REF!</definedName>
    <definedName name="___________MEt55" localSheetId="4">#REF!</definedName>
    <definedName name="___________MEt55">#REF!</definedName>
    <definedName name="___________Met63" localSheetId="4">#REF!</definedName>
    <definedName name="___________Met63">#REF!</definedName>
    <definedName name="___________ML21" localSheetId="4">#REF!</definedName>
    <definedName name="___________ML21">#REF!</definedName>
    <definedName name="___________ML210" localSheetId="4">#REF!</definedName>
    <definedName name="___________ML210">#REF!</definedName>
    <definedName name="___________ML211" localSheetId="4">#REF!</definedName>
    <definedName name="___________ML211">#REF!</definedName>
    <definedName name="___________ML212" localSheetId="4">#REF!</definedName>
    <definedName name="___________ML212">#REF!</definedName>
    <definedName name="___________ML213" localSheetId="4">#REF!</definedName>
    <definedName name="___________ML213">#REF!</definedName>
    <definedName name="___________ML214" localSheetId="4">#REF!</definedName>
    <definedName name="___________ML214">#REF!</definedName>
    <definedName name="___________ML215" localSheetId="4">#REF!</definedName>
    <definedName name="___________ML215">#REF!</definedName>
    <definedName name="___________ML216" localSheetId="4">#REF!</definedName>
    <definedName name="___________ML216">#REF!</definedName>
    <definedName name="___________ML217" localSheetId="4">#REF!</definedName>
    <definedName name="___________ML217">#REF!</definedName>
    <definedName name="___________ML218" localSheetId="4">#REF!</definedName>
    <definedName name="___________ML218">#REF!</definedName>
    <definedName name="___________ML219" localSheetId="4">#REF!</definedName>
    <definedName name="___________ML219">#REF!</definedName>
    <definedName name="___________ML22" localSheetId="4">#REF!</definedName>
    <definedName name="___________ML22">#REF!</definedName>
    <definedName name="___________ML220" localSheetId="4">#REF!</definedName>
    <definedName name="___________ML220">#REF!</definedName>
    <definedName name="___________ML221" localSheetId="4">#REF!</definedName>
    <definedName name="___________ML221">#REF!</definedName>
    <definedName name="___________ML222" localSheetId="4">#REF!</definedName>
    <definedName name="___________ML222">#REF!</definedName>
    <definedName name="___________ML223" localSheetId="4">#REF!</definedName>
    <definedName name="___________ML223">#REF!</definedName>
    <definedName name="___________ML224" localSheetId="4">#REF!</definedName>
    <definedName name="___________ML224">#REF!</definedName>
    <definedName name="___________ML23" localSheetId="4">#REF!</definedName>
    <definedName name="___________ML23">#REF!</definedName>
    <definedName name="___________ML24" localSheetId="4">#REF!</definedName>
    <definedName name="___________ML24">#REF!</definedName>
    <definedName name="___________ML25" localSheetId="4">#REF!</definedName>
    <definedName name="___________ML25">#REF!</definedName>
    <definedName name="___________ML26" localSheetId="4">#REF!</definedName>
    <definedName name="___________ML26">#REF!</definedName>
    <definedName name="___________ML27" localSheetId="4">#REF!</definedName>
    <definedName name="___________ML27">#REF!</definedName>
    <definedName name="___________ML28" localSheetId="4">#REF!</definedName>
    <definedName name="___________ML28">#REF!</definedName>
    <definedName name="___________ML29" localSheetId="4">#REF!</definedName>
    <definedName name="___________ML29">#REF!</definedName>
    <definedName name="___________ML31" localSheetId="4">#REF!</definedName>
    <definedName name="___________ML31">#REF!</definedName>
    <definedName name="___________ML310" localSheetId="4">#REF!</definedName>
    <definedName name="___________ML310">#REF!</definedName>
    <definedName name="___________ML311" localSheetId="4">#REF!</definedName>
    <definedName name="___________ML311">#REF!</definedName>
    <definedName name="___________ML312" localSheetId="4">#REF!</definedName>
    <definedName name="___________ML312">#REF!</definedName>
    <definedName name="___________ML313" localSheetId="4">#REF!</definedName>
    <definedName name="___________ML313">#REF!</definedName>
    <definedName name="___________ML314" localSheetId="4">#REF!</definedName>
    <definedName name="___________ML314">#REF!</definedName>
    <definedName name="___________ML315" localSheetId="4">#REF!</definedName>
    <definedName name="___________ML315">#REF!</definedName>
    <definedName name="___________ML316" localSheetId="4">#REF!</definedName>
    <definedName name="___________ML316">#REF!</definedName>
    <definedName name="___________ML317" localSheetId="4">#REF!</definedName>
    <definedName name="___________ML317">#REF!</definedName>
    <definedName name="___________ML318" localSheetId="4">#REF!</definedName>
    <definedName name="___________ML318">#REF!</definedName>
    <definedName name="___________ML319" localSheetId="4">#REF!</definedName>
    <definedName name="___________ML319">#REF!</definedName>
    <definedName name="___________ML32" localSheetId="4">#REF!</definedName>
    <definedName name="___________ML32">#REF!</definedName>
    <definedName name="___________ML320" localSheetId="4">#REF!</definedName>
    <definedName name="___________ML320">#REF!</definedName>
    <definedName name="___________ML321" localSheetId="4">#REF!</definedName>
    <definedName name="___________ML321">#REF!</definedName>
    <definedName name="___________ML322" localSheetId="4">#REF!</definedName>
    <definedName name="___________ML322">#REF!</definedName>
    <definedName name="___________ML323" localSheetId="4">#REF!</definedName>
    <definedName name="___________ML323">#REF!</definedName>
    <definedName name="___________ML324" localSheetId="4">#REF!</definedName>
    <definedName name="___________ML324">#REF!</definedName>
    <definedName name="___________ML33" localSheetId="4">#REF!</definedName>
    <definedName name="___________ML33">#REF!</definedName>
    <definedName name="___________ML34" localSheetId="4">#REF!</definedName>
    <definedName name="___________ML34">#REF!</definedName>
    <definedName name="___________ML35" localSheetId="4">#REF!</definedName>
    <definedName name="___________ML35">#REF!</definedName>
    <definedName name="___________ML36" localSheetId="4">#REF!</definedName>
    <definedName name="___________ML36">#REF!</definedName>
    <definedName name="___________ML37" localSheetId="4">#REF!</definedName>
    <definedName name="___________ML37">#REF!</definedName>
    <definedName name="___________ML38" localSheetId="4">#REF!</definedName>
    <definedName name="___________ML38">#REF!</definedName>
    <definedName name="___________ML39" localSheetId="4">#REF!</definedName>
    <definedName name="___________ML39">#REF!</definedName>
    <definedName name="___________ML7" localSheetId="4">#REF!</definedName>
    <definedName name="___________ML7">#REF!</definedName>
    <definedName name="___________ML8" localSheetId="4">#REF!</definedName>
    <definedName name="___________ML8">#REF!</definedName>
    <definedName name="___________ML9" localSheetId="4">#REF!</definedName>
    <definedName name="___________ML9">#REF!</definedName>
    <definedName name="___________mm1" localSheetId="4">#REF!</definedName>
    <definedName name="___________mm1">#REF!</definedName>
    <definedName name="___________mm1000" localSheetId="4">#REF!</definedName>
    <definedName name="___________mm1000">#REF!</definedName>
    <definedName name="___________mm11" localSheetId="4">#REF!</definedName>
    <definedName name="___________mm11">#REF!</definedName>
    <definedName name="___________mm111" localSheetId="4">#REF!</definedName>
    <definedName name="___________mm111">#REF!</definedName>
    <definedName name="___________mm600" localSheetId="4">#REF!</definedName>
    <definedName name="___________mm600">#REF!</definedName>
    <definedName name="___________mm800" localSheetId="4">#REF!</definedName>
    <definedName name="___________mm800">#REF!</definedName>
    <definedName name="___________PC1" localSheetId="4">#REF!</definedName>
    <definedName name="___________PC1">#REF!</definedName>
    <definedName name="___________PC10" localSheetId="4">#REF!</definedName>
    <definedName name="___________PC10">#REF!</definedName>
    <definedName name="___________PC11" localSheetId="4">#REF!</definedName>
    <definedName name="___________PC11">#REF!</definedName>
    <definedName name="___________PC12" localSheetId="4">#REF!</definedName>
    <definedName name="___________PC12">#REF!</definedName>
    <definedName name="___________PC13" localSheetId="4">#REF!</definedName>
    <definedName name="___________PC13">#REF!</definedName>
    <definedName name="___________PC14" localSheetId="4">#REF!</definedName>
    <definedName name="___________PC14">#REF!</definedName>
    <definedName name="___________PC15" localSheetId="4">#REF!</definedName>
    <definedName name="___________PC15">#REF!</definedName>
    <definedName name="___________PC16" localSheetId="4">#REF!</definedName>
    <definedName name="___________PC16">#REF!</definedName>
    <definedName name="___________PC17" localSheetId="4">#REF!</definedName>
    <definedName name="___________PC17">#REF!</definedName>
    <definedName name="___________PC18" localSheetId="4">#REF!</definedName>
    <definedName name="___________PC18">#REF!</definedName>
    <definedName name="___________PC19" localSheetId="4">#REF!</definedName>
    <definedName name="___________PC19">#REF!</definedName>
    <definedName name="___________pc2" localSheetId="4">#REF!</definedName>
    <definedName name="___________pc2">#REF!</definedName>
    <definedName name="___________PC20">NA()</definedName>
    <definedName name="___________PC21" localSheetId="4">#REF!</definedName>
    <definedName name="___________PC21">#REF!</definedName>
    <definedName name="___________PC22" localSheetId="4">#REF!</definedName>
    <definedName name="___________PC22">#REF!</definedName>
    <definedName name="___________PC23" localSheetId="4">#REF!</definedName>
    <definedName name="___________PC23">#REF!</definedName>
    <definedName name="___________PC24" localSheetId="4">#REF!</definedName>
    <definedName name="___________PC24">#REF!</definedName>
    <definedName name="___________PC3" localSheetId="4">#REF!</definedName>
    <definedName name="___________PC3">#REF!</definedName>
    <definedName name="___________PC4" localSheetId="4">#REF!</definedName>
    <definedName name="___________PC4">#REF!</definedName>
    <definedName name="___________PC5" localSheetId="4">#REF!</definedName>
    <definedName name="___________PC5">#REF!</definedName>
    <definedName name="___________PC6" localSheetId="4">#REF!</definedName>
    <definedName name="___________PC6">#REF!</definedName>
    <definedName name="___________pc600" localSheetId="4">#REF!</definedName>
    <definedName name="___________pc600">#REF!</definedName>
    <definedName name="___________PC7" localSheetId="4">#REF!</definedName>
    <definedName name="___________PC7">#REF!</definedName>
    <definedName name="___________PC8" localSheetId="4">#REF!</definedName>
    <definedName name="___________PC8">#REF!</definedName>
    <definedName name="___________PC9" localSheetId="4">#REF!</definedName>
    <definedName name="___________PC9">#REF!</definedName>
    <definedName name="___________pc900" localSheetId="4">#REF!</definedName>
    <definedName name="___________pc900">#REF!</definedName>
    <definedName name="___________pla4" localSheetId="4">#REF!</definedName>
    <definedName name="___________pla4">#REF!</definedName>
    <definedName name="___________pv2" localSheetId="4">#REF!</definedName>
    <definedName name="___________pv2">#REF!</definedName>
    <definedName name="___________rr3" localSheetId="4">#REF!</definedName>
    <definedName name="___________rr3">#REF!</definedName>
    <definedName name="___________rrr1" localSheetId="4">#REF!</definedName>
    <definedName name="___________rrr1">#REF!</definedName>
    <definedName name="___________SP10" localSheetId="4">#REF!</definedName>
    <definedName name="___________SP10">#REF!</definedName>
    <definedName name="___________SP16" localSheetId="4">#REF!</definedName>
    <definedName name="___________SP16">#REF!</definedName>
    <definedName name="___________SP7" localSheetId="4">#REF!</definedName>
    <definedName name="___________SP7">#REF!</definedName>
    <definedName name="___________ss12" localSheetId="4">#REF!</definedName>
    <definedName name="___________ss12">#REF!</definedName>
    <definedName name="___________ss20" localSheetId="4">#REF!</definedName>
    <definedName name="___________ss20">#REF!</definedName>
    <definedName name="___________ss40" localSheetId="4">#REF!</definedName>
    <definedName name="___________ss40">#REF!</definedName>
    <definedName name="___________var1" localSheetId="4">#REF!</definedName>
    <definedName name="___________var1">#REF!</definedName>
    <definedName name="___________var4" localSheetId="4">#REF!</definedName>
    <definedName name="___________var4">#REF!</definedName>
    <definedName name="___________vat1">NA()</definedName>
    <definedName name="___________xh2256" localSheetId="4">#REF!</definedName>
    <definedName name="___________xh2256">#REF!</definedName>
    <definedName name="___________xh2506" localSheetId="4">#REF!</definedName>
    <definedName name="___________xh2506">#REF!</definedName>
    <definedName name="___________xh2806" localSheetId="4">#REF!</definedName>
    <definedName name="___________xh2806">#REF!</definedName>
    <definedName name="___________xh3156" localSheetId="4">#REF!</definedName>
    <definedName name="___________xh3156">#REF!</definedName>
    <definedName name="___________xh634" localSheetId="4">#REF!</definedName>
    <definedName name="___________xh634">#REF!</definedName>
    <definedName name="___________xk7100" localSheetId="4">#REF!</definedName>
    <definedName name="___________xk7100">#REF!</definedName>
    <definedName name="___________xk7150" localSheetId="4">#REF!</definedName>
    <definedName name="___________xk7150">#REF!</definedName>
    <definedName name="___________xk7250" localSheetId="4">#REF!</definedName>
    <definedName name="___________xk7250">#REF!</definedName>
    <definedName name="___________xk7300" localSheetId="4">#REF!</definedName>
    <definedName name="___________xk7300">#REF!</definedName>
    <definedName name="___________xp11010" localSheetId="4">#REF!</definedName>
    <definedName name="___________xp11010">#REF!</definedName>
    <definedName name="___________xp1104" localSheetId="4">#REF!</definedName>
    <definedName name="___________xp1104">#REF!</definedName>
    <definedName name="___________xp1106" localSheetId="4">#REF!</definedName>
    <definedName name="___________xp1106">#REF!</definedName>
    <definedName name="___________xp1254" localSheetId="4">#REF!</definedName>
    <definedName name="___________xp1254">#REF!</definedName>
    <definedName name="___________xp1256" localSheetId="4">#REF!</definedName>
    <definedName name="___________xp1256">#REF!</definedName>
    <definedName name="___________xp14010" localSheetId="4">#REF!</definedName>
    <definedName name="___________xp14010">#REF!</definedName>
    <definedName name="___________xp1404" localSheetId="4">#REF!</definedName>
    <definedName name="___________xp1404">#REF!</definedName>
    <definedName name="___________xp1406" localSheetId="4">#REF!</definedName>
    <definedName name="___________xp1406">#REF!</definedName>
    <definedName name="___________xp1604" localSheetId="4">#REF!</definedName>
    <definedName name="___________xp1604">#REF!</definedName>
    <definedName name="___________xp1606" localSheetId="4">#REF!</definedName>
    <definedName name="___________xp1606">#REF!</definedName>
    <definedName name="___________xp1804" localSheetId="4">#REF!</definedName>
    <definedName name="___________xp1804">#REF!</definedName>
    <definedName name="___________xp1806" localSheetId="4">#REF!</definedName>
    <definedName name="___________xp1806">#REF!</definedName>
    <definedName name="___________xp2006" localSheetId="4">#REF!</definedName>
    <definedName name="___________xp2006">#REF!</definedName>
    <definedName name="___________xp6310" localSheetId="4">#REF!</definedName>
    <definedName name="___________xp6310">#REF!</definedName>
    <definedName name="___________xp636" localSheetId="4">#REF!</definedName>
    <definedName name="___________xp636">#REF!</definedName>
    <definedName name="___________xp7510" localSheetId="4">#REF!</definedName>
    <definedName name="___________xp7510">#REF!</definedName>
    <definedName name="___________xp754" localSheetId="4">#REF!</definedName>
    <definedName name="___________xp754">#REF!</definedName>
    <definedName name="___________xp756" localSheetId="4">#REF!</definedName>
    <definedName name="___________xp756">#REF!</definedName>
    <definedName name="___________xp9010" localSheetId="4">#REF!</definedName>
    <definedName name="___________xp9010">#REF!</definedName>
    <definedName name="___________xp904" localSheetId="4">#REF!</definedName>
    <definedName name="___________xp904">#REF!</definedName>
    <definedName name="___________xp906" localSheetId="4">#REF!</definedName>
    <definedName name="___________xp906">#REF!</definedName>
    <definedName name="__________bla1" localSheetId="4">#REF!</definedName>
    <definedName name="__________bla1">#REF!</definedName>
    <definedName name="__________BSG100" localSheetId="4">#REF!</definedName>
    <definedName name="__________BSG100">#REF!</definedName>
    <definedName name="__________BSG150" localSheetId="4">#REF!</definedName>
    <definedName name="__________BSG150">#REF!</definedName>
    <definedName name="__________BSG5" localSheetId="4">#REF!</definedName>
    <definedName name="__________BSG5">#REF!</definedName>
    <definedName name="__________BSG75" localSheetId="4">#REF!</definedName>
    <definedName name="__________BSG75">#REF!</definedName>
    <definedName name="__________BTC1" localSheetId="4">#REF!</definedName>
    <definedName name="__________BTC1">#REF!</definedName>
    <definedName name="__________BTC10" localSheetId="4">#REF!</definedName>
    <definedName name="__________BTC10">#REF!</definedName>
    <definedName name="__________BTC11" localSheetId="4">#REF!</definedName>
    <definedName name="__________BTC11">#REF!</definedName>
    <definedName name="__________BTC12" localSheetId="4">#REF!</definedName>
    <definedName name="__________BTC12">#REF!</definedName>
    <definedName name="__________BTC13" localSheetId="4">#REF!</definedName>
    <definedName name="__________BTC13">#REF!</definedName>
    <definedName name="__________BTC14" localSheetId="4">#REF!</definedName>
    <definedName name="__________BTC14">#REF!</definedName>
    <definedName name="__________BTC15" localSheetId="4">#REF!</definedName>
    <definedName name="__________BTC15">#REF!</definedName>
    <definedName name="__________BTC16" localSheetId="4">#REF!</definedName>
    <definedName name="__________BTC16">#REF!</definedName>
    <definedName name="__________BTC17" localSheetId="4">#REF!</definedName>
    <definedName name="__________BTC17">#REF!</definedName>
    <definedName name="__________BTC18" localSheetId="4">#REF!</definedName>
    <definedName name="__________BTC18">#REF!</definedName>
    <definedName name="__________BTC19" localSheetId="4">#REF!</definedName>
    <definedName name="__________BTC19">#REF!</definedName>
    <definedName name="__________BTC2" localSheetId="4">#REF!</definedName>
    <definedName name="__________BTC2">#REF!</definedName>
    <definedName name="__________BTC20" localSheetId="4">#REF!</definedName>
    <definedName name="__________BTC20">#REF!</definedName>
    <definedName name="__________BTC21" localSheetId="4">#REF!</definedName>
    <definedName name="__________BTC21">#REF!</definedName>
    <definedName name="__________BTC22" localSheetId="4">#REF!</definedName>
    <definedName name="__________BTC22">#REF!</definedName>
    <definedName name="__________BTC23" localSheetId="4">#REF!</definedName>
    <definedName name="__________BTC23">#REF!</definedName>
    <definedName name="__________BTC24" localSheetId="4">#REF!</definedName>
    <definedName name="__________BTC24">#REF!</definedName>
    <definedName name="__________BTC3" localSheetId="4">#REF!</definedName>
    <definedName name="__________BTC3">#REF!</definedName>
    <definedName name="__________BTC4" localSheetId="4">#REF!</definedName>
    <definedName name="__________BTC4">#REF!</definedName>
    <definedName name="__________BTC5" localSheetId="4">#REF!</definedName>
    <definedName name="__________BTC5">#REF!</definedName>
    <definedName name="__________BTC6" localSheetId="4">#REF!</definedName>
    <definedName name="__________BTC6">#REF!</definedName>
    <definedName name="__________BTC7" localSheetId="4">#REF!</definedName>
    <definedName name="__________BTC7">#REF!</definedName>
    <definedName name="__________BTC8" localSheetId="4">#REF!</definedName>
    <definedName name="__________BTC8">#REF!</definedName>
    <definedName name="__________BTC9" localSheetId="4">#REF!</definedName>
    <definedName name="__________BTC9">#REF!</definedName>
    <definedName name="__________BTR1" localSheetId="4">#REF!</definedName>
    <definedName name="__________BTR1">#REF!</definedName>
    <definedName name="__________BTR10" localSheetId="4">#REF!</definedName>
    <definedName name="__________BTR10">#REF!</definedName>
    <definedName name="__________BTR11" localSheetId="4">#REF!</definedName>
    <definedName name="__________BTR11">#REF!</definedName>
    <definedName name="__________BTR12" localSheetId="4">#REF!</definedName>
    <definedName name="__________BTR12">#REF!</definedName>
    <definedName name="__________BTR13" localSheetId="4">#REF!</definedName>
    <definedName name="__________BTR13">#REF!</definedName>
    <definedName name="__________BTR14" localSheetId="4">#REF!</definedName>
    <definedName name="__________BTR14">#REF!</definedName>
    <definedName name="__________BTR15" localSheetId="4">#REF!</definedName>
    <definedName name="__________BTR15">#REF!</definedName>
    <definedName name="__________BTR16" localSheetId="4">#REF!</definedName>
    <definedName name="__________BTR16">#REF!</definedName>
    <definedName name="__________BTR17" localSheetId="4">#REF!</definedName>
    <definedName name="__________BTR17">#REF!</definedName>
    <definedName name="__________BTR18" localSheetId="4">#REF!</definedName>
    <definedName name="__________BTR18">#REF!</definedName>
    <definedName name="__________BTR19" localSheetId="4">#REF!</definedName>
    <definedName name="__________BTR19">#REF!</definedName>
    <definedName name="__________BTR2" localSheetId="4">#REF!</definedName>
    <definedName name="__________BTR2">#REF!</definedName>
    <definedName name="__________BTR20" localSheetId="4">#REF!</definedName>
    <definedName name="__________BTR20">#REF!</definedName>
    <definedName name="__________BTR21" localSheetId="4">#REF!</definedName>
    <definedName name="__________BTR21">#REF!</definedName>
    <definedName name="__________BTR22" localSheetId="4">#REF!</definedName>
    <definedName name="__________BTR22">#REF!</definedName>
    <definedName name="__________BTR23" localSheetId="4">#REF!</definedName>
    <definedName name="__________BTR23">#REF!</definedName>
    <definedName name="__________BTR24" localSheetId="4">#REF!</definedName>
    <definedName name="__________BTR24">#REF!</definedName>
    <definedName name="__________BTR3" localSheetId="4">#REF!</definedName>
    <definedName name="__________BTR3">#REF!</definedName>
    <definedName name="__________BTR4" localSheetId="4">#REF!</definedName>
    <definedName name="__________BTR4">#REF!</definedName>
    <definedName name="__________BTR5" localSheetId="4">#REF!</definedName>
    <definedName name="__________BTR5">#REF!</definedName>
    <definedName name="__________BTR6" localSheetId="4">#REF!</definedName>
    <definedName name="__________BTR6">#REF!</definedName>
    <definedName name="__________BTR7" localSheetId="4">#REF!</definedName>
    <definedName name="__________BTR7">#REF!</definedName>
    <definedName name="__________BTR8" localSheetId="4">#REF!</definedName>
    <definedName name="__________BTR8">#REF!</definedName>
    <definedName name="__________BTR9" localSheetId="4">#REF!</definedName>
    <definedName name="__________BTR9">#REF!</definedName>
    <definedName name="__________BTS1" localSheetId="4">#REF!</definedName>
    <definedName name="__________BTS1">#REF!</definedName>
    <definedName name="__________BTS10" localSheetId="4">#REF!</definedName>
    <definedName name="__________BTS10">#REF!</definedName>
    <definedName name="__________BTS11" localSheetId="4">#REF!</definedName>
    <definedName name="__________BTS11">#REF!</definedName>
    <definedName name="__________BTS12" localSheetId="4">#REF!</definedName>
    <definedName name="__________BTS12">#REF!</definedName>
    <definedName name="__________BTS13" localSheetId="4">#REF!</definedName>
    <definedName name="__________BTS13">#REF!</definedName>
    <definedName name="__________BTS14" localSheetId="4">#REF!</definedName>
    <definedName name="__________BTS14">#REF!</definedName>
    <definedName name="__________BTS15" localSheetId="4">#REF!</definedName>
    <definedName name="__________BTS15">#REF!</definedName>
    <definedName name="__________BTS16" localSheetId="4">#REF!</definedName>
    <definedName name="__________BTS16">#REF!</definedName>
    <definedName name="__________BTS17" localSheetId="4">#REF!</definedName>
    <definedName name="__________BTS17">#REF!</definedName>
    <definedName name="__________BTS18" localSheetId="4">#REF!</definedName>
    <definedName name="__________BTS18">#REF!</definedName>
    <definedName name="__________BTS19" localSheetId="4">#REF!</definedName>
    <definedName name="__________BTS19">#REF!</definedName>
    <definedName name="__________BTS2" localSheetId="4">#REF!</definedName>
    <definedName name="__________BTS2">#REF!</definedName>
    <definedName name="__________BTS20" localSheetId="4">#REF!</definedName>
    <definedName name="__________BTS20">#REF!</definedName>
    <definedName name="__________BTS21" localSheetId="4">#REF!</definedName>
    <definedName name="__________BTS21">#REF!</definedName>
    <definedName name="__________BTS22" localSheetId="4">#REF!</definedName>
    <definedName name="__________BTS22">#REF!</definedName>
    <definedName name="__________BTS23" localSheetId="4">#REF!</definedName>
    <definedName name="__________BTS23">#REF!</definedName>
    <definedName name="__________BTS24" localSheetId="4">#REF!</definedName>
    <definedName name="__________BTS24">#REF!</definedName>
    <definedName name="__________BTS3" localSheetId="4">#REF!</definedName>
    <definedName name="__________BTS3">#REF!</definedName>
    <definedName name="__________BTS4" localSheetId="4">#REF!</definedName>
    <definedName name="__________BTS4">#REF!</definedName>
    <definedName name="__________BTS5" localSheetId="4">#REF!</definedName>
    <definedName name="__________BTS5">#REF!</definedName>
    <definedName name="__________BTS6" localSheetId="4">#REF!</definedName>
    <definedName name="__________BTS6">#REF!</definedName>
    <definedName name="__________BTS7" localSheetId="4">#REF!</definedName>
    <definedName name="__________BTS7">#REF!</definedName>
    <definedName name="__________BTS8" localSheetId="4">#REF!</definedName>
    <definedName name="__________BTS8">#REF!</definedName>
    <definedName name="__________BTS9" localSheetId="4">#REF!</definedName>
    <definedName name="__________BTS9">#REF!</definedName>
    <definedName name="__________can430">40.73</definedName>
    <definedName name="__________can435">43.3</definedName>
    <definedName name="__________CCW1" localSheetId="4">#REF!</definedName>
    <definedName name="__________CCW1">#REF!</definedName>
    <definedName name="__________CCW2" localSheetId="4">#REF!</definedName>
    <definedName name="__________CCW2">#REF!</definedName>
    <definedName name="__________cur1" localSheetId="4">#REF!</definedName>
    <definedName name="__________cur1">#REF!</definedName>
    <definedName name="__________G120907" localSheetId="4">#REF!</definedName>
    <definedName name="__________G120907">#REF!</definedName>
    <definedName name="__________GBS11">NA()</definedName>
    <definedName name="__________GBS110" localSheetId="4">#REF!</definedName>
    <definedName name="__________GBS110">#REF!</definedName>
    <definedName name="__________GBS111" localSheetId="4">#REF!</definedName>
    <definedName name="__________GBS111">#REF!</definedName>
    <definedName name="__________GBS112" localSheetId="4">#REF!</definedName>
    <definedName name="__________GBS112">#REF!</definedName>
    <definedName name="__________GBS113" localSheetId="4">#REF!</definedName>
    <definedName name="__________GBS113">#REF!</definedName>
    <definedName name="__________GBS114" localSheetId="4">#REF!</definedName>
    <definedName name="__________GBS114">#REF!</definedName>
    <definedName name="__________GBS115" localSheetId="4">#REF!</definedName>
    <definedName name="__________GBS115">#REF!</definedName>
    <definedName name="__________GBS116" localSheetId="4">#REF!</definedName>
    <definedName name="__________GBS116">#REF!</definedName>
    <definedName name="__________GBS117" localSheetId="4">#REF!</definedName>
    <definedName name="__________GBS117">#REF!</definedName>
    <definedName name="__________GBS118" localSheetId="4">#REF!</definedName>
    <definedName name="__________GBS118">#REF!</definedName>
    <definedName name="__________GBS119" localSheetId="4">#REF!</definedName>
    <definedName name="__________GBS119">#REF!</definedName>
    <definedName name="__________GBS12" localSheetId="4">#REF!</definedName>
    <definedName name="__________GBS12">#REF!</definedName>
    <definedName name="__________GBS120" localSheetId="4">#REF!</definedName>
    <definedName name="__________GBS120">#REF!</definedName>
    <definedName name="__________GBS121" localSheetId="4">#REF!</definedName>
    <definedName name="__________GBS121">#REF!</definedName>
    <definedName name="__________GBS122" localSheetId="4">#REF!</definedName>
    <definedName name="__________GBS122">#REF!</definedName>
    <definedName name="__________GBS123" localSheetId="4">#REF!</definedName>
    <definedName name="__________GBS123">#REF!</definedName>
    <definedName name="__________GBS124" localSheetId="4">#REF!</definedName>
    <definedName name="__________GBS124">#REF!</definedName>
    <definedName name="__________GBS13" localSheetId="4">#REF!</definedName>
    <definedName name="__________GBS13">#REF!</definedName>
    <definedName name="__________GBS14" localSheetId="4">#REF!</definedName>
    <definedName name="__________GBS14">#REF!</definedName>
    <definedName name="__________GBS15" localSheetId="4">#REF!</definedName>
    <definedName name="__________GBS15">#REF!</definedName>
    <definedName name="__________GBS16" localSheetId="4">#REF!</definedName>
    <definedName name="__________GBS16">#REF!</definedName>
    <definedName name="__________GBS17" localSheetId="4">#REF!</definedName>
    <definedName name="__________GBS17">#REF!</definedName>
    <definedName name="__________GBS18" localSheetId="4">#REF!</definedName>
    <definedName name="__________GBS18">#REF!</definedName>
    <definedName name="__________GBS19" localSheetId="4">#REF!</definedName>
    <definedName name="__________GBS19">#REF!</definedName>
    <definedName name="__________GBS21" localSheetId="4">#REF!</definedName>
    <definedName name="__________GBS21">#REF!</definedName>
    <definedName name="__________GBS210" localSheetId="4">#REF!</definedName>
    <definedName name="__________GBS210">#REF!</definedName>
    <definedName name="__________GBS211" localSheetId="4">#REF!</definedName>
    <definedName name="__________GBS211">#REF!</definedName>
    <definedName name="__________GBS212" localSheetId="4">#REF!</definedName>
    <definedName name="__________GBS212">#REF!</definedName>
    <definedName name="__________GBS213" localSheetId="4">#REF!</definedName>
    <definedName name="__________GBS213">#REF!</definedName>
    <definedName name="__________GBS214" localSheetId="4">#REF!</definedName>
    <definedName name="__________GBS214">#REF!</definedName>
    <definedName name="__________GBS215" localSheetId="4">#REF!</definedName>
    <definedName name="__________GBS215">#REF!</definedName>
    <definedName name="__________GBS216" localSheetId="4">#REF!</definedName>
    <definedName name="__________GBS216">#REF!</definedName>
    <definedName name="__________GBS217" localSheetId="4">#REF!</definedName>
    <definedName name="__________GBS217">#REF!</definedName>
    <definedName name="__________GBS218" localSheetId="4">#REF!</definedName>
    <definedName name="__________GBS218">#REF!</definedName>
    <definedName name="__________GBS219" localSheetId="4">#REF!</definedName>
    <definedName name="__________GBS219">#REF!</definedName>
    <definedName name="__________GBS22" localSheetId="4">#REF!</definedName>
    <definedName name="__________GBS22">#REF!</definedName>
    <definedName name="__________GBS220" localSheetId="4">#REF!</definedName>
    <definedName name="__________GBS220">#REF!</definedName>
    <definedName name="__________GBS221" localSheetId="4">#REF!</definedName>
    <definedName name="__________GBS221">#REF!</definedName>
    <definedName name="__________GBS222" localSheetId="4">#REF!</definedName>
    <definedName name="__________GBS222">#REF!</definedName>
    <definedName name="__________GBS223" localSheetId="4">#REF!</definedName>
    <definedName name="__________GBS223">#REF!</definedName>
    <definedName name="__________GBS224" localSheetId="4">#REF!</definedName>
    <definedName name="__________GBS224">#REF!</definedName>
    <definedName name="__________GBS23" localSheetId="4">#REF!</definedName>
    <definedName name="__________GBS23">#REF!</definedName>
    <definedName name="__________GBS24" localSheetId="4">#REF!</definedName>
    <definedName name="__________GBS24">#REF!</definedName>
    <definedName name="__________GBS25" localSheetId="4">#REF!</definedName>
    <definedName name="__________GBS25">#REF!</definedName>
    <definedName name="__________GBS26" localSheetId="4">#REF!</definedName>
    <definedName name="__________GBS26">#REF!</definedName>
    <definedName name="__________GBS27" localSheetId="4">#REF!</definedName>
    <definedName name="__________GBS27">#REF!</definedName>
    <definedName name="__________GBS28" localSheetId="4">#REF!</definedName>
    <definedName name="__________GBS28">#REF!</definedName>
    <definedName name="__________GBS29" localSheetId="4">#REF!</definedName>
    <definedName name="__________GBS29">#REF!</definedName>
    <definedName name="__________imp1" localSheetId="4">#REF!</definedName>
    <definedName name="__________imp1">#REF!</definedName>
    <definedName name="__________KC139">NA()</definedName>
    <definedName name="__________knr2">NA()</definedName>
    <definedName name="__________l1" localSheetId="4">#REF!</definedName>
    <definedName name="__________l1">#REF!</definedName>
    <definedName name="__________l12" localSheetId="4">#REF!</definedName>
    <definedName name="__________l12">#REF!</definedName>
    <definedName name="__________l2" localSheetId="4">#REF!</definedName>
    <definedName name="__________l2">#REF!</definedName>
    <definedName name="__________l3" localSheetId="4">#REF!</definedName>
    <definedName name="__________l3">#REF!</definedName>
    <definedName name="__________l4" localSheetId="4">#REF!</definedName>
    <definedName name="__________l4">#REF!</definedName>
    <definedName name="__________l5" localSheetId="4">#REF!</definedName>
    <definedName name="__________l5">#REF!</definedName>
    <definedName name="__________l6" localSheetId="4">#REF!</definedName>
    <definedName name="__________l6">#REF!</definedName>
    <definedName name="__________l7" localSheetId="4">#REF!</definedName>
    <definedName name="__________l7">#REF!</definedName>
    <definedName name="__________l8" localSheetId="4">#REF!</definedName>
    <definedName name="__________l8">#REF!</definedName>
    <definedName name="__________l9" localSheetId="4">#REF!</definedName>
    <definedName name="__________l9">#REF!</definedName>
    <definedName name="__________LJ6" localSheetId="4">#REF!</definedName>
    <definedName name="__________LJ6">#REF!</definedName>
    <definedName name="__________lj600" localSheetId="4">#REF!</definedName>
    <definedName name="__________lj600">#REF!</definedName>
    <definedName name="__________lj900" localSheetId="4">#REF!</definedName>
    <definedName name="__________lj900">#REF!</definedName>
    <definedName name="__________LL3" localSheetId="4">#REF!</definedName>
    <definedName name="__________LL3">#REF!</definedName>
    <definedName name="__________LSO24" localSheetId="4">#REF!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4">#REF!</definedName>
    <definedName name="__________Met45">#REF!</definedName>
    <definedName name="__________MEt55" localSheetId="4">#REF!</definedName>
    <definedName name="__________MEt55">#REF!</definedName>
    <definedName name="__________Met63" localSheetId="4">#REF!</definedName>
    <definedName name="__________Met63">#REF!</definedName>
    <definedName name="__________ML21" localSheetId="4">#REF!</definedName>
    <definedName name="__________ML21">#REF!</definedName>
    <definedName name="__________ML210" localSheetId="4">#REF!</definedName>
    <definedName name="__________ML210">#REF!</definedName>
    <definedName name="__________ML211" localSheetId="4">#REF!</definedName>
    <definedName name="__________ML211">#REF!</definedName>
    <definedName name="__________ML212" localSheetId="4">#REF!</definedName>
    <definedName name="__________ML212">#REF!</definedName>
    <definedName name="__________ML213" localSheetId="4">#REF!</definedName>
    <definedName name="__________ML213">#REF!</definedName>
    <definedName name="__________ML214" localSheetId="4">#REF!</definedName>
    <definedName name="__________ML214">#REF!</definedName>
    <definedName name="__________ML215" localSheetId="4">#REF!</definedName>
    <definedName name="__________ML215">#REF!</definedName>
    <definedName name="__________ML216" localSheetId="4">#REF!</definedName>
    <definedName name="__________ML216">#REF!</definedName>
    <definedName name="__________ML217" localSheetId="4">#REF!</definedName>
    <definedName name="__________ML217">#REF!</definedName>
    <definedName name="__________ML218" localSheetId="4">#REF!</definedName>
    <definedName name="__________ML218">#REF!</definedName>
    <definedName name="__________ML219" localSheetId="4">#REF!</definedName>
    <definedName name="__________ML219">#REF!</definedName>
    <definedName name="__________ML22" localSheetId="4">#REF!</definedName>
    <definedName name="__________ML22">#REF!</definedName>
    <definedName name="__________ML220" localSheetId="4">#REF!</definedName>
    <definedName name="__________ML220">#REF!</definedName>
    <definedName name="__________ML221" localSheetId="4">#REF!</definedName>
    <definedName name="__________ML221">#REF!</definedName>
    <definedName name="__________ML222" localSheetId="4">#REF!</definedName>
    <definedName name="__________ML222">#REF!</definedName>
    <definedName name="__________ML223" localSheetId="4">#REF!</definedName>
    <definedName name="__________ML223">#REF!</definedName>
    <definedName name="__________ML224" localSheetId="4">#REF!</definedName>
    <definedName name="__________ML224">#REF!</definedName>
    <definedName name="__________ML23" localSheetId="4">#REF!</definedName>
    <definedName name="__________ML23">#REF!</definedName>
    <definedName name="__________ML24" localSheetId="4">#REF!</definedName>
    <definedName name="__________ML24">#REF!</definedName>
    <definedName name="__________ML25" localSheetId="4">#REF!</definedName>
    <definedName name="__________ML25">#REF!</definedName>
    <definedName name="__________ML26" localSheetId="4">#REF!</definedName>
    <definedName name="__________ML26">#REF!</definedName>
    <definedName name="__________ML27" localSheetId="4">#REF!</definedName>
    <definedName name="__________ML27">#REF!</definedName>
    <definedName name="__________ML28" localSheetId="4">#REF!</definedName>
    <definedName name="__________ML28">#REF!</definedName>
    <definedName name="__________ML29" localSheetId="4">#REF!</definedName>
    <definedName name="__________ML29">#REF!</definedName>
    <definedName name="__________ML31" localSheetId="4">#REF!</definedName>
    <definedName name="__________ML31">#REF!</definedName>
    <definedName name="__________ML310" localSheetId="4">#REF!</definedName>
    <definedName name="__________ML310">#REF!</definedName>
    <definedName name="__________ML311" localSheetId="4">#REF!</definedName>
    <definedName name="__________ML311">#REF!</definedName>
    <definedName name="__________ML312" localSheetId="4">#REF!</definedName>
    <definedName name="__________ML312">#REF!</definedName>
    <definedName name="__________ML313" localSheetId="4">#REF!</definedName>
    <definedName name="__________ML313">#REF!</definedName>
    <definedName name="__________ML314" localSheetId="4">#REF!</definedName>
    <definedName name="__________ML314">#REF!</definedName>
    <definedName name="__________ML315" localSheetId="4">#REF!</definedName>
    <definedName name="__________ML315">#REF!</definedName>
    <definedName name="__________ML316" localSheetId="4">#REF!</definedName>
    <definedName name="__________ML316">#REF!</definedName>
    <definedName name="__________ML317" localSheetId="4">#REF!</definedName>
    <definedName name="__________ML317">#REF!</definedName>
    <definedName name="__________ML318" localSheetId="4">#REF!</definedName>
    <definedName name="__________ML318">#REF!</definedName>
    <definedName name="__________ML319" localSheetId="4">#REF!</definedName>
    <definedName name="__________ML319">#REF!</definedName>
    <definedName name="__________ML32" localSheetId="4">#REF!</definedName>
    <definedName name="__________ML32">#REF!</definedName>
    <definedName name="__________ML320" localSheetId="4">#REF!</definedName>
    <definedName name="__________ML320">#REF!</definedName>
    <definedName name="__________ML321" localSheetId="4">#REF!</definedName>
    <definedName name="__________ML321">#REF!</definedName>
    <definedName name="__________ML322" localSheetId="4">#REF!</definedName>
    <definedName name="__________ML322">#REF!</definedName>
    <definedName name="__________ML323" localSheetId="4">#REF!</definedName>
    <definedName name="__________ML323">#REF!</definedName>
    <definedName name="__________ML324" localSheetId="4">#REF!</definedName>
    <definedName name="__________ML324">#REF!</definedName>
    <definedName name="__________ML33" localSheetId="4">#REF!</definedName>
    <definedName name="__________ML33">#REF!</definedName>
    <definedName name="__________ML34" localSheetId="4">#REF!</definedName>
    <definedName name="__________ML34">#REF!</definedName>
    <definedName name="__________ML35" localSheetId="4">#REF!</definedName>
    <definedName name="__________ML35">#REF!</definedName>
    <definedName name="__________ML36" localSheetId="4">#REF!</definedName>
    <definedName name="__________ML36">#REF!</definedName>
    <definedName name="__________ML37" localSheetId="4">#REF!</definedName>
    <definedName name="__________ML37">#REF!</definedName>
    <definedName name="__________ML38" localSheetId="4">#REF!</definedName>
    <definedName name="__________ML38">#REF!</definedName>
    <definedName name="__________ML39" localSheetId="4">#REF!</definedName>
    <definedName name="__________ML39">#REF!</definedName>
    <definedName name="__________ML7" localSheetId="4">#REF!</definedName>
    <definedName name="__________ML7">#REF!</definedName>
    <definedName name="__________ML8" localSheetId="4">#REF!</definedName>
    <definedName name="__________ML8">#REF!</definedName>
    <definedName name="__________ML9" localSheetId="4">#REF!</definedName>
    <definedName name="__________ML9">#REF!</definedName>
    <definedName name="__________mm1" localSheetId="4">#REF!</definedName>
    <definedName name="__________mm1">#REF!</definedName>
    <definedName name="__________mm1000" localSheetId="4">#REF!</definedName>
    <definedName name="__________mm1000">#REF!</definedName>
    <definedName name="__________mm11" localSheetId="4">#REF!</definedName>
    <definedName name="__________mm11">#REF!</definedName>
    <definedName name="__________mm111" localSheetId="4">#REF!</definedName>
    <definedName name="__________mm111">#REF!</definedName>
    <definedName name="__________mm600" localSheetId="4">#REF!</definedName>
    <definedName name="__________mm600">#REF!</definedName>
    <definedName name="__________mm800" localSheetId="4">#REF!</definedName>
    <definedName name="__________mm800">#REF!</definedName>
    <definedName name="__________PC1" localSheetId="4">#REF!</definedName>
    <definedName name="__________PC1">#REF!</definedName>
    <definedName name="__________PC10" localSheetId="4">#REF!</definedName>
    <definedName name="__________PC10">#REF!</definedName>
    <definedName name="__________PC11" localSheetId="4">#REF!</definedName>
    <definedName name="__________PC11">#REF!</definedName>
    <definedName name="__________PC12" localSheetId="4">#REF!</definedName>
    <definedName name="__________PC12">#REF!</definedName>
    <definedName name="__________PC13" localSheetId="4">#REF!</definedName>
    <definedName name="__________PC13">#REF!</definedName>
    <definedName name="__________PC14" localSheetId="4">#REF!</definedName>
    <definedName name="__________PC14">#REF!</definedName>
    <definedName name="__________PC15" localSheetId="4">#REF!</definedName>
    <definedName name="__________PC15">#REF!</definedName>
    <definedName name="__________PC16" localSheetId="4">#REF!</definedName>
    <definedName name="__________PC16">#REF!</definedName>
    <definedName name="__________PC17" localSheetId="4">#REF!</definedName>
    <definedName name="__________PC17">#REF!</definedName>
    <definedName name="__________PC18" localSheetId="4">#REF!</definedName>
    <definedName name="__________PC18">#REF!</definedName>
    <definedName name="__________PC19" localSheetId="4">#REF!</definedName>
    <definedName name="__________PC19">#REF!</definedName>
    <definedName name="__________pc2" localSheetId="4">#REF!</definedName>
    <definedName name="__________pc2">#REF!</definedName>
    <definedName name="__________PC20">NA()</definedName>
    <definedName name="__________PC21" localSheetId="4">#REF!</definedName>
    <definedName name="__________PC21">#REF!</definedName>
    <definedName name="__________PC22" localSheetId="4">#REF!</definedName>
    <definedName name="__________PC22">#REF!</definedName>
    <definedName name="__________PC23" localSheetId="4">#REF!</definedName>
    <definedName name="__________PC23">#REF!</definedName>
    <definedName name="__________PC24" localSheetId="4">#REF!</definedName>
    <definedName name="__________PC24">#REF!</definedName>
    <definedName name="__________PC3" localSheetId="4">#REF!</definedName>
    <definedName name="__________PC3">#REF!</definedName>
    <definedName name="__________PC4" localSheetId="4">#REF!</definedName>
    <definedName name="__________PC4">#REF!</definedName>
    <definedName name="__________PC5" localSheetId="4">#REF!</definedName>
    <definedName name="__________PC5">#REF!</definedName>
    <definedName name="__________PC6" localSheetId="4">#REF!</definedName>
    <definedName name="__________PC6">#REF!</definedName>
    <definedName name="__________pc600" localSheetId="4">#REF!</definedName>
    <definedName name="__________pc600">#REF!</definedName>
    <definedName name="__________PC7" localSheetId="4">#REF!</definedName>
    <definedName name="__________PC7">#REF!</definedName>
    <definedName name="__________PC8" localSheetId="4">#REF!</definedName>
    <definedName name="__________PC8">#REF!</definedName>
    <definedName name="__________PC9" localSheetId="4">#REF!</definedName>
    <definedName name="__________PC9">#REF!</definedName>
    <definedName name="__________pc900" localSheetId="4">#REF!</definedName>
    <definedName name="__________pc900">#REF!</definedName>
    <definedName name="__________pla4" localSheetId="4">#REF!</definedName>
    <definedName name="__________pla4">#REF!</definedName>
    <definedName name="__________pv2" localSheetId="4">#REF!</definedName>
    <definedName name="__________pv2">#REF!</definedName>
    <definedName name="__________rr3" localSheetId="4">#REF!</definedName>
    <definedName name="__________rr3">#REF!</definedName>
    <definedName name="__________rrr1" localSheetId="4">#REF!</definedName>
    <definedName name="__________rrr1">#REF!</definedName>
    <definedName name="__________S12">NA()</definedName>
    <definedName name="__________SP10" localSheetId="4">#REF!</definedName>
    <definedName name="__________SP10">#REF!</definedName>
    <definedName name="__________SP16" localSheetId="4">#REF!</definedName>
    <definedName name="__________SP16">#REF!</definedName>
    <definedName name="__________SP7" localSheetId="4">#REF!</definedName>
    <definedName name="__________SP7">#REF!</definedName>
    <definedName name="__________ss12" localSheetId="4">#REF!</definedName>
    <definedName name="__________ss12">#REF!</definedName>
    <definedName name="__________ss20" localSheetId="4">#REF!</definedName>
    <definedName name="__________ss20">#REF!</definedName>
    <definedName name="__________ss40" localSheetId="4">#REF!</definedName>
    <definedName name="__________ss40">#REF!</definedName>
    <definedName name="__________var1" localSheetId="4">#REF!</definedName>
    <definedName name="__________var1">#REF!</definedName>
    <definedName name="__________var4" localSheetId="4">#REF!</definedName>
    <definedName name="__________var4">#REF!</definedName>
    <definedName name="__________vat1">NA()</definedName>
    <definedName name="__________xh2256" localSheetId="4">#REF!</definedName>
    <definedName name="__________xh2256">#REF!</definedName>
    <definedName name="__________xh2506" localSheetId="4">#REF!</definedName>
    <definedName name="__________xh2506">#REF!</definedName>
    <definedName name="__________xh2806" localSheetId="4">#REF!</definedName>
    <definedName name="__________xh2806">#REF!</definedName>
    <definedName name="__________xh3156" localSheetId="4">#REF!</definedName>
    <definedName name="__________xh3156">#REF!</definedName>
    <definedName name="__________xh634" localSheetId="4">#REF!</definedName>
    <definedName name="__________xh634">#REF!</definedName>
    <definedName name="__________xk7100" localSheetId="4">#REF!</definedName>
    <definedName name="__________xk7100">#REF!</definedName>
    <definedName name="__________xk7150" localSheetId="4">#REF!</definedName>
    <definedName name="__________xk7150">#REF!</definedName>
    <definedName name="__________xk7250" localSheetId="4">#REF!</definedName>
    <definedName name="__________xk7250">#REF!</definedName>
    <definedName name="__________xk7300" localSheetId="4">#REF!</definedName>
    <definedName name="__________xk7300">#REF!</definedName>
    <definedName name="__________xp11010" localSheetId="4">#REF!</definedName>
    <definedName name="__________xp11010">#REF!</definedName>
    <definedName name="__________xp1104" localSheetId="4">#REF!</definedName>
    <definedName name="__________xp1104">#REF!</definedName>
    <definedName name="__________xp1106" localSheetId="4">#REF!</definedName>
    <definedName name="__________xp1106">#REF!</definedName>
    <definedName name="__________xp1254" localSheetId="4">#REF!</definedName>
    <definedName name="__________xp1254">#REF!</definedName>
    <definedName name="__________xp1256" localSheetId="4">#REF!</definedName>
    <definedName name="__________xp1256">#REF!</definedName>
    <definedName name="__________xp14010" localSheetId="4">#REF!</definedName>
    <definedName name="__________xp14010">#REF!</definedName>
    <definedName name="__________xp1404" localSheetId="4">#REF!</definedName>
    <definedName name="__________xp1404">#REF!</definedName>
    <definedName name="__________xp1406" localSheetId="4">#REF!</definedName>
    <definedName name="__________xp1406">#REF!</definedName>
    <definedName name="__________xp1604" localSheetId="4">#REF!</definedName>
    <definedName name="__________xp1604">#REF!</definedName>
    <definedName name="__________xp1606" localSheetId="4">#REF!</definedName>
    <definedName name="__________xp1606">#REF!</definedName>
    <definedName name="__________xp1804" localSheetId="4">#REF!</definedName>
    <definedName name="__________xp1804">#REF!</definedName>
    <definedName name="__________xp1806" localSheetId="4">#REF!</definedName>
    <definedName name="__________xp1806">#REF!</definedName>
    <definedName name="__________xp2006" localSheetId="4">#REF!</definedName>
    <definedName name="__________xp2006">#REF!</definedName>
    <definedName name="__________xp6310" localSheetId="4">#REF!</definedName>
    <definedName name="__________xp6310">#REF!</definedName>
    <definedName name="__________xp636" localSheetId="4">#REF!</definedName>
    <definedName name="__________xp636">#REF!</definedName>
    <definedName name="__________xp7510" localSheetId="4">#REF!</definedName>
    <definedName name="__________xp7510">#REF!</definedName>
    <definedName name="__________xp754" localSheetId="4">#REF!</definedName>
    <definedName name="__________xp754">#REF!</definedName>
    <definedName name="__________xp756" localSheetId="4">#REF!</definedName>
    <definedName name="__________xp756">#REF!</definedName>
    <definedName name="__________xp9010" localSheetId="4">#REF!</definedName>
    <definedName name="__________xp9010">#REF!</definedName>
    <definedName name="__________xp904" localSheetId="4">#REF!</definedName>
    <definedName name="__________xp904">#REF!</definedName>
    <definedName name="__________xp906" localSheetId="4">#REF!</definedName>
    <definedName name="__________xp906">#REF!</definedName>
    <definedName name="_________bla1" localSheetId="4">#REF!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4">#REF!</definedName>
    <definedName name="_________CCW1">#REF!</definedName>
    <definedName name="_________CCW2" localSheetId="4">#REF!</definedName>
    <definedName name="_________CCW2">#REF!</definedName>
    <definedName name="_________cur1" localSheetId="4">#REF!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4">#REF!</definedName>
    <definedName name="_________imp1">#REF!</definedName>
    <definedName name="_________KC139">NA()</definedName>
    <definedName name="_________knr2">NA()</definedName>
    <definedName name="_________l1" localSheetId="4">#REF!</definedName>
    <definedName name="_________l1">#REF!</definedName>
    <definedName name="_________l12" localSheetId="4">#REF!</definedName>
    <definedName name="_________l12">#REF!</definedName>
    <definedName name="_________l2" localSheetId="4">#REF!</definedName>
    <definedName name="_________l2">#REF!</definedName>
    <definedName name="_________l3" localSheetId="4">#REF!</definedName>
    <definedName name="_________l3">#REF!</definedName>
    <definedName name="_________l4" localSheetId="4">#REF!</definedName>
    <definedName name="_________l4">#REF!</definedName>
    <definedName name="_________l5" localSheetId="4">#REF!</definedName>
    <definedName name="_________l5">#REF!</definedName>
    <definedName name="_________l6" localSheetId="4">#REF!</definedName>
    <definedName name="_________l6">#REF!</definedName>
    <definedName name="_________l7" localSheetId="4">#REF!</definedName>
    <definedName name="_________l7">#REF!</definedName>
    <definedName name="_________l8" localSheetId="4">#REF!</definedName>
    <definedName name="_________l8">#REF!</definedName>
    <definedName name="_________l9" localSheetId="4">#REF!</definedName>
    <definedName name="_________l9">#REF!</definedName>
    <definedName name="_________LJ6" localSheetId="4">#REF!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4">#REF!</definedName>
    <definedName name="_________Met45">#REF!</definedName>
    <definedName name="_________MEt55" localSheetId="4">#REF!</definedName>
    <definedName name="_________MEt55">#REF!</definedName>
    <definedName name="_________Met63" localSheetId="4">#REF!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4">#REF!</definedName>
    <definedName name="_________mm1">#REF!</definedName>
    <definedName name="_________mm1000" localSheetId="4">#REF!</definedName>
    <definedName name="_________mm1000">#REF!</definedName>
    <definedName name="_________mm11" localSheetId="4">#REF!</definedName>
    <definedName name="_________mm11">#REF!</definedName>
    <definedName name="_________mm111" localSheetId="4">#REF!</definedName>
    <definedName name="_________mm111">#REF!</definedName>
    <definedName name="_________mm600" localSheetId="4">#REF!</definedName>
    <definedName name="_________mm600">#REF!</definedName>
    <definedName name="_________mm800" localSheetId="4">#REF!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4">#REF!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4">#REF!</definedName>
    <definedName name="_________pla4">#REF!</definedName>
    <definedName name="_________pv2" localSheetId="4">#REF!</definedName>
    <definedName name="_________pv2">#REF!</definedName>
    <definedName name="_________rr3" localSheetId="4">#REF!</definedName>
    <definedName name="_________rr3">#REF!</definedName>
    <definedName name="_________rrr1" localSheetId="4">#REF!</definedName>
    <definedName name="_________rrr1">#REF!</definedName>
    <definedName name="_________RT5565" localSheetId="4">#REF!</definedName>
    <definedName name="_________RT5565">#REF!</definedName>
    <definedName name="_________S12">NA()</definedName>
    <definedName name="_________SP10" localSheetId="4">#REF!</definedName>
    <definedName name="_________SP10">#REF!</definedName>
    <definedName name="_________SP16" localSheetId="4">#REF!</definedName>
    <definedName name="_________SP16">#REF!</definedName>
    <definedName name="_________SP7" localSheetId="4">#REF!</definedName>
    <definedName name="_________SP7">#REF!</definedName>
    <definedName name="_________ss12" localSheetId="4">#REF!</definedName>
    <definedName name="_________ss12">#REF!</definedName>
    <definedName name="_________ss20" localSheetId="4">#REF!</definedName>
    <definedName name="_________ss20">#REF!</definedName>
    <definedName name="_________ss40" localSheetId="4">#REF!</definedName>
    <definedName name="_________ss40">#REF!</definedName>
    <definedName name="_________var1" localSheetId="4">#REF!</definedName>
    <definedName name="_________var1">#REF!</definedName>
    <definedName name="_________var4" localSheetId="4">#REF!</definedName>
    <definedName name="_________var4">#REF!</definedName>
    <definedName name="_________vat1">NA()</definedName>
    <definedName name="_________xh2506" localSheetId="4">#REF!</definedName>
    <definedName name="_________xh2506">#REF!</definedName>
    <definedName name="_________xh2806" localSheetId="4">#REF!</definedName>
    <definedName name="_________xh2806">#REF!</definedName>
    <definedName name="_________xh3156" localSheetId="4">#REF!</definedName>
    <definedName name="_________xh3156">#REF!</definedName>
    <definedName name="_________xh634" localSheetId="4">#REF!</definedName>
    <definedName name="_________xh634">#REF!</definedName>
    <definedName name="_________xk7100" localSheetId="4">#REF!</definedName>
    <definedName name="_________xk7100">#REF!</definedName>
    <definedName name="_________xk7150" localSheetId="4">#REF!</definedName>
    <definedName name="_________xk7150">#REF!</definedName>
    <definedName name="_________xk7250" localSheetId="4">#REF!</definedName>
    <definedName name="_________xk7250">#REF!</definedName>
    <definedName name="_________xk7300" localSheetId="4">#REF!</definedName>
    <definedName name="_________xk7300">#REF!</definedName>
    <definedName name="_________xp11010" localSheetId="4">#REF!</definedName>
    <definedName name="_________xp11010">#REF!</definedName>
    <definedName name="_________xp1104" localSheetId="4">#REF!</definedName>
    <definedName name="_________xp1104">#REF!</definedName>
    <definedName name="_________xp1106" localSheetId="4">#REF!</definedName>
    <definedName name="_________xp1106">#REF!</definedName>
    <definedName name="_________xp1254" localSheetId="4">#REF!</definedName>
    <definedName name="_________xp1254">#REF!</definedName>
    <definedName name="_________xp1256" localSheetId="4">#REF!</definedName>
    <definedName name="_________xp1256">#REF!</definedName>
    <definedName name="_________xp14010" localSheetId="4">#REF!</definedName>
    <definedName name="_________xp14010">#REF!</definedName>
    <definedName name="_________xp1404" localSheetId="4">#REF!</definedName>
    <definedName name="_________xp1404">#REF!</definedName>
    <definedName name="_________xp1406" localSheetId="4">#REF!</definedName>
    <definedName name="_________xp1406">#REF!</definedName>
    <definedName name="_________xp1604" localSheetId="4">#REF!</definedName>
    <definedName name="_________xp1604">#REF!</definedName>
    <definedName name="_________xp1606" localSheetId="4">#REF!</definedName>
    <definedName name="_________xp1606">#REF!</definedName>
    <definedName name="_________xp1804" localSheetId="4">#REF!</definedName>
    <definedName name="_________xp1804">#REF!</definedName>
    <definedName name="_________xp1806" localSheetId="4">#REF!</definedName>
    <definedName name="_________xp1806">#REF!</definedName>
    <definedName name="_________xp2006" localSheetId="4">#REF!</definedName>
    <definedName name="_________xp2006">#REF!</definedName>
    <definedName name="_________xp6310" localSheetId="4">#REF!</definedName>
    <definedName name="_________xp6310">#REF!</definedName>
    <definedName name="_________xp636" localSheetId="4">#REF!</definedName>
    <definedName name="_________xp636">#REF!</definedName>
    <definedName name="_________xp7510" localSheetId="4">#REF!</definedName>
    <definedName name="_________xp7510">#REF!</definedName>
    <definedName name="_________xp754" localSheetId="4">#REF!</definedName>
    <definedName name="_________xp754">#REF!</definedName>
    <definedName name="_________xp756" localSheetId="4">#REF!</definedName>
    <definedName name="_________xp756">#REF!</definedName>
    <definedName name="_________xp9010" localSheetId="4">#REF!</definedName>
    <definedName name="_________xp9010">#REF!</definedName>
    <definedName name="_________xp904" localSheetId="4">#REF!</definedName>
    <definedName name="_________xp904">#REF!</definedName>
    <definedName name="_________xp906" localSheetId="4">#REF!</definedName>
    <definedName name="_________xp906">#REF!</definedName>
    <definedName name="________bla1" localSheetId="4">#REF!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4">#REF!</definedName>
    <definedName name="________CCW1">#REF!</definedName>
    <definedName name="________CCW2" localSheetId="4">#REF!</definedName>
    <definedName name="________CCW2">#REF!</definedName>
    <definedName name="________cur1" localSheetId="4">#REF!</definedName>
    <definedName name="________cur1">#REF!</definedName>
    <definedName name="________G120907" localSheetId="4">#REF!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4">#REF!</definedName>
    <definedName name="________imp1">#REF!</definedName>
    <definedName name="________KC139">NA()</definedName>
    <definedName name="________knr2">NA()</definedName>
    <definedName name="________l1" localSheetId="4">#REF!</definedName>
    <definedName name="________l1">#REF!</definedName>
    <definedName name="________l12" localSheetId="4">#REF!</definedName>
    <definedName name="________l12">#REF!</definedName>
    <definedName name="________l2" localSheetId="4">#REF!</definedName>
    <definedName name="________l2">#REF!</definedName>
    <definedName name="________l3" localSheetId="4">#REF!</definedName>
    <definedName name="________l3">#REF!</definedName>
    <definedName name="________l4" localSheetId="4">#REF!</definedName>
    <definedName name="________l4">#REF!</definedName>
    <definedName name="________l5" localSheetId="4">#REF!</definedName>
    <definedName name="________l5">#REF!</definedName>
    <definedName name="________l6" localSheetId="4">#REF!</definedName>
    <definedName name="________l6">#REF!</definedName>
    <definedName name="________l7" localSheetId="4">#REF!</definedName>
    <definedName name="________l7">#REF!</definedName>
    <definedName name="________l8" localSheetId="4">#REF!</definedName>
    <definedName name="________l8">#REF!</definedName>
    <definedName name="________l9" localSheetId="4">#REF!</definedName>
    <definedName name="________l9">#REF!</definedName>
    <definedName name="________LJ6" localSheetId="4">#REF!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4">#REF!</definedName>
    <definedName name="________mm1">#REF!</definedName>
    <definedName name="________mm1000">NA()</definedName>
    <definedName name="________mm11" localSheetId="4">#REF!</definedName>
    <definedName name="________mm11">#REF!</definedName>
    <definedName name="________mm111" localSheetId="4">#REF!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4">#REF!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4">#REF!</definedName>
    <definedName name="________pla4">#REF!</definedName>
    <definedName name="________pv2" localSheetId="4">#REF!</definedName>
    <definedName name="________pv2">#REF!</definedName>
    <definedName name="________rr3" localSheetId="4">#REF!</definedName>
    <definedName name="________rr3">#REF!</definedName>
    <definedName name="________rrr1" localSheetId="4">#REF!</definedName>
    <definedName name="________rrr1">#REF!</definedName>
    <definedName name="________S12">NA()</definedName>
    <definedName name="________SP10" localSheetId="4">#REF!</definedName>
    <definedName name="________SP10">#REF!</definedName>
    <definedName name="________SP16" localSheetId="4">#REF!</definedName>
    <definedName name="________SP16">#REF!</definedName>
    <definedName name="________SP7" localSheetId="4">#REF!</definedName>
    <definedName name="________SP7">#REF!</definedName>
    <definedName name="________ss12" localSheetId="4">#REF!</definedName>
    <definedName name="________ss12">#REF!</definedName>
    <definedName name="________ss20" localSheetId="4">#REF!</definedName>
    <definedName name="________ss20">#REF!</definedName>
    <definedName name="________ss40" localSheetId="4">#REF!</definedName>
    <definedName name="________ss40">#REF!</definedName>
    <definedName name="________var1" localSheetId="4">#REF!</definedName>
    <definedName name="________var1">#REF!</definedName>
    <definedName name="________var4" localSheetId="4">#REF!</definedName>
    <definedName name="________var4">#REF!</definedName>
    <definedName name="________vat1">NA()</definedName>
    <definedName name="________xh2256" localSheetId="4">#REF!</definedName>
    <definedName name="________xh2256">#REF!</definedName>
    <definedName name="________xh2506" localSheetId="4">#REF!</definedName>
    <definedName name="________xh2506">#REF!</definedName>
    <definedName name="________xh2806" localSheetId="4">#REF!</definedName>
    <definedName name="________xh2806">#REF!</definedName>
    <definedName name="________xh3156" localSheetId="4">#REF!</definedName>
    <definedName name="________xh3156">#REF!</definedName>
    <definedName name="________xh634" localSheetId="4">#REF!</definedName>
    <definedName name="________xh634">#REF!</definedName>
    <definedName name="________xk7100" localSheetId="4">#REF!</definedName>
    <definedName name="________xk7100">#REF!</definedName>
    <definedName name="________xk7150" localSheetId="4">#REF!</definedName>
    <definedName name="________xk7150">#REF!</definedName>
    <definedName name="________xk7250" localSheetId="4">#REF!</definedName>
    <definedName name="________xk7250">#REF!</definedName>
    <definedName name="________xk7300" localSheetId="4">#REF!</definedName>
    <definedName name="________xk7300">#REF!</definedName>
    <definedName name="________xp11010" localSheetId="4">#REF!</definedName>
    <definedName name="________xp11010">#REF!</definedName>
    <definedName name="________xp1104" localSheetId="4">#REF!</definedName>
    <definedName name="________xp1104">#REF!</definedName>
    <definedName name="________xp1106" localSheetId="4">#REF!</definedName>
    <definedName name="________xp1106">#REF!</definedName>
    <definedName name="________xp1254" localSheetId="4">#REF!</definedName>
    <definedName name="________xp1254">#REF!</definedName>
    <definedName name="________xp1256" localSheetId="4">#REF!</definedName>
    <definedName name="________xp1256">#REF!</definedName>
    <definedName name="________xp14010" localSheetId="4">#REF!</definedName>
    <definedName name="________xp14010">#REF!</definedName>
    <definedName name="________xp1404" localSheetId="4">#REF!</definedName>
    <definedName name="________xp1404">#REF!</definedName>
    <definedName name="________xp1406" localSheetId="4">#REF!</definedName>
    <definedName name="________xp1406">#REF!</definedName>
    <definedName name="________xp1604" localSheetId="4">#REF!</definedName>
    <definedName name="________xp1604">#REF!</definedName>
    <definedName name="________xp1606" localSheetId="4">#REF!</definedName>
    <definedName name="________xp1606">#REF!</definedName>
    <definedName name="________xp1804" localSheetId="4">#REF!</definedName>
    <definedName name="________xp1804">#REF!</definedName>
    <definedName name="________xp1806" localSheetId="4">#REF!</definedName>
    <definedName name="________xp1806">#REF!</definedName>
    <definedName name="________xp2006" localSheetId="4">#REF!</definedName>
    <definedName name="________xp2006">#REF!</definedName>
    <definedName name="________xp6310" localSheetId="4">#REF!</definedName>
    <definedName name="________xp6310">#REF!</definedName>
    <definedName name="________xp636" localSheetId="4">#REF!</definedName>
    <definedName name="________xp636">#REF!</definedName>
    <definedName name="________xp7510" localSheetId="4">#REF!</definedName>
    <definedName name="________xp7510">#REF!</definedName>
    <definedName name="________xp754" localSheetId="4">#REF!</definedName>
    <definedName name="________xp754">#REF!</definedName>
    <definedName name="________xp756" localSheetId="4">#REF!</definedName>
    <definedName name="________xp756">#REF!</definedName>
    <definedName name="________xp9010" localSheetId="4">#REF!</definedName>
    <definedName name="________xp9010">#REF!</definedName>
    <definedName name="________xp904" localSheetId="4">#REF!</definedName>
    <definedName name="________xp904">#REF!</definedName>
    <definedName name="________xp906" localSheetId="4">#REF!</definedName>
    <definedName name="________xp906">#REF!</definedName>
    <definedName name="_______bla1" localSheetId="4">#REF!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4">#REF!</definedName>
    <definedName name="_______CCW1">#REF!</definedName>
    <definedName name="_______CCW2" localSheetId="4">#REF!</definedName>
    <definedName name="_______CCW2">#REF!</definedName>
    <definedName name="_______cur1" localSheetId="4">#REF!</definedName>
    <definedName name="_______cur1">#REF!</definedName>
    <definedName name="_______ewe1">NA()</definedName>
    <definedName name="_______G120907" localSheetId="4">#REF!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4">#REF!</definedName>
    <definedName name="_______imp1">#REF!</definedName>
    <definedName name="_______KC139">NA()</definedName>
    <definedName name="_______knr2">NA()</definedName>
    <definedName name="_______l1" localSheetId="4">#REF!</definedName>
    <definedName name="_______l1">#REF!</definedName>
    <definedName name="_______l12" localSheetId="4">#REF!</definedName>
    <definedName name="_______l12">#REF!</definedName>
    <definedName name="_______l2" localSheetId="4">#REF!</definedName>
    <definedName name="_______l2">#REF!</definedName>
    <definedName name="_______l3" localSheetId="4">#REF!</definedName>
    <definedName name="_______l3">#REF!</definedName>
    <definedName name="_______l4" localSheetId="4">#REF!</definedName>
    <definedName name="_______l4">#REF!</definedName>
    <definedName name="_______l5" localSheetId="4">#REF!</definedName>
    <definedName name="_______l5">#REF!</definedName>
    <definedName name="_______l6" localSheetId="4">#REF!</definedName>
    <definedName name="_______l6">#REF!</definedName>
    <definedName name="_______l7" localSheetId="4">#REF!</definedName>
    <definedName name="_______l7">#REF!</definedName>
    <definedName name="_______l8" localSheetId="4">#REF!</definedName>
    <definedName name="_______l8">#REF!</definedName>
    <definedName name="_______l9" localSheetId="4">#REF!</definedName>
    <definedName name="_______l9">#REF!</definedName>
    <definedName name="_______LJ6" localSheetId="4">#REF!</definedName>
    <definedName name="_______LJ6">#REF!</definedName>
    <definedName name="_______lj600">NA()</definedName>
    <definedName name="_______lj900">NA()</definedName>
    <definedName name="_______LL3">NA()</definedName>
    <definedName name="_______LSO24">"[14]lead!#ref!"</definedName>
    <definedName name="_______MA1" localSheetId="4">#REF!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4">#REF!</definedName>
    <definedName name="_______mm1">#REF!</definedName>
    <definedName name="_______mm1000">NA()</definedName>
    <definedName name="_______mm11" localSheetId="4">#REF!</definedName>
    <definedName name="_______mm11">#REF!</definedName>
    <definedName name="_______mm111" localSheetId="4">#REF!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4">#REF!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4">#REF!</definedName>
    <definedName name="_______pla4">#REF!</definedName>
    <definedName name="_______pv2" localSheetId="4">#REF!</definedName>
    <definedName name="_______pv2">#REF!</definedName>
    <definedName name="_______rr3" localSheetId="4">#REF!</definedName>
    <definedName name="_______rr3">#REF!</definedName>
    <definedName name="_______rrr1" localSheetId="4">#REF!</definedName>
    <definedName name="_______rrr1">#REF!</definedName>
    <definedName name="_______RT5565" localSheetId="4">#REF!</definedName>
    <definedName name="_______RT5565">#REF!</definedName>
    <definedName name="_______S12">NA()</definedName>
    <definedName name="_______SP10" localSheetId="4">#REF!</definedName>
    <definedName name="_______SP10">#REF!</definedName>
    <definedName name="_______SP16" localSheetId="4">#REF!</definedName>
    <definedName name="_______SP16">#REF!</definedName>
    <definedName name="_______SP7" localSheetId="4">#REF!</definedName>
    <definedName name="_______SP7">#REF!</definedName>
    <definedName name="_______ss12" localSheetId="4">#REF!</definedName>
    <definedName name="_______ss12">#REF!</definedName>
    <definedName name="_______ss20" localSheetId="4">#REF!</definedName>
    <definedName name="_______ss20">#REF!</definedName>
    <definedName name="_______ss40" localSheetId="4">#REF!</definedName>
    <definedName name="_______ss40">#REF!</definedName>
    <definedName name="_______var1" localSheetId="4">#REF!</definedName>
    <definedName name="_______var1">#REF!</definedName>
    <definedName name="_______var4" localSheetId="4">#REF!</definedName>
    <definedName name="_______var4">#REF!</definedName>
    <definedName name="_______vat1">NA()</definedName>
    <definedName name="_______vat2">NA()</definedName>
    <definedName name="_______xh2256" localSheetId="4">#REF!</definedName>
    <definedName name="_______xh2256">#REF!</definedName>
    <definedName name="_______xh2506" localSheetId="4">#REF!</definedName>
    <definedName name="_______xh2506">#REF!</definedName>
    <definedName name="_______xh2806" localSheetId="4">#REF!</definedName>
    <definedName name="_______xh2806">#REF!</definedName>
    <definedName name="_______xh3156" localSheetId="4">#REF!</definedName>
    <definedName name="_______xh3156">#REF!</definedName>
    <definedName name="_______xh634" localSheetId="4">#REF!</definedName>
    <definedName name="_______xh634">#REF!</definedName>
    <definedName name="_______xk7100" localSheetId="4">#REF!</definedName>
    <definedName name="_______xk7100">#REF!</definedName>
    <definedName name="_______xk7150" localSheetId="4">#REF!</definedName>
    <definedName name="_______xk7150">#REF!</definedName>
    <definedName name="_______xk7250" localSheetId="4">#REF!</definedName>
    <definedName name="_______xk7250">#REF!</definedName>
    <definedName name="_______xk7300" localSheetId="4">#REF!</definedName>
    <definedName name="_______xk7300">#REF!</definedName>
    <definedName name="_______xp11010" localSheetId="4">#REF!</definedName>
    <definedName name="_______xp11010">#REF!</definedName>
    <definedName name="_______xp1104" localSheetId="4">#REF!</definedName>
    <definedName name="_______xp1104">#REF!</definedName>
    <definedName name="_______xp1106" localSheetId="4">#REF!</definedName>
    <definedName name="_______xp1106">#REF!</definedName>
    <definedName name="_______xp1254" localSheetId="4">#REF!</definedName>
    <definedName name="_______xp1254">#REF!</definedName>
    <definedName name="_______xp1256" localSheetId="4">#REF!</definedName>
    <definedName name="_______xp1256">#REF!</definedName>
    <definedName name="_______xp14010" localSheetId="4">#REF!</definedName>
    <definedName name="_______xp14010">#REF!</definedName>
    <definedName name="_______xp1404" localSheetId="4">#REF!</definedName>
    <definedName name="_______xp1404">#REF!</definedName>
    <definedName name="_______xp1406" localSheetId="4">#REF!</definedName>
    <definedName name="_______xp1406">#REF!</definedName>
    <definedName name="_______xp1604" localSheetId="4">#REF!</definedName>
    <definedName name="_______xp1604">#REF!</definedName>
    <definedName name="_______xp1606" localSheetId="4">#REF!</definedName>
    <definedName name="_______xp1606">#REF!</definedName>
    <definedName name="_______xp1804" localSheetId="4">#REF!</definedName>
    <definedName name="_______xp1804">#REF!</definedName>
    <definedName name="_______xp1806" localSheetId="4">#REF!</definedName>
    <definedName name="_______xp1806">#REF!</definedName>
    <definedName name="_______xp2006" localSheetId="4">#REF!</definedName>
    <definedName name="_______xp2006">#REF!</definedName>
    <definedName name="_______xp6310" localSheetId="4">#REF!</definedName>
    <definedName name="_______xp6310">#REF!</definedName>
    <definedName name="_______xp636" localSheetId="4">#REF!</definedName>
    <definedName name="_______xp636">#REF!</definedName>
    <definedName name="_______xp7510" localSheetId="4">#REF!</definedName>
    <definedName name="_______xp7510">#REF!</definedName>
    <definedName name="_______xp754" localSheetId="4">#REF!</definedName>
    <definedName name="_______xp754">#REF!</definedName>
    <definedName name="_______xp756" localSheetId="4">#REF!</definedName>
    <definedName name="_______xp756">#REF!</definedName>
    <definedName name="_______xp9010" localSheetId="4">#REF!</definedName>
    <definedName name="_______xp9010">#REF!</definedName>
    <definedName name="_______xp904" localSheetId="4">#REF!</definedName>
    <definedName name="_______xp904">#REF!</definedName>
    <definedName name="_______xp906" localSheetId="4">#REF!</definedName>
    <definedName name="_______xp906">#REF!</definedName>
    <definedName name="______bla1" localSheetId="4">#REF!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4">#REF!</definedName>
    <definedName name="______CCW1">#REF!</definedName>
    <definedName name="______CCW2" localSheetId="4">#REF!</definedName>
    <definedName name="______CCW2">#REF!</definedName>
    <definedName name="______cur1" localSheetId="4">#REF!</definedName>
    <definedName name="______cur1">#REF!</definedName>
    <definedName name="______dem2">NA()</definedName>
    <definedName name="______er1" localSheetId="4">#REF!</definedName>
    <definedName name="______er1">#REF!</definedName>
    <definedName name="______f1">NA()</definedName>
    <definedName name="______G120907" localSheetId="4">#REF!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4">#REF!</definedName>
    <definedName name="______imp1">#REF!</definedName>
    <definedName name="______KC139">NA()</definedName>
    <definedName name="______knr2">NA()</definedName>
    <definedName name="______KNR3">NA()</definedName>
    <definedName name="______l1" localSheetId="4">#REF!</definedName>
    <definedName name="______l1">#REF!</definedName>
    <definedName name="______l12" localSheetId="4">#REF!</definedName>
    <definedName name="______l12">#REF!</definedName>
    <definedName name="______l2" localSheetId="4">#REF!</definedName>
    <definedName name="______l2">#REF!</definedName>
    <definedName name="______l3" localSheetId="4">#REF!</definedName>
    <definedName name="______l3">#REF!</definedName>
    <definedName name="______l4" localSheetId="4">#REF!</definedName>
    <definedName name="______l4">#REF!</definedName>
    <definedName name="______l5" localSheetId="4">#REF!</definedName>
    <definedName name="______l5">#REF!</definedName>
    <definedName name="______l6" localSheetId="4">#REF!</definedName>
    <definedName name="______l6">#REF!</definedName>
    <definedName name="______l7" localSheetId="4">#REF!</definedName>
    <definedName name="______l7">#REF!</definedName>
    <definedName name="______l8" localSheetId="4">#REF!</definedName>
    <definedName name="______l8">#REF!</definedName>
    <definedName name="______l9" localSheetId="4">#REF!</definedName>
    <definedName name="______l9">#REF!</definedName>
    <definedName name="______LJ6" localSheetId="4">#REF!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4">#REF!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4">#REF!</definedName>
    <definedName name="______mm1">#REF!</definedName>
    <definedName name="______mm1000">NA()</definedName>
    <definedName name="______mm11" localSheetId="4">#REF!</definedName>
    <definedName name="______mm11">#REF!</definedName>
    <definedName name="______mm111" localSheetId="4">#REF!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4">#REF!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4">#REF!</definedName>
    <definedName name="______pla4">#REF!</definedName>
    <definedName name="______pv2" localSheetId="4">#REF!</definedName>
    <definedName name="______pv2">#REF!</definedName>
    <definedName name="______rr3" localSheetId="4">#REF!</definedName>
    <definedName name="______rr3">#REF!</definedName>
    <definedName name="______rrr1" localSheetId="4">#REF!</definedName>
    <definedName name="______rrr1">#REF!</definedName>
    <definedName name="______S12">NA()</definedName>
    <definedName name="______SP10" localSheetId="4">#REF!</definedName>
    <definedName name="______SP10">#REF!</definedName>
    <definedName name="______SP16" localSheetId="4">#REF!</definedName>
    <definedName name="______SP16">#REF!</definedName>
    <definedName name="______SP7" localSheetId="4">#REF!</definedName>
    <definedName name="______SP7">#REF!</definedName>
    <definedName name="______ss12" localSheetId="4">#REF!</definedName>
    <definedName name="______ss12">#REF!</definedName>
    <definedName name="______ss20" localSheetId="4">#REF!</definedName>
    <definedName name="______ss20">#REF!</definedName>
    <definedName name="______ss40" localSheetId="4">#REF!</definedName>
    <definedName name="______ss40">#REF!</definedName>
    <definedName name="______var1" localSheetId="4">#REF!</definedName>
    <definedName name="______var1">#REF!</definedName>
    <definedName name="______var4" localSheetId="4">#REF!</definedName>
    <definedName name="______var4">#REF!</definedName>
    <definedName name="______vat1">NA()</definedName>
    <definedName name="______vat2">NA()</definedName>
    <definedName name="______xh2256" localSheetId="4">#REF!</definedName>
    <definedName name="______xh2256">#REF!</definedName>
    <definedName name="______xh2506" localSheetId="4">#REF!</definedName>
    <definedName name="______xh2506">#REF!</definedName>
    <definedName name="______xh2806" localSheetId="4">#REF!</definedName>
    <definedName name="______xh2806">#REF!</definedName>
    <definedName name="______xh3156" localSheetId="4">#REF!</definedName>
    <definedName name="______xh3156">#REF!</definedName>
    <definedName name="______xh634" localSheetId="4">#REF!</definedName>
    <definedName name="______xh634">#REF!</definedName>
    <definedName name="______xk7100" localSheetId="4">#REF!</definedName>
    <definedName name="______xk7100">#REF!</definedName>
    <definedName name="______xk7150" localSheetId="4">#REF!</definedName>
    <definedName name="______xk7150">#REF!</definedName>
    <definedName name="______xk7250" localSheetId="4">#REF!</definedName>
    <definedName name="______xk7250">#REF!</definedName>
    <definedName name="______xk7300" localSheetId="4">#REF!</definedName>
    <definedName name="______xk7300">#REF!</definedName>
    <definedName name="______xlnm_Print_Titles_1">NA()</definedName>
    <definedName name="______xp11010" localSheetId="4">#REF!</definedName>
    <definedName name="______xp11010">#REF!</definedName>
    <definedName name="______xp1104" localSheetId="4">#REF!</definedName>
    <definedName name="______xp1104">#REF!</definedName>
    <definedName name="______xp1106" localSheetId="4">#REF!</definedName>
    <definedName name="______xp1106">#REF!</definedName>
    <definedName name="______xp1254" localSheetId="4">#REF!</definedName>
    <definedName name="______xp1254">#REF!</definedName>
    <definedName name="______xp1256" localSheetId="4">#REF!</definedName>
    <definedName name="______xp1256">#REF!</definedName>
    <definedName name="______xp14010" localSheetId="4">#REF!</definedName>
    <definedName name="______xp14010">#REF!</definedName>
    <definedName name="______xp1404" localSheetId="4">#REF!</definedName>
    <definedName name="______xp1404">#REF!</definedName>
    <definedName name="______xp1406" localSheetId="4">#REF!</definedName>
    <definedName name="______xp1406">#REF!</definedName>
    <definedName name="______xp1604" localSheetId="4">#REF!</definedName>
    <definedName name="______xp1604">#REF!</definedName>
    <definedName name="______xp1606" localSheetId="4">#REF!</definedName>
    <definedName name="______xp1606">#REF!</definedName>
    <definedName name="______xp1804" localSheetId="4">#REF!</definedName>
    <definedName name="______xp1804">#REF!</definedName>
    <definedName name="______xp1806" localSheetId="4">#REF!</definedName>
    <definedName name="______xp1806">#REF!</definedName>
    <definedName name="______xp2006" localSheetId="4">#REF!</definedName>
    <definedName name="______xp2006">#REF!</definedName>
    <definedName name="______xp6310" localSheetId="4">#REF!</definedName>
    <definedName name="______xp6310">#REF!</definedName>
    <definedName name="______xp636" localSheetId="4">#REF!</definedName>
    <definedName name="______xp636">#REF!</definedName>
    <definedName name="______xp7510" localSheetId="4">#REF!</definedName>
    <definedName name="______xp7510">#REF!</definedName>
    <definedName name="______xp754" localSheetId="4">#REF!</definedName>
    <definedName name="______xp754">#REF!</definedName>
    <definedName name="______xp756" localSheetId="4">#REF!</definedName>
    <definedName name="______xp756">#REF!</definedName>
    <definedName name="______xp9010" localSheetId="4">#REF!</definedName>
    <definedName name="______xp9010">#REF!</definedName>
    <definedName name="______xp904" localSheetId="4">#REF!</definedName>
    <definedName name="______xp904">#REF!</definedName>
    <definedName name="______xp906" localSheetId="4">#REF!</definedName>
    <definedName name="______xp906">#REF!</definedName>
    <definedName name="_____12" localSheetId="4">#REF!</definedName>
    <definedName name="_____12">#REF!</definedName>
    <definedName name="_____bla1" localSheetId="4">#REF!</definedName>
    <definedName name="_____bla1">#REF!</definedName>
    <definedName name="_____BSG100" localSheetId="4">#REF!</definedName>
    <definedName name="_____BSG100">#REF!</definedName>
    <definedName name="_____BSG150" localSheetId="4">#REF!</definedName>
    <definedName name="_____BSG150">#REF!</definedName>
    <definedName name="_____BSG5" localSheetId="4">#REF!</definedName>
    <definedName name="_____BSG5">#REF!</definedName>
    <definedName name="_____BSG75" localSheetId="4">#REF!</definedName>
    <definedName name="_____BSG75">#REF!</definedName>
    <definedName name="_____BTC1" localSheetId="4">#REF!</definedName>
    <definedName name="_____BTC1">#REF!</definedName>
    <definedName name="_____BTC10" localSheetId="4">#REF!</definedName>
    <definedName name="_____BTC10">#REF!</definedName>
    <definedName name="_____BTC11" localSheetId="4">#REF!</definedName>
    <definedName name="_____BTC11">#REF!</definedName>
    <definedName name="_____BTC12" localSheetId="4">#REF!</definedName>
    <definedName name="_____BTC12">#REF!</definedName>
    <definedName name="_____BTC13" localSheetId="4">#REF!</definedName>
    <definedName name="_____BTC13">#REF!</definedName>
    <definedName name="_____BTC14" localSheetId="4">#REF!</definedName>
    <definedName name="_____BTC14">#REF!</definedName>
    <definedName name="_____BTC15" localSheetId="4">#REF!</definedName>
    <definedName name="_____BTC15">#REF!</definedName>
    <definedName name="_____BTC16" localSheetId="4">#REF!</definedName>
    <definedName name="_____BTC16">#REF!</definedName>
    <definedName name="_____BTC17" localSheetId="4">#REF!</definedName>
    <definedName name="_____BTC17">#REF!</definedName>
    <definedName name="_____BTC18" localSheetId="4">#REF!</definedName>
    <definedName name="_____BTC18">#REF!</definedName>
    <definedName name="_____BTC19" localSheetId="4">#REF!</definedName>
    <definedName name="_____BTC19">#REF!</definedName>
    <definedName name="_____BTC2" localSheetId="4">#REF!</definedName>
    <definedName name="_____BTC2">#REF!</definedName>
    <definedName name="_____BTC20" localSheetId="4">#REF!</definedName>
    <definedName name="_____BTC20">#REF!</definedName>
    <definedName name="_____BTC21" localSheetId="4">#REF!</definedName>
    <definedName name="_____BTC21">#REF!</definedName>
    <definedName name="_____BTC22" localSheetId="4">#REF!</definedName>
    <definedName name="_____BTC22">#REF!</definedName>
    <definedName name="_____BTC23" localSheetId="4">#REF!</definedName>
    <definedName name="_____BTC23">#REF!</definedName>
    <definedName name="_____BTC24" localSheetId="4">#REF!</definedName>
    <definedName name="_____BTC24">#REF!</definedName>
    <definedName name="_____BTC3" localSheetId="4">#REF!</definedName>
    <definedName name="_____BTC3">#REF!</definedName>
    <definedName name="_____BTC4" localSheetId="4">#REF!</definedName>
    <definedName name="_____BTC4">#REF!</definedName>
    <definedName name="_____BTC5" localSheetId="4">#REF!</definedName>
    <definedName name="_____BTC5">#REF!</definedName>
    <definedName name="_____BTC6" localSheetId="4">#REF!</definedName>
    <definedName name="_____BTC6">#REF!</definedName>
    <definedName name="_____BTC7" localSheetId="4">#REF!</definedName>
    <definedName name="_____BTC7">#REF!</definedName>
    <definedName name="_____BTC8" localSheetId="4">#REF!</definedName>
    <definedName name="_____BTC8">#REF!</definedName>
    <definedName name="_____BTC9" localSheetId="4">#REF!</definedName>
    <definedName name="_____BTC9">#REF!</definedName>
    <definedName name="_____BTR1" localSheetId="4">#REF!</definedName>
    <definedName name="_____BTR1">#REF!</definedName>
    <definedName name="_____BTR10" localSheetId="4">#REF!</definedName>
    <definedName name="_____BTR10">#REF!</definedName>
    <definedName name="_____BTR11" localSheetId="4">#REF!</definedName>
    <definedName name="_____BTR11">#REF!</definedName>
    <definedName name="_____BTR12" localSheetId="4">#REF!</definedName>
    <definedName name="_____BTR12">#REF!</definedName>
    <definedName name="_____BTR13" localSheetId="4">#REF!</definedName>
    <definedName name="_____BTR13">#REF!</definedName>
    <definedName name="_____BTR14" localSheetId="4">#REF!</definedName>
    <definedName name="_____BTR14">#REF!</definedName>
    <definedName name="_____BTR15" localSheetId="4">#REF!</definedName>
    <definedName name="_____BTR15">#REF!</definedName>
    <definedName name="_____BTR16" localSheetId="4">#REF!</definedName>
    <definedName name="_____BTR16">#REF!</definedName>
    <definedName name="_____BTR17" localSheetId="4">#REF!</definedName>
    <definedName name="_____BTR17">#REF!</definedName>
    <definedName name="_____BTR18" localSheetId="4">#REF!</definedName>
    <definedName name="_____BTR18">#REF!</definedName>
    <definedName name="_____BTR19" localSheetId="4">#REF!</definedName>
    <definedName name="_____BTR19">#REF!</definedName>
    <definedName name="_____BTR2" localSheetId="4">#REF!</definedName>
    <definedName name="_____BTR2">#REF!</definedName>
    <definedName name="_____BTR20" localSheetId="4">#REF!</definedName>
    <definedName name="_____BTR20">#REF!</definedName>
    <definedName name="_____BTR21" localSheetId="4">#REF!</definedName>
    <definedName name="_____BTR21">#REF!</definedName>
    <definedName name="_____BTR22" localSheetId="4">#REF!</definedName>
    <definedName name="_____BTR22">#REF!</definedName>
    <definedName name="_____BTR23" localSheetId="4">#REF!</definedName>
    <definedName name="_____BTR23">#REF!</definedName>
    <definedName name="_____BTR24" localSheetId="4">#REF!</definedName>
    <definedName name="_____BTR24">#REF!</definedName>
    <definedName name="_____BTR3" localSheetId="4">#REF!</definedName>
    <definedName name="_____BTR3">#REF!</definedName>
    <definedName name="_____BTR4" localSheetId="4">#REF!</definedName>
    <definedName name="_____BTR4">#REF!</definedName>
    <definedName name="_____BTR5" localSheetId="4">#REF!</definedName>
    <definedName name="_____BTR5">#REF!</definedName>
    <definedName name="_____BTR6" localSheetId="4">#REF!</definedName>
    <definedName name="_____BTR6">#REF!</definedName>
    <definedName name="_____BTR7" localSheetId="4">#REF!</definedName>
    <definedName name="_____BTR7">#REF!</definedName>
    <definedName name="_____BTR8" localSheetId="4">#REF!</definedName>
    <definedName name="_____BTR8">#REF!</definedName>
    <definedName name="_____BTR9" localSheetId="4">#REF!</definedName>
    <definedName name="_____BTR9">#REF!</definedName>
    <definedName name="_____BTS1" localSheetId="4">#REF!</definedName>
    <definedName name="_____BTS1">#REF!</definedName>
    <definedName name="_____BTS10" localSheetId="4">#REF!</definedName>
    <definedName name="_____BTS10">#REF!</definedName>
    <definedName name="_____BTS11" localSheetId="4">#REF!</definedName>
    <definedName name="_____BTS11">#REF!</definedName>
    <definedName name="_____BTS12" localSheetId="4">#REF!</definedName>
    <definedName name="_____BTS12">#REF!</definedName>
    <definedName name="_____BTS13" localSheetId="4">#REF!</definedName>
    <definedName name="_____BTS13">#REF!</definedName>
    <definedName name="_____BTS14" localSheetId="4">#REF!</definedName>
    <definedName name="_____BTS14">#REF!</definedName>
    <definedName name="_____BTS15" localSheetId="4">#REF!</definedName>
    <definedName name="_____BTS15">#REF!</definedName>
    <definedName name="_____BTS16" localSheetId="4">#REF!</definedName>
    <definedName name="_____BTS16">#REF!</definedName>
    <definedName name="_____BTS17" localSheetId="4">#REF!</definedName>
    <definedName name="_____BTS17">#REF!</definedName>
    <definedName name="_____BTS18" localSheetId="4">#REF!</definedName>
    <definedName name="_____BTS18">#REF!</definedName>
    <definedName name="_____BTS19" localSheetId="4">#REF!</definedName>
    <definedName name="_____BTS19">#REF!</definedName>
    <definedName name="_____BTS2" localSheetId="4">#REF!</definedName>
    <definedName name="_____BTS2">#REF!</definedName>
    <definedName name="_____BTS20" localSheetId="4">#REF!</definedName>
    <definedName name="_____BTS20">#REF!</definedName>
    <definedName name="_____BTS21" localSheetId="4">#REF!</definedName>
    <definedName name="_____BTS21">#REF!</definedName>
    <definedName name="_____BTS22" localSheetId="4">#REF!</definedName>
    <definedName name="_____BTS22">#REF!</definedName>
    <definedName name="_____BTS23" localSheetId="4">#REF!</definedName>
    <definedName name="_____BTS23">#REF!</definedName>
    <definedName name="_____BTS24" localSheetId="4">#REF!</definedName>
    <definedName name="_____BTS24">#REF!</definedName>
    <definedName name="_____BTS3" localSheetId="4">#REF!</definedName>
    <definedName name="_____BTS3">#REF!</definedName>
    <definedName name="_____BTS4" localSheetId="4">#REF!</definedName>
    <definedName name="_____BTS4">#REF!</definedName>
    <definedName name="_____BTS5" localSheetId="4">#REF!</definedName>
    <definedName name="_____BTS5">#REF!</definedName>
    <definedName name="_____BTS6" localSheetId="4">#REF!</definedName>
    <definedName name="_____BTS6">#REF!</definedName>
    <definedName name="_____BTS7" localSheetId="4">#REF!</definedName>
    <definedName name="_____BTS7">#REF!</definedName>
    <definedName name="_____BTS8" localSheetId="4">#REF!</definedName>
    <definedName name="_____BTS8">#REF!</definedName>
    <definedName name="_____BTS9" localSheetId="4">#REF!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4">#REF!</definedName>
    <definedName name="_____CCW1">#REF!</definedName>
    <definedName name="_____CCW2" localSheetId="4">#REF!</definedName>
    <definedName name="_____CCW2">#REF!</definedName>
    <definedName name="_____cur1" localSheetId="4">#REF!</definedName>
    <definedName name="_____cur1">#REF!</definedName>
    <definedName name="_____dem2">NA()</definedName>
    <definedName name="_____er1" localSheetId="4">#REF!</definedName>
    <definedName name="_____er1">#REF!</definedName>
    <definedName name="_____f1">NA()</definedName>
    <definedName name="_____G120907" localSheetId="4">#REF!</definedName>
    <definedName name="_____G120907">#REF!</definedName>
    <definedName name="_____GBS11">NA()</definedName>
    <definedName name="_____GBS110" localSheetId="4">#REF!</definedName>
    <definedName name="_____GBS110">#REF!</definedName>
    <definedName name="_____GBS111" localSheetId="4">#REF!</definedName>
    <definedName name="_____GBS111">#REF!</definedName>
    <definedName name="_____GBS112" localSheetId="4">#REF!</definedName>
    <definedName name="_____GBS112">#REF!</definedName>
    <definedName name="_____GBS113" localSheetId="4">#REF!</definedName>
    <definedName name="_____GBS113">#REF!</definedName>
    <definedName name="_____GBS114" localSheetId="4">#REF!</definedName>
    <definedName name="_____GBS114">#REF!</definedName>
    <definedName name="_____GBS115" localSheetId="4">#REF!</definedName>
    <definedName name="_____GBS115">#REF!</definedName>
    <definedName name="_____GBS116" localSheetId="4">#REF!</definedName>
    <definedName name="_____GBS116">#REF!</definedName>
    <definedName name="_____GBS117" localSheetId="4">#REF!</definedName>
    <definedName name="_____GBS117">#REF!</definedName>
    <definedName name="_____GBS118" localSheetId="4">#REF!</definedName>
    <definedName name="_____GBS118">#REF!</definedName>
    <definedName name="_____GBS119" localSheetId="4">#REF!</definedName>
    <definedName name="_____GBS119">#REF!</definedName>
    <definedName name="_____GBS12" localSheetId="4">#REF!</definedName>
    <definedName name="_____GBS12">#REF!</definedName>
    <definedName name="_____GBS120" localSheetId="4">#REF!</definedName>
    <definedName name="_____GBS120">#REF!</definedName>
    <definedName name="_____GBS121" localSheetId="4">#REF!</definedName>
    <definedName name="_____GBS121">#REF!</definedName>
    <definedName name="_____GBS122" localSheetId="4">#REF!</definedName>
    <definedName name="_____GBS122">#REF!</definedName>
    <definedName name="_____GBS123" localSheetId="4">#REF!</definedName>
    <definedName name="_____GBS123">#REF!</definedName>
    <definedName name="_____GBS124" localSheetId="4">#REF!</definedName>
    <definedName name="_____GBS124">#REF!</definedName>
    <definedName name="_____GBS13" localSheetId="4">#REF!</definedName>
    <definedName name="_____GBS13">#REF!</definedName>
    <definedName name="_____GBS14" localSheetId="4">#REF!</definedName>
    <definedName name="_____GBS14">#REF!</definedName>
    <definedName name="_____GBS15" localSheetId="4">#REF!</definedName>
    <definedName name="_____GBS15">#REF!</definedName>
    <definedName name="_____GBS16" localSheetId="4">#REF!</definedName>
    <definedName name="_____GBS16">#REF!</definedName>
    <definedName name="_____GBS17" localSheetId="4">#REF!</definedName>
    <definedName name="_____GBS17">#REF!</definedName>
    <definedName name="_____GBS18" localSheetId="4">#REF!</definedName>
    <definedName name="_____GBS18">#REF!</definedName>
    <definedName name="_____GBS19" localSheetId="4">#REF!</definedName>
    <definedName name="_____GBS19">#REF!</definedName>
    <definedName name="_____GBS21" localSheetId="4">#REF!</definedName>
    <definedName name="_____GBS21">#REF!</definedName>
    <definedName name="_____GBS210" localSheetId="4">#REF!</definedName>
    <definedName name="_____GBS210">#REF!</definedName>
    <definedName name="_____GBS211" localSheetId="4">#REF!</definedName>
    <definedName name="_____GBS211">#REF!</definedName>
    <definedName name="_____GBS212" localSheetId="4">#REF!</definedName>
    <definedName name="_____GBS212">#REF!</definedName>
    <definedName name="_____GBS213" localSheetId="4">#REF!</definedName>
    <definedName name="_____GBS213">#REF!</definedName>
    <definedName name="_____GBS214" localSheetId="4">#REF!</definedName>
    <definedName name="_____GBS214">#REF!</definedName>
    <definedName name="_____GBS215" localSheetId="4">#REF!</definedName>
    <definedName name="_____GBS215">#REF!</definedName>
    <definedName name="_____GBS216" localSheetId="4">#REF!</definedName>
    <definedName name="_____GBS216">#REF!</definedName>
    <definedName name="_____GBS217" localSheetId="4">#REF!</definedName>
    <definedName name="_____GBS217">#REF!</definedName>
    <definedName name="_____GBS218" localSheetId="4">#REF!</definedName>
    <definedName name="_____GBS218">#REF!</definedName>
    <definedName name="_____GBS219" localSheetId="4">#REF!</definedName>
    <definedName name="_____GBS219">#REF!</definedName>
    <definedName name="_____GBS22" localSheetId="4">#REF!</definedName>
    <definedName name="_____GBS22">#REF!</definedName>
    <definedName name="_____GBS220" localSheetId="4">#REF!</definedName>
    <definedName name="_____GBS220">#REF!</definedName>
    <definedName name="_____GBS221" localSheetId="4">#REF!</definedName>
    <definedName name="_____GBS221">#REF!</definedName>
    <definedName name="_____GBS222" localSheetId="4">#REF!</definedName>
    <definedName name="_____GBS222">#REF!</definedName>
    <definedName name="_____GBS223" localSheetId="4">#REF!</definedName>
    <definedName name="_____GBS223">#REF!</definedName>
    <definedName name="_____GBS224" localSheetId="4">#REF!</definedName>
    <definedName name="_____GBS224">#REF!</definedName>
    <definedName name="_____GBS23" localSheetId="4">#REF!</definedName>
    <definedName name="_____GBS23">#REF!</definedName>
    <definedName name="_____GBS24" localSheetId="4">#REF!</definedName>
    <definedName name="_____GBS24">#REF!</definedName>
    <definedName name="_____GBS25" localSheetId="4">#REF!</definedName>
    <definedName name="_____GBS25">#REF!</definedName>
    <definedName name="_____GBS26" localSheetId="4">#REF!</definedName>
    <definedName name="_____GBS26">#REF!</definedName>
    <definedName name="_____GBS27" localSheetId="4">#REF!</definedName>
    <definedName name="_____GBS27">#REF!</definedName>
    <definedName name="_____GBS28" localSheetId="4">#REF!</definedName>
    <definedName name="_____GBS28">#REF!</definedName>
    <definedName name="_____GBS29" localSheetId="4">#REF!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4">#REF!</definedName>
    <definedName name="_____imp1">#REF!</definedName>
    <definedName name="_____KC139">NA()</definedName>
    <definedName name="_____knr2">NA()</definedName>
    <definedName name="_____KNR3">NA()</definedName>
    <definedName name="_____l1" localSheetId="4">#REF!</definedName>
    <definedName name="_____l1">#REF!</definedName>
    <definedName name="_____l12" localSheetId="4">#REF!</definedName>
    <definedName name="_____l12">#REF!</definedName>
    <definedName name="_____l2" localSheetId="4">#REF!</definedName>
    <definedName name="_____l2">#REF!</definedName>
    <definedName name="_____l3" localSheetId="4">#REF!</definedName>
    <definedName name="_____l3">#REF!</definedName>
    <definedName name="_____l4" localSheetId="4">#REF!</definedName>
    <definedName name="_____l4">#REF!</definedName>
    <definedName name="_____l5" localSheetId="4">#REF!</definedName>
    <definedName name="_____l5">#REF!</definedName>
    <definedName name="_____l6" localSheetId="4">#REF!</definedName>
    <definedName name="_____l6">#REF!</definedName>
    <definedName name="_____l7" localSheetId="4">#REF!</definedName>
    <definedName name="_____l7">#REF!</definedName>
    <definedName name="_____l8" localSheetId="4">#REF!</definedName>
    <definedName name="_____l8">#REF!</definedName>
    <definedName name="_____l9" localSheetId="4">#REF!</definedName>
    <definedName name="_____l9">#REF!</definedName>
    <definedName name="_____LJ6" localSheetId="4">#REF!</definedName>
    <definedName name="_____LJ6">#REF!</definedName>
    <definedName name="_____lj600" localSheetId="4">#REF!</definedName>
    <definedName name="_____lj600">#REF!</definedName>
    <definedName name="_____lj900" localSheetId="4">#REF!</definedName>
    <definedName name="_____lj900">#REF!</definedName>
    <definedName name="_____LL3" localSheetId="4">#REF!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4">#REF!</definedName>
    <definedName name="_____ML21">#REF!</definedName>
    <definedName name="_____ML210" localSheetId="4">#REF!</definedName>
    <definedName name="_____ML210">#REF!</definedName>
    <definedName name="_____ML211" localSheetId="4">#REF!</definedName>
    <definedName name="_____ML211">#REF!</definedName>
    <definedName name="_____ML212" localSheetId="4">#REF!</definedName>
    <definedName name="_____ML212">#REF!</definedName>
    <definedName name="_____ML213" localSheetId="4">#REF!</definedName>
    <definedName name="_____ML213">#REF!</definedName>
    <definedName name="_____ML214" localSheetId="4">#REF!</definedName>
    <definedName name="_____ML214">#REF!</definedName>
    <definedName name="_____ML215" localSheetId="4">#REF!</definedName>
    <definedName name="_____ML215">#REF!</definedName>
    <definedName name="_____ML216" localSheetId="4">#REF!</definedName>
    <definedName name="_____ML216">#REF!</definedName>
    <definedName name="_____ML217" localSheetId="4">#REF!</definedName>
    <definedName name="_____ML217">#REF!</definedName>
    <definedName name="_____ML218" localSheetId="4">#REF!</definedName>
    <definedName name="_____ML218">#REF!</definedName>
    <definedName name="_____ML219" localSheetId="4">#REF!</definedName>
    <definedName name="_____ML219">#REF!</definedName>
    <definedName name="_____ML22" localSheetId="4">#REF!</definedName>
    <definedName name="_____ML22">#REF!</definedName>
    <definedName name="_____ML220" localSheetId="4">#REF!</definedName>
    <definedName name="_____ML220">#REF!</definedName>
    <definedName name="_____ML221" localSheetId="4">#REF!</definedName>
    <definedName name="_____ML221">#REF!</definedName>
    <definedName name="_____ML222" localSheetId="4">#REF!</definedName>
    <definedName name="_____ML222">#REF!</definedName>
    <definedName name="_____ML223" localSheetId="4">#REF!</definedName>
    <definedName name="_____ML223">#REF!</definedName>
    <definedName name="_____ML224" localSheetId="4">#REF!</definedName>
    <definedName name="_____ML224">#REF!</definedName>
    <definedName name="_____ML23" localSheetId="4">#REF!</definedName>
    <definedName name="_____ML23">#REF!</definedName>
    <definedName name="_____ML24" localSheetId="4">#REF!</definedName>
    <definedName name="_____ML24">#REF!</definedName>
    <definedName name="_____ML25" localSheetId="4">#REF!</definedName>
    <definedName name="_____ML25">#REF!</definedName>
    <definedName name="_____ML26" localSheetId="4">#REF!</definedName>
    <definedName name="_____ML26">#REF!</definedName>
    <definedName name="_____ML27" localSheetId="4">#REF!</definedName>
    <definedName name="_____ML27">#REF!</definedName>
    <definedName name="_____ML28" localSheetId="4">#REF!</definedName>
    <definedName name="_____ML28">#REF!</definedName>
    <definedName name="_____ML29" localSheetId="4">#REF!</definedName>
    <definedName name="_____ML29">#REF!</definedName>
    <definedName name="_____ML31" localSheetId="4">#REF!</definedName>
    <definedName name="_____ML31">#REF!</definedName>
    <definedName name="_____ML310" localSheetId="4">#REF!</definedName>
    <definedName name="_____ML310">#REF!</definedName>
    <definedName name="_____ML311" localSheetId="4">#REF!</definedName>
    <definedName name="_____ML311">#REF!</definedName>
    <definedName name="_____ML312" localSheetId="4">#REF!</definedName>
    <definedName name="_____ML312">#REF!</definedName>
    <definedName name="_____ML313" localSheetId="4">#REF!</definedName>
    <definedName name="_____ML313">#REF!</definedName>
    <definedName name="_____ML314" localSheetId="4">#REF!</definedName>
    <definedName name="_____ML314">#REF!</definedName>
    <definedName name="_____ML315" localSheetId="4">#REF!</definedName>
    <definedName name="_____ML315">#REF!</definedName>
    <definedName name="_____ML316" localSheetId="4">#REF!</definedName>
    <definedName name="_____ML316">#REF!</definedName>
    <definedName name="_____ML317" localSheetId="4">#REF!</definedName>
    <definedName name="_____ML317">#REF!</definedName>
    <definedName name="_____ML318" localSheetId="4">#REF!</definedName>
    <definedName name="_____ML318">#REF!</definedName>
    <definedName name="_____ML319" localSheetId="4">#REF!</definedName>
    <definedName name="_____ML319">#REF!</definedName>
    <definedName name="_____ML32" localSheetId="4">#REF!</definedName>
    <definedName name="_____ML32">#REF!</definedName>
    <definedName name="_____ML320" localSheetId="4">#REF!</definedName>
    <definedName name="_____ML320">#REF!</definedName>
    <definedName name="_____ML321" localSheetId="4">#REF!</definedName>
    <definedName name="_____ML321">#REF!</definedName>
    <definedName name="_____ML322" localSheetId="4">#REF!</definedName>
    <definedName name="_____ML322">#REF!</definedName>
    <definedName name="_____ML323" localSheetId="4">#REF!</definedName>
    <definedName name="_____ML323">#REF!</definedName>
    <definedName name="_____ML324" localSheetId="4">#REF!</definedName>
    <definedName name="_____ML324">#REF!</definedName>
    <definedName name="_____ML33" localSheetId="4">#REF!</definedName>
    <definedName name="_____ML33">#REF!</definedName>
    <definedName name="_____ML34" localSheetId="4">#REF!</definedName>
    <definedName name="_____ML34">#REF!</definedName>
    <definedName name="_____ML35" localSheetId="4">#REF!</definedName>
    <definedName name="_____ML35">#REF!</definedName>
    <definedName name="_____ML36" localSheetId="4">#REF!</definedName>
    <definedName name="_____ML36">#REF!</definedName>
    <definedName name="_____ML37" localSheetId="4">#REF!</definedName>
    <definedName name="_____ML37">#REF!</definedName>
    <definedName name="_____ML38" localSheetId="4">#REF!</definedName>
    <definedName name="_____ML38">#REF!</definedName>
    <definedName name="_____ML39" localSheetId="4">#REF!</definedName>
    <definedName name="_____ML39">#REF!</definedName>
    <definedName name="_____ML7" localSheetId="4">#REF!</definedName>
    <definedName name="_____ML7">#REF!</definedName>
    <definedName name="_____ML8" localSheetId="4">#REF!</definedName>
    <definedName name="_____ML8">#REF!</definedName>
    <definedName name="_____ML9" localSheetId="4">#REF!</definedName>
    <definedName name="_____ML9">#REF!</definedName>
    <definedName name="_____mm1" localSheetId="4">#REF!</definedName>
    <definedName name="_____mm1">#REF!</definedName>
    <definedName name="_____mm1000">NA()</definedName>
    <definedName name="_____mm11" localSheetId="4">#REF!</definedName>
    <definedName name="_____mm11">#REF!</definedName>
    <definedName name="_____mm111" localSheetId="4">#REF!</definedName>
    <definedName name="_____mm111">#REF!</definedName>
    <definedName name="_____mm20">NA()</definedName>
    <definedName name="_____mm40">NA()</definedName>
    <definedName name="_____mm600">NA()</definedName>
    <definedName name="_____mm800">NA()</definedName>
    <definedName name="_____OH1" localSheetId="4">#REF!</definedName>
    <definedName name="_____OH1">#REF!</definedName>
    <definedName name="_____PC1" localSheetId="4">#REF!</definedName>
    <definedName name="_____PC1">#REF!</definedName>
    <definedName name="_____PC10" localSheetId="4">#REF!</definedName>
    <definedName name="_____PC10">#REF!</definedName>
    <definedName name="_____PC11" localSheetId="4">#REF!</definedName>
    <definedName name="_____PC11">#REF!</definedName>
    <definedName name="_____PC12" localSheetId="4">#REF!</definedName>
    <definedName name="_____PC12">#REF!</definedName>
    <definedName name="_____PC13" localSheetId="4">#REF!</definedName>
    <definedName name="_____PC13">#REF!</definedName>
    <definedName name="_____PC14" localSheetId="4">#REF!</definedName>
    <definedName name="_____PC14">#REF!</definedName>
    <definedName name="_____PC15" localSheetId="4">#REF!</definedName>
    <definedName name="_____PC15">#REF!</definedName>
    <definedName name="_____PC16" localSheetId="4">#REF!</definedName>
    <definedName name="_____PC16">#REF!</definedName>
    <definedName name="_____PC17" localSheetId="4">#REF!</definedName>
    <definedName name="_____PC17">#REF!</definedName>
    <definedName name="_____PC18" localSheetId="4">#REF!</definedName>
    <definedName name="_____PC18">#REF!</definedName>
    <definedName name="_____PC19" localSheetId="4">#REF!</definedName>
    <definedName name="_____PC19">#REF!</definedName>
    <definedName name="_____pc2" localSheetId="4">#REF!</definedName>
    <definedName name="_____pc2">#REF!</definedName>
    <definedName name="_____PC20">NA()</definedName>
    <definedName name="_____PC21" localSheetId="4">#REF!</definedName>
    <definedName name="_____PC21">#REF!</definedName>
    <definedName name="_____PC22" localSheetId="4">#REF!</definedName>
    <definedName name="_____PC22">#REF!</definedName>
    <definedName name="_____PC23" localSheetId="4">#REF!</definedName>
    <definedName name="_____PC23">#REF!</definedName>
    <definedName name="_____PC24" localSheetId="4">#REF!</definedName>
    <definedName name="_____PC24">#REF!</definedName>
    <definedName name="_____PC3" localSheetId="4">#REF!</definedName>
    <definedName name="_____PC3">#REF!</definedName>
    <definedName name="_____PC4" localSheetId="4">#REF!</definedName>
    <definedName name="_____PC4">#REF!</definedName>
    <definedName name="_____PC5" localSheetId="4">#REF!</definedName>
    <definedName name="_____PC5">#REF!</definedName>
    <definedName name="_____PC6" localSheetId="4">#REF!</definedName>
    <definedName name="_____PC6">#REF!</definedName>
    <definedName name="_____pc600" localSheetId="4">#REF!</definedName>
    <definedName name="_____pc600">#REF!</definedName>
    <definedName name="_____PC7" localSheetId="4">#REF!</definedName>
    <definedName name="_____PC7">#REF!</definedName>
    <definedName name="_____PC8" localSheetId="4">#REF!</definedName>
    <definedName name="_____PC8">#REF!</definedName>
    <definedName name="_____PC9" localSheetId="4">#REF!</definedName>
    <definedName name="_____PC9">#REF!</definedName>
    <definedName name="_____pc900" localSheetId="4">#REF!</definedName>
    <definedName name="_____pc900">#REF!</definedName>
    <definedName name="_____pla4" localSheetId="4">#REF!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4">#REF!</definedName>
    <definedName name="_____pv2">#REF!</definedName>
    <definedName name="_____rr3" localSheetId="4">#REF!</definedName>
    <definedName name="_____rr3">#REF!</definedName>
    <definedName name="_____rrr1" localSheetId="4">#REF!</definedName>
    <definedName name="_____rrr1">#REF!</definedName>
    <definedName name="_____RT5565" localSheetId="4">#REF!</definedName>
    <definedName name="_____RT5565">#REF!</definedName>
    <definedName name="_____S12">NA()</definedName>
    <definedName name="_____SP10" localSheetId="4">#REF!</definedName>
    <definedName name="_____SP10">#REF!</definedName>
    <definedName name="_____SP16" localSheetId="4">#REF!</definedName>
    <definedName name="_____SP16">#REF!</definedName>
    <definedName name="_____SP7" localSheetId="4">#REF!</definedName>
    <definedName name="_____SP7">#REF!</definedName>
    <definedName name="_____ss12" localSheetId="4">#REF!</definedName>
    <definedName name="_____ss12">#REF!</definedName>
    <definedName name="_____ss20" localSheetId="4">#REF!</definedName>
    <definedName name="_____ss20">#REF!</definedName>
    <definedName name="_____ss40" localSheetId="4">#REF!</definedName>
    <definedName name="_____ss40">#REF!</definedName>
    <definedName name="_____var1" localSheetId="4">#REF!</definedName>
    <definedName name="_____var1">#REF!</definedName>
    <definedName name="_____var4" localSheetId="4">#REF!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4">#REF!</definedName>
    <definedName name="_____xh2256">#REF!</definedName>
    <definedName name="_____xh2258">NA()</definedName>
    <definedName name="_____xh25010">NA()</definedName>
    <definedName name="_____xh2504">NA()</definedName>
    <definedName name="_____xh2506" localSheetId="4">#REF!</definedName>
    <definedName name="_____xh2506">#REF!</definedName>
    <definedName name="_____xh2508">NA()</definedName>
    <definedName name="_____xh28010">NA()</definedName>
    <definedName name="_____xh2804">NA()</definedName>
    <definedName name="_____xh2806" localSheetId="4">#REF!</definedName>
    <definedName name="_____xh2806">#REF!</definedName>
    <definedName name="_____xh2808">NA()</definedName>
    <definedName name="_____xh31510">NA()</definedName>
    <definedName name="_____xh3154">NA()</definedName>
    <definedName name="_____xh3156" localSheetId="4">#REF!</definedName>
    <definedName name="_____xh3156">#REF!</definedName>
    <definedName name="_____xh3158">NA()</definedName>
    <definedName name="_____xh3554">NA()</definedName>
    <definedName name="_____xh3556">NA()</definedName>
    <definedName name="_____xh6310">NA()</definedName>
    <definedName name="_____xh634" localSheetId="4">#REF!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4">#REF!</definedName>
    <definedName name="_____xk7100">#REF!</definedName>
    <definedName name="_____xk7150" localSheetId="4">#REF!</definedName>
    <definedName name="_____xk7150">#REF!</definedName>
    <definedName name="_____xk7200">NA()</definedName>
    <definedName name="_____xk7250" localSheetId="4">#REF!</definedName>
    <definedName name="_____xk7250">#REF!</definedName>
    <definedName name="_____xk7300" localSheetId="4">#REF!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4">#REF!</definedName>
    <definedName name="_____xp11010">#REF!</definedName>
    <definedName name="_____xp1104" localSheetId="4">#REF!</definedName>
    <definedName name="_____xp1104">#REF!</definedName>
    <definedName name="_____xp1106" localSheetId="4">#REF!</definedName>
    <definedName name="_____xp1106">#REF!</definedName>
    <definedName name="_____xp12510">NA()</definedName>
    <definedName name="_____xp1254" localSheetId="4">#REF!</definedName>
    <definedName name="_____xp1254">#REF!</definedName>
    <definedName name="_____xp1256" localSheetId="4">#REF!</definedName>
    <definedName name="_____xp1256">#REF!</definedName>
    <definedName name="_____xp14010" localSheetId="4">#REF!</definedName>
    <definedName name="_____xp14010">#REF!</definedName>
    <definedName name="_____xp1404" localSheetId="4">#REF!</definedName>
    <definedName name="_____xp1404">#REF!</definedName>
    <definedName name="_____xp1406" localSheetId="4">#REF!</definedName>
    <definedName name="_____xp1406">#REF!</definedName>
    <definedName name="_____xp16010">NA()</definedName>
    <definedName name="_____xp1604" localSheetId="4">#REF!</definedName>
    <definedName name="_____xp1604">#REF!</definedName>
    <definedName name="_____xp1606" localSheetId="4">#REF!</definedName>
    <definedName name="_____xp1606">#REF!</definedName>
    <definedName name="_____xp18010">NA()</definedName>
    <definedName name="_____xp1804" localSheetId="4">#REF!</definedName>
    <definedName name="_____xp1804">#REF!</definedName>
    <definedName name="_____xp1806" localSheetId="4">#REF!</definedName>
    <definedName name="_____xp1806">#REF!</definedName>
    <definedName name="_____xp20010">NA()</definedName>
    <definedName name="_____xp2004">NA()</definedName>
    <definedName name="_____xp2006" localSheetId="4">#REF!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4">#REF!</definedName>
    <definedName name="_____xp6310">#REF!</definedName>
    <definedName name="_____xp634">NA()</definedName>
    <definedName name="_____xp636" localSheetId="4">#REF!</definedName>
    <definedName name="_____xp636">#REF!</definedName>
    <definedName name="_____xp7510" localSheetId="4">#REF!</definedName>
    <definedName name="_____xp7510">#REF!</definedName>
    <definedName name="_____xp754" localSheetId="4">#REF!</definedName>
    <definedName name="_____xp754">#REF!</definedName>
    <definedName name="_____xp756" localSheetId="4">#REF!</definedName>
    <definedName name="_____xp756">#REF!</definedName>
    <definedName name="_____xp9010" localSheetId="4">#REF!</definedName>
    <definedName name="_____xp9010">#REF!</definedName>
    <definedName name="_____xp904" localSheetId="4">#REF!</definedName>
    <definedName name="_____xp904">#REF!</definedName>
    <definedName name="_____xp906" localSheetId="4">#REF!</definedName>
    <definedName name="_____xp906">#REF!</definedName>
    <definedName name="____A5">NA()</definedName>
    <definedName name="____bla1" localSheetId="4">#REF!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4">#REF!</definedName>
    <definedName name="____CCW1">#REF!</definedName>
    <definedName name="____CCW2" localSheetId="4">#REF!</definedName>
    <definedName name="____CCW2">#REF!</definedName>
    <definedName name="____cur1" localSheetId="4">#REF!</definedName>
    <definedName name="____cur1">#REF!</definedName>
    <definedName name="____dem2">NA()</definedName>
    <definedName name="____df3">NA()</definedName>
    <definedName name="____er1" localSheetId="4">#REF!</definedName>
    <definedName name="____er1">#REF!</definedName>
    <definedName name="____ewe1">NA()</definedName>
    <definedName name="____f1">NA()</definedName>
    <definedName name="____G120907" localSheetId="4">#REF!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4">#REF!</definedName>
    <definedName name="____imp1">#REF!</definedName>
    <definedName name="____KC139">NA()</definedName>
    <definedName name="____knr2" localSheetId="4">#REF!</definedName>
    <definedName name="____knr2">#REF!</definedName>
    <definedName name="____l1" localSheetId="4">#REF!</definedName>
    <definedName name="____l1">#REF!</definedName>
    <definedName name="____l12" localSheetId="4">#REF!</definedName>
    <definedName name="____l12">#REF!</definedName>
    <definedName name="____l2" localSheetId="4">#REF!</definedName>
    <definedName name="____l2">#REF!</definedName>
    <definedName name="____l3" localSheetId="4">#REF!</definedName>
    <definedName name="____l3">#REF!</definedName>
    <definedName name="____l4" localSheetId="4">#REF!</definedName>
    <definedName name="____l4">#REF!</definedName>
    <definedName name="____l5" localSheetId="4">#REF!</definedName>
    <definedName name="____l5">#REF!</definedName>
    <definedName name="____l6" localSheetId="4">#REF!</definedName>
    <definedName name="____l6">#REF!</definedName>
    <definedName name="____l7" localSheetId="4">#REF!</definedName>
    <definedName name="____l7">#REF!</definedName>
    <definedName name="____l8" localSheetId="4">#REF!</definedName>
    <definedName name="____l8">#REF!</definedName>
    <definedName name="____l9" localSheetId="4">#REF!</definedName>
    <definedName name="____l9">#REF!</definedName>
    <definedName name="____LJ6" localSheetId="4">#REF!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4">#REF!</definedName>
    <definedName name="____mm1">#REF!</definedName>
    <definedName name="____mm1000">NA()</definedName>
    <definedName name="____mm11" localSheetId="4">#REF!</definedName>
    <definedName name="____mm11">#REF!</definedName>
    <definedName name="____mm111" localSheetId="4">#REF!</definedName>
    <definedName name="____mm111">#REF!</definedName>
    <definedName name="____mm20">NA()</definedName>
    <definedName name="____mm40">NA()</definedName>
    <definedName name="____mm600">NA()</definedName>
    <definedName name="____mm800">NA()</definedName>
    <definedName name="____OH1" localSheetId="4">#REF!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4">#REF!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4">#REF!</definedName>
    <definedName name="____pla4">#REF!</definedName>
    <definedName name="____pv1">NA()</definedName>
    <definedName name="____pv2" localSheetId="4">#REF!</definedName>
    <definedName name="____pv2">#REF!</definedName>
    <definedName name="____rr3" localSheetId="4">#REF!</definedName>
    <definedName name="____rr3">#REF!</definedName>
    <definedName name="____rrr1" localSheetId="4">#REF!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4">#REF!</definedName>
    <definedName name="____SP10">#REF!</definedName>
    <definedName name="____SP16" localSheetId="4">#REF!</definedName>
    <definedName name="____SP16">#REF!</definedName>
    <definedName name="____SP7" localSheetId="4">#REF!</definedName>
    <definedName name="____SP7">#REF!</definedName>
    <definedName name="____SPO79">NA()</definedName>
    <definedName name="____ss12" localSheetId="4">#REF!</definedName>
    <definedName name="____ss12">#REF!</definedName>
    <definedName name="____ss20" localSheetId="4">#REF!</definedName>
    <definedName name="____ss20">#REF!</definedName>
    <definedName name="____ss40" localSheetId="4">#REF!</definedName>
    <definedName name="____ss40">#REF!</definedName>
    <definedName name="____var1" localSheetId="4">#REF!</definedName>
    <definedName name="____var1">#REF!</definedName>
    <definedName name="____var4" localSheetId="4">#REF!</definedName>
    <definedName name="____var4">#REF!</definedName>
    <definedName name="____vat1">NA()</definedName>
    <definedName name="____vat2">NA()</definedName>
    <definedName name="____xh2256" localSheetId="4">#REF!</definedName>
    <definedName name="____xh2256">#REF!</definedName>
    <definedName name="____xh2506" localSheetId="4">#REF!</definedName>
    <definedName name="____xh2506">#REF!</definedName>
    <definedName name="____xh2806" localSheetId="4">#REF!</definedName>
    <definedName name="____xh2806">#REF!</definedName>
    <definedName name="____xh3156" localSheetId="4">#REF!</definedName>
    <definedName name="____xh3156">#REF!</definedName>
    <definedName name="____xh634" localSheetId="4">#REF!</definedName>
    <definedName name="____xh634">#REF!</definedName>
    <definedName name="____xk7100" localSheetId="4">#REF!</definedName>
    <definedName name="____xk7100">#REF!</definedName>
    <definedName name="____xk7150" localSheetId="4">#REF!</definedName>
    <definedName name="____xk7150">#REF!</definedName>
    <definedName name="____xk7250" localSheetId="4">#REF!</definedName>
    <definedName name="____xk7250">#REF!</definedName>
    <definedName name="____xk7300" localSheetId="4">#REF!</definedName>
    <definedName name="____xk7300">#REF!</definedName>
    <definedName name="____xlnm_Print_Titles_1">NA()</definedName>
    <definedName name="____xp11010" localSheetId="4">#REF!</definedName>
    <definedName name="____xp11010">#REF!</definedName>
    <definedName name="____xp1104" localSheetId="4">#REF!</definedName>
    <definedName name="____xp1104">#REF!</definedName>
    <definedName name="____xp1106" localSheetId="4">#REF!</definedName>
    <definedName name="____xp1106">#REF!</definedName>
    <definedName name="____xp1254" localSheetId="4">#REF!</definedName>
    <definedName name="____xp1254">#REF!</definedName>
    <definedName name="____xp1256" localSheetId="4">#REF!</definedName>
    <definedName name="____xp1256">#REF!</definedName>
    <definedName name="____xp14010" localSheetId="4">#REF!</definedName>
    <definedName name="____xp14010">#REF!</definedName>
    <definedName name="____xp1404" localSheetId="4">#REF!</definedName>
    <definedName name="____xp1404">#REF!</definedName>
    <definedName name="____xp1406" localSheetId="4">#REF!</definedName>
    <definedName name="____xp1406">#REF!</definedName>
    <definedName name="____xp1604" localSheetId="4">#REF!</definedName>
    <definedName name="____xp1604">#REF!</definedName>
    <definedName name="____xp1606" localSheetId="4">#REF!</definedName>
    <definedName name="____xp1606">#REF!</definedName>
    <definedName name="____xp1804" localSheetId="4">#REF!</definedName>
    <definedName name="____xp1804">#REF!</definedName>
    <definedName name="____xp1806" localSheetId="4">#REF!</definedName>
    <definedName name="____xp1806">#REF!</definedName>
    <definedName name="____xp2006" localSheetId="4">#REF!</definedName>
    <definedName name="____xp2006">#REF!</definedName>
    <definedName name="____xp6310" localSheetId="4">#REF!</definedName>
    <definedName name="____xp6310">#REF!</definedName>
    <definedName name="____xp636" localSheetId="4">#REF!</definedName>
    <definedName name="____xp636">#REF!</definedName>
    <definedName name="____xp7510" localSheetId="4">#REF!</definedName>
    <definedName name="____xp7510">#REF!</definedName>
    <definedName name="____xp754" localSheetId="4">#REF!</definedName>
    <definedName name="____xp754">#REF!</definedName>
    <definedName name="____xp756" localSheetId="4">#REF!</definedName>
    <definedName name="____xp756">#REF!</definedName>
    <definedName name="____xp9010" localSheetId="4">#REF!</definedName>
    <definedName name="____xp9010">#REF!</definedName>
    <definedName name="____xp904" localSheetId="4">#REF!</definedName>
    <definedName name="____xp904">#REF!</definedName>
    <definedName name="____xp906" localSheetId="4">#REF!</definedName>
    <definedName name="____xp906">#REF!</definedName>
    <definedName name="___bla1" localSheetId="4">#REF!</definedName>
    <definedName name="___bla1">#REF!</definedName>
    <definedName name="___BSG100" localSheetId="4">#REF!</definedName>
    <definedName name="___BSG100">#REF!</definedName>
    <definedName name="___BSG150" localSheetId="4">#REF!</definedName>
    <definedName name="___BSG150">#REF!</definedName>
    <definedName name="___BSG5" localSheetId="4">#REF!</definedName>
    <definedName name="___BSG5">#REF!</definedName>
    <definedName name="___BSG75" localSheetId="4">#REF!</definedName>
    <definedName name="___BSG75">#REF!</definedName>
    <definedName name="___BTC1" localSheetId="4">#REF!</definedName>
    <definedName name="___BTC1">#REF!</definedName>
    <definedName name="___BTC10" localSheetId="4">#REF!</definedName>
    <definedName name="___BTC10">#REF!</definedName>
    <definedName name="___BTC11" localSheetId="4">#REF!</definedName>
    <definedName name="___BTC11">#REF!</definedName>
    <definedName name="___BTC12" localSheetId="4">#REF!</definedName>
    <definedName name="___BTC12">#REF!</definedName>
    <definedName name="___BTC13" localSheetId="4">#REF!</definedName>
    <definedName name="___BTC13">#REF!</definedName>
    <definedName name="___BTC14" localSheetId="4">#REF!</definedName>
    <definedName name="___BTC14">#REF!</definedName>
    <definedName name="___BTC15" localSheetId="4">#REF!</definedName>
    <definedName name="___BTC15">#REF!</definedName>
    <definedName name="___BTC16" localSheetId="4">#REF!</definedName>
    <definedName name="___BTC16">#REF!</definedName>
    <definedName name="___BTC17" localSheetId="4">#REF!</definedName>
    <definedName name="___BTC17">#REF!</definedName>
    <definedName name="___BTC18" localSheetId="4">#REF!</definedName>
    <definedName name="___BTC18">#REF!</definedName>
    <definedName name="___BTC19" localSheetId="4">#REF!</definedName>
    <definedName name="___BTC19">#REF!</definedName>
    <definedName name="___BTC2" localSheetId="4">#REF!</definedName>
    <definedName name="___BTC2">#REF!</definedName>
    <definedName name="___BTC20" localSheetId="4">#REF!</definedName>
    <definedName name="___BTC20">#REF!</definedName>
    <definedName name="___BTC21" localSheetId="4">#REF!</definedName>
    <definedName name="___BTC21">#REF!</definedName>
    <definedName name="___BTC22" localSheetId="4">#REF!</definedName>
    <definedName name="___BTC22">#REF!</definedName>
    <definedName name="___BTC23" localSheetId="4">#REF!</definedName>
    <definedName name="___BTC23">#REF!</definedName>
    <definedName name="___BTC24" localSheetId="4">#REF!</definedName>
    <definedName name="___BTC24">#REF!</definedName>
    <definedName name="___BTC3" localSheetId="4">#REF!</definedName>
    <definedName name="___BTC3">#REF!</definedName>
    <definedName name="___BTC4" localSheetId="4">#REF!</definedName>
    <definedName name="___BTC4">#REF!</definedName>
    <definedName name="___BTC5" localSheetId="4">#REF!</definedName>
    <definedName name="___BTC5">#REF!</definedName>
    <definedName name="___BTC6" localSheetId="4">#REF!</definedName>
    <definedName name="___BTC6">#REF!</definedName>
    <definedName name="___BTC7" localSheetId="4">#REF!</definedName>
    <definedName name="___BTC7">#REF!</definedName>
    <definedName name="___BTC8" localSheetId="4">#REF!</definedName>
    <definedName name="___BTC8">#REF!</definedName>
    <definedName name="___BTC9" localSheetId="4">#REF!</definedName>
    <definedName name="___BTC9">#REF!</definedName>
    <definedName name="___BTR1" localSheetId="4">#REF!</definedName>
    <definedName name="___BTR1">#REF!</definedName>
    <definedName name="___BTR10" localSheetId="4">#REF!</definedName>
    <definedName name="___BTR10">#REF!</definedName>
    <definedName name="___BTR11" localSheetId="4">#REF!</definedName>
    <definedName name="___BTR11">#REF!</definedName>
    <definedName name="___BTR12" localSheetId="4">#REF!</definedName>
    <definedName name="___BTR12">#REF!</definedName>
    <definedName name="___BTR13" localSheetId="4">#REF!</definedName>
    <definedName name="___BTR13">#REF!</definedName>
    <definedName name="___BTR14" localSheetId="4">#REF!</definedName>
    <definedName name="___BTR14">#REF!</definedName>
    <definedName name="___BTR15" localSheetId="4">#REF!</definedName>
    <definedName name="___BTR15">#REF!</definedName>
    <definedName name="___BTR16" localSheetId="4">#REF!</definedName>
    <definedName name="___BTR16">#REF!</definedName>
    <definedName name="___BTR17" localSheetId="4">#REF!</definedName>
    <definedName name="___BTR17">#REF!</definedName>
    <definedName name="___BTR18" localSheetId="4">#REF!</definedName>
    <definedName name="___BTR18">#REF!</definedName>
    <definedName name="___BTR19" localSheetId="4">#REF!</definedName>
    <definedName name="___BTR19">#REF!</definedName>
    <definedName name="___BTR2" localSheetId="4">#REF!</definedName>
    <definedName name="___BTR2">#REF!</definedName>
    <definedName name="___BTR20" localSheetId="4">#REF!</definedName>
    <definedName name="___BTR20">#REF!</definedName>
    <definedName name="___BTR21" localSheetId="4">#REF!</definedName>
    <definedName name="___BTR21">#REF!</definedName>
    <definedName name="___BTR22" localSheetId="4">#REF!</definedName>
    <definedName name="___BTR22">#REF!</definedName>
    <definedName name="___BTR23" localSheetId="4">#REF!</definedName>
    <definedName name="___BTR23">#REF!</definedName>
    <definedName name="___BTR24" localSheetId="4">#REF!</definedName>
    <definedName name="___BTR24">#REF!</definedName>
    <definedName name="___BTR3" localSheetId="4">#REF!</definedName>
    <definedName name="___BTR3">#REF!</definedName>
    <definedName name="___BTR4" localSheetId="4">#REF!</definedName>
    <definedName name="___BTR4">#REF!</definedName>
    <definedName name="___BTR5" localSheetId="4">#REF!</definedName>
    <definedName name="___BTR5">#REF!</definedName>
    <definedName name="___BTR6" localSheetId="4">#REF!</definedName>
    <definedName name="___BTR6">#REF!</definedName>
    <definedName name="___BTR7" localSheetId="4">#REF!</definedName>
    <definedName name="___BTR7">#REF!</definedName>
    <definedName name="___BTR8" localSheetId="4">#REF!</definedName>
    <definedName name="___BTR8">#REF!</definedName>
    <definedName name="___BTR9" localSheetId="4">#REF!</definedName>
    <definedName name="___BTR9">#REF!</definedName>
    <definedName name="___BTS1" localSheetId="4">#REF!</definedName>
    <definedName name="___BTS1">#REF!</definedName>
    <definedName name="___BTS10" localSheetId="4">#REF!</definedName>
    <definedName name="___BTS10">#REF!</definedName>
    <definedName name="___BTS11" localSheetId="4">#REF!</definedName>
    <definedName name="___BTS11">#REF!</definedName>
    <definedName name="___BTS12" localSheetId="4">#REF!</definedName>
    <definedName name="___BTS12">#REF!</definedName>
    <definedName name="___BTS13" localSheetId="4">#REF!</definedName>
    <definedName name="___BTS13">#REF!</definedName>
    <definedName name="___BTS14" localSheetId="4">#REF!</definedName>
    <definedName name="___BTS14">#REF!</definedName>
    <definedName name="___BTS15" localSheetId="4">#REF!</definedName>
    <definedName name="___BTS15">#REF!</definedName>
    <definedName name="___BTS16" localSheetId="4">#REF!</definedName>
    <definedName name="___BTS16">#REF!</definedName>
    <definedName name="___BTS17" localSheetId="4">#REF!</definedName>
    <definedName name="___BTS17">#REF!</definedName>
    <definedName name="___BTS18" localSheetId="4">#REF!</definedName>
    <definedName name="___BTS18">#REF!</definedName>
    <definedName name="___BTS19" localSheetId="4">#REF!</definedName>
    <definedName name="___BTS19">#REF!</definedName>
    <definedName name="___BTS2" localSheetId="4">#REF!</definedName>
    <definedName name="___BTS2">#REF!</definedName>
    <definedName name="___BTS20" localSheetId="4">#REF!</definedName>
    <definedName name="___BTS20">#REF!</definedName>
    <definedName name="___BTS21" localSheetId="4">#REF!</definedName>
    <definedName name="___BTS21">#REF!</definedName>
    <definedName name="___BTS22" localSheetId="4">#REF!</definedName>
    <definedName name="___BTS22">#REF!</definedName>
    <definedName name="___BTS23" localSheetId="4">#REF!</definedName>
    <definedName name="___BTS23">#REF!</definedName>
    <definedName name="___BTS24" localSheetId="4">#REF!</definedName>
    <definedName name="___BTS24">#REF!</definedName>
    <definedName name="___BTS3" localSheetId="4">#REF!</definedName>
    <definedName name="___BTS3">#REF!</definedName>
    <definedName name="___BTS4" localSheetId="4">#REF!</definedName>
    <definedName name="___BTS4">#REF!</definedName>
    <definedName name="___BTS5" localSheetId="4">#REF!</definedName>
    <definedName name="___BTS5">#REF!</definedName>
    <definedName name="___BTS6" localSheetId="4">#REF!</definedName>
    <definedName name="___BTS6">#REF!</definedName>
    <definedName name="___BTS7" localSheetId="4">#REF!</definedName>
    <definedName name="___BTS7">#REF!</definedName>
    <definedName name="___BTS8" localSheetId="4">#REF!</definedName>
    <definedName name="___BTS8">#REF!</definedName>
    <definedName name="___BTS9" localSheetId="4">#REF!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4">#REF!</definedName>
    <definedName name="___CCW1">#REF!</definedName>
    <definedName name="___CCW2" localSheetId="4">#REF!</definedName>
    <definedName name="___CCW2">#REF!</definedName>
    <definedName name="___cem1">NA()</definedName>
    <definedName name="___cur1" localSheetId="4">#REF!</definedName>
    <definedName name="___cur1">#REF!</definedName>
    <definedName name="___df3">NA()</definedName>
    <definedName name="___er1" localSheetId="4">#REF!</definedName>
    <definedName name="___er1">#REF!</definedName>
    <definedName name="___ewe1">NA()</definedName>
    <definedName name="___f1">NA()</definedName>
    <definedName name="___G120907" localSheetId="4">#REF!</definedName>
    <definedName name="___G120907">#REF!</definedName>
    <definedName name="___GBS11">NA()</definedName>
    <definedName name="___GBS110" localSheetId="4">#REF!</definedName>
    <definedName name="___GBS110">#REF!</definedName>
    <definedName name="___GBS111" localSheetId="4">#REF!</definedName>
    <definedName name="___GBS111">#REF!</definedName>
    <definedName name="___GBS112" localSheetId="4">#REF!</definedName>
    <definedName name="___GBS112">#REF!</definedName>
    <definedName name="___GBS113" localSheetId="4">#REF!</definedName>
    <definedName name="___GBS113">#REF!</definedName>
    <definedName name="___GBS114" localSheetId="4">#REF!</definedName>
    <definedName name="___GBS114">#REF!</definedName>
    <definedName name="___GBS115" localSheetId="4">#REF!</definedName>
    <definedName name="___GBS115">#REF!</definedName>
    <definedName name="___GBS116" localSheetId="4">#REF!</definedName>
    <definedName name="___GBS116">#REF!</definedName>
    <definedName name="___GBS117" localSheetId="4">#REF!</definedName>
    <definedName name="___GBS117">#REF!</definedName>
    <definedName name="___GBS118" localSheetId="4">#REF!</definedName>
    <definedName name="___GBS118">#REF!</definedName>
    <definedName name="___GBS119" localSheetId="4">#REF!</definedName>
    <definedName name="___GBS119">#REF!</definedName>
    <definedName name="___GBS12" localSheetId="4">#REF!</definedName>
    <definedName name="___GBS12">#REF!</definedName>
    <definedName name="___GBS120" localSheetId="4">#REF!</definedName>
    <definedName name="___GBS120">#REF!</definedName>
    <definedName name="___GBS121" localSheetId="4">#REF!</definedName>
    <definedName name="___GBS121">#REF!</definedName>
    <definedName name="___GBS122" localSheetId="4">#REF!</definedName>
    <definedName name="___GBS122">#REF!</definedName>
    <definedName name="___GBS123" localSheetId="4">#REF!</definedName>
    <definedName name="___GBS123">#REF!</definedName>
    <definedName name="___GBS124" localSheetId="4">#REF!</definedName>
    <definedName name="___GBS124">#REF!</definedName>
    <definedName name="___GBS13" localSheetId="4">#REF!</definedName>
    <definedName name="___GBS13">#REF!</definedName>
    <definedName name="___GBS14" localSheetId="4">#REF!</definedName>
    <definedName name="___GBS14">#REF!</definedName>
    <definedName name="___GBS15" localSheetId="4">#REF!</definedName>
    <definedName name="___GBS15">#REF!</definedName>
    <definedName name="___GBS16" localSheetId="4">#REF!</definedName>
    <definedName name="___GBS16">#REF!</definedName>
    <definedName name="___GBS17" localSheetId="4">#REF!</definedName>
    <definedName name="___GBS17">#REF!</definedName>
    <definedName name="___GBS18" localSheetId="4">#REF!</definedName>
    <definedName name="___GBS18">#REF!</definedName>
    <definedName name="___GBS19" localSheetId="4">#REF!</definedName>
    <definedName name="___GBS19">#REF!</definedName>
    <definedName name="___GBS21" localSheetId="4">#REF!</definedName>
    <definedName name="___GBS21">#REF!</definedName>
    <definedName name="___GBS210" localSheetId="4">#REF!</definedName>
    <definedName name="___GBS210">#REF!</definedName>
    <definedName name="___GBS211" localSheetId="4">#REF!</definedName>
    <definedName name="___GBS211">#REF!</definedName>
    <definedName name="___GBS212" localSheetId="4">#REF!</definedName>
    <definedName name="___GBS212">#REF!</definedName>
    <definedName name="___GBS213" localSheetId="4">#REF!</definedName>
    <definedName name="___GBS213">#REF!</definedName>
    <definedName name="___GBS214" localSheetId="4">#REF!</definedName>
    <definedName name="___GBS214">#REF!</definedName>
    <definedName name="___GBS215" localSheetId="4">#REF!</definedName>
    <definedName name="___GBS215">#REF!</definedName>
    <definedName name="___GBS216" localSheetId="4">#REF!</definedName>
    <definedName name="___GBS216">#REF!</definedName>
    <definedName name="___GBS217" localSheetId="4">#REF!</definedName>
    <definedName name="___GBS217">#REF!</definedName>
    <definedName name="___GBS218" localSheetId="4">#REF!</definedName>
    <definedName name="___GBS218">#REF!</definedName>
    <definedName name="___GBS219" localSheetId="4">#REF!</definedName>
    <definedName name="___GBS219">#REF!</definedName>
    <definedName name="___GBS22" localSheetId="4">#REF!</definedName>
    <definedName name="___GBS22">#REF!</definedName>
    <definedName name="___GBS220" localSheetId="4">#REF!</definedName>
    <definedName name="___GBS220">#REF!</definedName>
    <definedName name="___GBS221" localSheetId="4">#REF!</definedName>
    <definedName name="___GBS221">#REF!</definedName>
    <definedName name="___GBS222" localSheetId="4">#REF!</definedName>
    <definedName name="___GBS222">#REF!</definedName>
    <definedName name="___GBS223" localSheetId="4">#REF!</definedName>
    <definedName name="___GBS223">#REF!</definedName>
    <definedName name="___GBS224" localSheetId="4">#REF!</definedName>
    <definedName name="___GBS224">#REF!</definedName>
    <definedName name="___GBS23" localSheetId="4">#REF!</definedName>
    <definedName name="___GBS23">#REF!</definedName>
    <definedName name="___GBS24" localSheetId="4">#REF!</definedName>
    <definedName name="___GBS24">#REF!</definedName>
    <definedName name="___GBS25" localSheetId="4">#REF!</definedName>
    <definedName name="___GBS25">#REF!</definedName>
    <definedName name="___GBS26" localSheetId="4">#REF!</definedName>
    <definedName name="___GBS26">#REF!</definedName>
    <definedName name="___GBS27" localSheetId="4">#REF!</definedName>
    <definedName name="___GBS27">#REF!</definedName>
    <definedName name="___GBS28" localSheetId="4">#REF!</definedName>
    <definedName name="___GBS28">#REF!</definedName>
    <definedName name="___GBS29" localSheetId="4">#REF!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4">#REF!</definedName>
    <definedName name="___imp1">#REF!</definedName>
    <definedName name="___KC139">NA()</definedName>
    <definedName name="___knr2" localSheetId="4">#REF!</definedName>
    <definedName name="___knr2">#REF!</definedName>
    <definedName name="___KNR3">NA()</definedName>
    <definedName name="___l1" localSheetId="4">#REF!</definedName>
    <definedName name="___l1">#REF!</definedName>
    <definedName name="___l12" localSheetId="4">#REF!</definedName>
    <definedName name="___l12">#REF!</definedName>
    <definedName name="___l2" localSheetId="4">#REF!</definedName>
    <definedName name="___l2">#REF!</definedName>
    <definedName name="___l3" localSheetId="4">#REF!</definedName>
    <definedName name="___l3">#REF!</definedName>
    <definedName name="___l4" localSheetId="4">#REF!</definedName>
    <definedName name="___l4">#REF!</definedName>
    <definedName name="___l5" localSheetId="4">#REF!</definedName>
    <definedName name="___l5">#REF!</definedName>
    <definedName name="___l6" localSheetId="4">#REF!</definedName>
    <definedName name="___l6">#REF!</definedName>
    <definedName name="___l7" localSheetId="4">#REF!</definedName>
    <definedName name="___l7">#REF!</definedName>
    <definedName name="___l8" localSheetId="4">#REF!</definedName>
    <definedName name="___l8">#REF!</definedName>
    <definedName name="___l9" localSheetId="4">#REF!</definedName>
    <definedName name="___l9">#REF!</definedName>
    <definedName name="___LJ6" localSheetId="4">#REF!</definedName>
    <definedName name="___LJ6">#REF!</definedName>
    <definedName name="___lj600" localSheetId="4">#REF!</definedName>
    <definedName name="___lj600">#REF!</definedName>
    <definedName name="___lj900" localSheetId="4">#REF!</definedName>
    <definedName name="___lj900">#REF!</definedName>
    <definedName name="___LL3" localSheetId="4">#REF!</definedName>
    <definedName name="___LL3">#REF!</definedName>
    <definedName name="___LSO24">"[14]lead!#ref!"</definedName>
    <definedName name="___MA1">NA()</definedName>
    <definedName name="___ma2" localSheetId="4">#REF!</definedName>
    <definedName name="___ma2">#REF!</definedName>
    <definedName name="___me12" localSheetId="4">#REF!</definedName>
    <definedName name="___me12">#REF!</definedName>
    <definedName name="___me15" localSheetId="4">#REF!</definedName>
    <definedName name="___me15">#REF!</definedName>
    <definedName name="___Met22">NA()</definedName>
    <definedName name="___Met45">NA()</definedName>
    <definedName name="___MEt55">NA()</definedName>
    <definedName name="___Met63">NA()</definedName>
    <definedName name="___ML21" localSheetId="4">#REF!</definedName>
    <definedName name="___ML21">#REF!</definedName>
    <definedName name="___ML210" localSheetId="4">#REF!</definedName>
    <definedName name="___ML210">#REF!</definedName>
    <definedName name="___ML211" localSheetId="4">#REF!</definedName>
    <definedName name="___ML211">#REF!</definedName>
    <definedName name="___ML212" localSheetId="4">#REF!</definedName>
    <definedName name="___ML212">#REF!</definedName>
    <definedName name="___ML213" localSheetId="4">#REF!</definedName>
    <definedName name="___ML213">#REF!</definedName>
    <definedName name="___ML214" localSheetId="4">#REF!</definedName>
    <definedName name="___ML214">#REF!</definedName>
    <definedName name="___ML215" localSheetId="4">#REF!</definedName>
    <definedName name="___ML215">#REF!</definedName>
    <definedName name="___ML216" localSheetId="4">#REF!</definedName>
    <definedName name="___ML216">#REF!</definedName>
    <definedName name="___ML217" localSheetId="4">#REF!</definedName>
    <definedName name="___ML217">#REF!</definedName>
    <definedName name="___ML218" localSheetId="4">#REF!</definedName>
    <definedName name="___ML218">#REF!</definedName>
    <definedName name="___ML219" localSheetId="4">#REF!</definedName>
    <definedName name="___ML219">#REF!</definedName>
    <definedName name="___ML22" localSheetId="4">#REF!</definedName>
    <definedName name="___ML22">#REF!</definedName>
    <definedName name="___ML220" localSheetId="4">#REF!</definedName>
    <definedName name="___ML220">#REF!</definedName>
    <definedName name="___ML221" localSheetId="4">#REF!</definedName>
    <definedName name="___ML221">#REF!</definedName>
    <definedName name="___ML222" localSheetId="4">#REF!</definedName>
    <definedName name="___ML222">#REF!</definedName>
    <definedName name="___ML223" localSheetId="4">#REF!</definedName>
    <definedName name="___ML223">#REF!</definedName>
    <definedName name="___ML224" localSheetId="4">#REF!</definedName>
    <definedName name="___ML224">#REF!</definedName>
    <definedName name="___ML23" localSheetId="4">#REF!</definedName>
    <definedName name="___ML23">#REF!</definedName>
    <definedName name="___ML24" localSheetId="4">#REF!</definedName>
    <definedName name="___ML24">#REF!</definedName>
    <definedName name="___ML25" localSheetId="4">#REF!</definedName>
    <definedName name="___ML25">#REF!</definedName>
    <definedName name="___ML26" localSheetId="4">#REF!</definedName>
    <definedName name="___ML26">#REF!</definedName>
    <definedName name="___ML27" localSheetId="4">#REF!</definedName>
    <definedName name="___ML27">#REF!</definedName>
    <definedName name="___ML28" localSheetId="4">#REF!</definedName>
    <definedName name="___ML28">#REF!</definedName>
    <definedName name="___ML29" localSheetId="4">#REF!</definedName>
    <definedName name="___ML29">#REF!</definedName>
    <definedName name="___ML31" localSheetId="4">#REF!</definedName>
    <definedName name="___ML31">#REF!</definedName>
    <definedName name="___ML310" localSheetId="4">#REF!</definedName>
    <definedName name="___ML310">#REF!</definedName>
    <definedName name="___ML311" localSheetId="4">#REF!</definedName>
    <definedName name="___ML311">#REF!</definedName>
    <definedName name="___ML312" localSheetId="4">#REF!</definedName>
    <definedName name="___ML312">#REF!</definedName>
    <definedName name="___ML313" localSheetId="4">#REF!</definedName>
    <definedName name="___ML313">#REF!</definedName>
    <definedName name="___ML314" localSheetId="4">#REF!</definedName>
    <definedName name="___ML314">#REF!</definedName>
    <definedName name="___ML315" localSheetId="4">#REF!</definedName>
    <definedName name="___ML315">#REF!</definedName>
    <definedName name="___ML316" localSheetId="4">#REF!</definedName>
    <definedName name="___ML316">#REF!</definedName>
    <definedName name="___ML317" localSheetId="4">#REF!</definedName>
    <definedName name="___ML317">#REF!</definedName>
    <definedName name="___ML318" localSheetId="4">#REF!</definedName>
    <definedName name="___ML318">#REF!</definedName>
    <definedName name="___ML319" localSheetId="4">#REF!</definedName>
    <definedName name="___ML319">#REF!</definedName>
    <definedName name="___ML32" localSheetId="4">#REF!</definedName>
    <definedName name="___ML32">#REF!</definedName>
    <definedName name="___ML320" localSheetId="4">#REF!</definedName>
    <definedName name="___ML320">#REF!</definedName>
    <definedName name="___ML321" localSheetId="4">#REF!</definedName>
    <definedName name="___ML321">#REF!</definedName>
    <definedName name="___ML322" localSheetId="4">#REF!</definedName>
    <definedName name="___ML322">#REF!</definedName>
    <definedName name="___ML323" localSheetId="4">#REF!</definedName>
    <definedName name="___ML323">#REF!</definedName>
    <definedName name="___ML324" localSheetId="4">#REF!</definedName>
    <definedName name="___ML324">#REF!</definedName>
    <definedName name="___ML33" localSheetId="4">#REF!</definedName>
    <definedName name="___ML33">#REF!</definedName>
    <definedName name="___ML34" localSheetId="4">#REF!</definedName>
    <definedName name="___ML34">#REF!</definedName>
    <definedName name="___ML35" localSheetId="4">#REF!</definedName>
    <definedName name="___ML35">#REF!</definedName>
    <definedName name="___ML36" localSheetId="4">#REF!</definedName>
    <definedName name="___ML36">#REF!</definedName>
    <definedName name="___ML37" localSheetId="4">#REF!</definedName>
    <definedName name="___ML37">#REF!</definedName>
    <definedName name="___ML38" localSheetId="4">#REF!</definedName>
    <definedName name="___ML38">#REF!</definedName>
    <definedName name="___ML39" localSheetId="4">#REF!</definedName>
    <definedName name="___ML39">#REF!</definedName>
    <definedName name="___ML7" localSheetId="4">#REF!</definedName>
    <definedName name="___ML7">#REF!</definedName>
    <definedName name="___ML8" localSheetId="4">#REF!</definedName>
    <definedName name="___ML8">#REF!</definedName>
    <definedName name="___ML9" localSheetId="4">#REF!</definedName>
    <definedName name="___ML9">#REF!</definedName>
    <definedName name="___mm1" localSheetId="4">#REF!</definedName>
    <definedName name="___mm1">#REF!</definedName>
    <definedName name="___mm1000">NA()</definedName>
    <definedName name="___mm11" localSheetId="4">#REF!</definedName>
    <definedName name="___mm11">#REF!</definedName>
    <definedName name="___mm111" localSheetId="4">#REF!</definedName>
    <definedName name="___mm111">#REF!</definedName>
    <definedName name="___mm20">NA()</definedName>
    <definedName name="___mm40">NA()</definedName>
    <definedName name="___mm600">NA()</definedName>
    <definedName name="___mm800">NA()</definedName>
    <definedName name="___MS6" localSheetId="4">#REF!</definedName>
    <definedName name="___MS6">#REF!</definedName>
    <definedName name="___ne10" localSheetId="4">#REF!</definedName>
    <definedName name="___ne10">#REF!</definedName>
    <definedName name="___PC1" localSheetId="4">#REF!</definedName>
    <definedName name="___PC1">#REF!</definedName>
    <definedName name="___PC10" localSheetId="4">#REF!</definedName>
    <definedName name="___PC10">#REF!</definedName>
    <definedName name="___PC11" localSheetId="4">#REF!</definedName>
    <definedName name="___PC11">#REF!</definedName>
    <definedName name="___PC12" localSheetId="4">#REF!</definedName>
    <definedName name="___PC12">#REF!</definedName>
    <definedName name="___PC13" localSheetId="4">#REF!</definedName>
    <definedName name="___PC13">#REF!</definedName>
    <definedName name="___PC14" localSheetId="4">#REF!</definedName>
    <definedName name="___PC14">#REF!</definedName>
    <definedName name="___PC15" localSheetId="4">#REF!</definedName>
    <definedName name="___PC15">#REF!</definedName>
    <definedName name="___PC16" localSheetId="4">#REF!</definedName>
    <definedName name="___PC16">#REF!</definedName>
    <definedName name="___PC17" localSheetId="4">#REF!</definedName>
    <definedName name="___PC17">#REF!</definedName>
    <definedName name="___PC18" localSheetId="4">#REF!</definedName>
    <definedName name="___PC18">#REF!</definedName>
    <definedName name="___PC19" localSheetId="4">#REF!</definedName>
    <definedName name="___PC19">#REF!</definedName>
    <definedName name="___pc2" localSheetId="4">#REF!</definedName>
    <definedName name="___pc2">#REF!</definedName>
    <definedName name="___PC20">NA()</definedName>
    <definedName name="___PC21" localSheetId="4">#REF!</definedName>
    <definedName name="___PC21">#REF!</definedName>
    <definedName name="___PC22" localSheetId="4">#REF!</definedName>
    <definedName name="___PC22">#REF!</definedName>
    <definedName name="___PC23" localSheetId="4">#REF!</definedName>
    <definedName name="___PC23">#REF!</definedName>
    <definedName name="___PC24" localSheetId="4">#REF!</definedName>
    <definedName name="___PC24">#REF!</definedName>
    <definedName name="___PC3" localSheetId="4">#REF!</definedName>
    <definedName name="___PC3">#REF!</definedName>
    <definedName name="___PC4" localSheetId="4">#REF!</definedName>
    <definedName name="___PC4">#REF!</definedName>
    <definedName name="___PC5" localSheetId="4">#REF!</definedName>
    <definedName name="___PC5">#REF!</definedName>
    <definedName name="___PC6" localSheetId="4">#REF!</definedName>
    <definedName name="___PC6">#REF!</definedName>
    <definedName name="___pc600" localSheetId="4">#REF!</definedName>
    <definedName name="___pc600">#REF!</definedName>
    <definedName name="___PC7" localSheetId="4">#REF!</definedName>
    <definedName name="___PC7">#REF!</definedName>
    <definedName name="___PC8" localSheetId="4">#REF!</definedName>
    <definedName name="___PC8">#REF!</definedName>
    <definedName name="___PC9" localSheetId="4">#REF!</definedName>
    <definedName name="___PC9">#REF!</definedName>
    <definedName name="___pc900" localSheetId="4">#REF!</definedName>
    <definedName name="___pc900">#REF!</definedName>
    <definedName name="___pla4" localSheetId="4">#REF!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4">#REF!</definedName>
    <definedName name="___pv2">#REF!</definedName>
    <definedName name="___rr3" localSheetId="4">#REF!</definedName>
    <definedName name="___rr3">#REF!</definedName>
    <definedName name="___rrr1" localSheetId="4">#REF!</definedName>
    <definedName name="___rrr1">#REF!</definedName>
    <definedName name="___RT5565" localSheetId="4">#REF!</definedName>
    <definedName name="___RT5565">#REF!</definedName>
    <definedName name="___S12">NA()</definedName>
    <definedName name="___SP10" localSheetId="4">#REF!</definedName>
    <definedName name="___SP10">#REF!</definedName>
    <definedName name="___SP16" localSheetId="4">#REF!</definedName>
    <definedName name="___SP16">#REF!</definedName>
    <definedName name="___SP7" localSheetId="4">#REF!</definedName>
    <definedName name="___SP7">#REF!</definedName>
    <definedName name="___ss12" localSheetId="4">#REF!</definedName>
    <definedName name="___ss12">#REF!</definedName>
    <definedName name="___ss20" localSheetId="4">#REF!</definedName>
    <definedName name="___ss20">#REF!</definedName>
    <definedName name="___ss40" localSheetId="4">#REF!</definedName>
    <definedName name="___ss40">#REF!</definedName>
    <definedName name="___var1" localSheetId="4">#REF!</definedName>
    <definedName name="___var1">#REF!</definedName>
    <definedName name="___var4" localSheetId="4">#REF!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4">#REF!</definedName>
    <definedName name="___xh2256">#REF!</definedName>
    <definedName name="___xh2258">NA()</definedName>
    <definedName name="___xh25010">NA()</definedName>
    <definedName name="___xh2504">NA()</definedName>
    <definedName name="___xh2506" localSheetId="4">#REF!</definedName>
    <definedName name="___xh2506">#REF!</definedName>
    <definedName name="___xh2508">NA()</definedName>
    <definedName name="___xh28010">NA()</definedName>
    <definedName name="___xh2804">NA()</definedName>
    <definedName name="___xh2806" localSheetId="4">#REF!</definedName>
    <definedName name="___xh2806">#REF!</definedName>
    <definedName name="___xh2808">NA()</definedName>
    <definedName name="___xh31510">NA()</definedName>
    <definedName name="___xh3154">NA()</definedName>
    <definedName name="___xh3156" localSheetId="4">#REF!</definedName>
    <definedName name="___xh3156">#REF!</definedName>
    <definedName name="___xh3158">NA()</definedName>
    <definedName name="___xh3554">NA()</definedName>
    <definedName name="___xh3556">NA()</definedName>
    <definedName name="___xh6310">NA()</definedName>
    <definedName name="___xh634" localSheetId="4">#REF!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4">#REF!</definedName>
    <definedName name="___xk7100">#REF!</definedName>
    <definedName name="___xk7150" localSheetId="4">#REF!</definedName>
    <definedName name="___xk7150">#REF!</definedName>
    <definedName name="___xk7200">NA()</definedName>
    <definedName name="___xk7250" localSheetId="4">#REF!</definedName>
    <definedName name="___xk7250">#REF!</definedName>
    <definedName name="___xk7300" localSheetId="4">#REF!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4">#REF!</definedName>
    <definedName name="___xp11010">#REF!</definedName>
    <definedName name="___xp1104" localSheetId="4">#REF!</definedName>
    <definedName name="___xp1104">#REF!</definedName>
    <definedName name="___xp1106" localSheetId="4">#REF!</definedName>
    <definedName name="___xp1106">#REF!</definedName>
    <definedName name="___xp12510">NA()</definedName>
    <definedName name="___xp1254" localSheetId="4">#REF!</definedName>
    <definedName name="___xp1254">#REF!</definedName>
    <definedName name="___xp1256" localSheetId="4">#REF!</definedName>
    <definedName name="___xp1256">#REF!</definedName>
    <definedName name="___xp14010" localSheetId="4">#REF!</definedName>
    <definedName name="___xp14010">#REF!</definedName>
    <definedName name="___xp1404" localSheetId="4">#REF!</definedName>
    <definedName name="___xp1404">#REF!</definedName>
    <definedName name="___xp1406" localSheetId="4">#REF!</definedName>
    <definedName name="___xp1406">#REF!</definedName>
    <definedName name="___xp16010">NA()</definedName>
    <definedName name="___xp1604" localSheetId="4">#REF!</definedName>
    <definedName name="___xp1604">#REF!</definedName>
    <definedName name="___xp1606" localSheetId="4">#REF!</definedName>
    <definedName name="___xp1606">#REF!</definedName>
    <definedName name="___xp18010">NA()</definedName>
    <definedName name="___xp1804" localSheetId="4">#REF!</definedName>
    <definedName name="___xp1804">#REF!</definedName>
    <definedName name="___xp1806" localSheetId="4">#REF!</definedName>
    <definedName name="___xp1806">#REF!</definedName>
    <definedName name="___xp20010">NA()</definedName>
    <definedName name="___xp2004">NA()</definedName>
    <definedName name="___xp2006" localSheetId="4">#REF!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4">#REF!</definedName>
    <definedName name="___xp6310">#REF!</definedName>
    <definedName name="___xp634">NA()</definedName>
    <definedName name="___xp636" localSheetId="4">#REF!</definedName>
    <definedName name="___xp636">#REF!</definedName>
    <definedName name="___xp7510" localSheetId="4">#REF!</definedName>
    <definedName name="___xp7510">#REF!</definedName>
    <definedName name="___xp754" localSheetId="4">#REF!</definedName>
    <definedName name="___xp754">#REF!</definedName>
    <definedName name="___xp756" localSheetId="4">#REF!</definedName>
    <definedName name="___xp756">#REF!</definedName>
    <definedName name="___xp9010" localSheetId="4">#REF!</definedName>
    <definedName name="___xp9010">#REF!</definedName>
    <definedName name="___xp904" localSheetId="4">#REF!</definedName>
    <definedName name="___xp904">#REF!</definedName>
    <definedName name="___xp906" localSheetId="4">#REF!</definedName>
    <definedName name="___xp906">#REF!</definedName>
    <definedName name="__atw2" localSheetId="4">#REF!</definedName>
    <definedName name="__atw2">#REF!</definedName>
    <definedName name="__AUX1" localSheetId="4">#REF!</definedName>
    <definedName name="__AUX1">#REF!</definedName>
    <definedName name="__AUX111" localSheetId="4">#REF!</definedName>
    <definedName name="__AUX111">#REF!</definedName>
    <definedName name="__aux2" localSheetId="4">#REF!</definedName>
    <definedName name="__aux2">#REF!</definedName>
    <definedName name="__AUX3" localSheetId="4">#REF!</definedName>
    <definedName name="__AUX3">#REF!</definedName>
    <definedName name="__bla1" localSheetId="4">#REF!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4">#REF!</definedName>
    <definedName name="__CCW1">#REF!</definedName>
    <definedName name="__CCW2" localSheetId="4">#REF!</definedName>
    <definedName name="__CCW2">#REF!</definedName>
    <definedName name="__cur1" localSheetId="4">#REF!</definedName>
    <definedName name="__cur1">#REF!</definedName>
    <definedName name="__dem2">NA()</definedName>
    <definedName name="__df3">NA()</definedName>
    <definedName name="__er1" localSheetId="4">#REF!</definedName>
    <definedName name="__er1">#REF!</definedName>
    <definedName name="__ewe1">NA()</definedName>
    <definedName name="__f1">NA()</definedName>
    <definedName name="__G120907" localSheetId="4">#REF!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4">#REF!</definedName>
    <definedName name="__hpm1">#REF!</definedName>
    <definedName name="__imp1" localSheetId="4">#REF!</definedName>
    <definedName name="__imp1">#REF!</definedName>
    <definedName name="__IRC12" localSheetId="4">#REF!</definedName>
    <definedName name="__IRC12">#REF!</definedName>
    <definedName name="__IRC19" localSheetId="4">#REF!</definedName>
    <definedName name="__IRC19">#REF!</definedName>
    <definedName name="__IRC25" localSheetId="4">#REF!</definedName>
    <definedName name="__IRC25">#REF!</definedName>
    <definedName name="__IRC40" localSheetId="4">#REF!</definedName>
    <definedName name="__IRC40">#REF!</definedName>
    <definedName name="__IRC5" localSheetId="4">#REF!</definedName>
    <definedName name="__IRC5">#REF!</definedName>
    <definedName name="__IRC50" localSheetId="4">#REF!</definedName>
    <definedName name="__IRC50">#REF!</definedName>
    <definedName name="__IRC60" localSheetId="4">#REF!</definedName>
    <definedName name="__IRC60">#REF!</definedName>
    <definedName name="__IRC9" localSheetId="4">#REF!</definedName>
    <definedName name="__IRC9">#REF!</definedName>
    <definedName name="__k1">NA()</definedName>
    <definedName name="__KC139">NA()</definedName>
    <definedName name="__KC580">NA()</definedName>
    <definedName name="__knr2" localSheetId="4">#REF!</definedName>
    <definedName name="__knr2">#REF!</definedName>
    <definedName name="__KNR3">NA()</definedName>
    <definedName name="__l1" localSheetId="4">#REF!</definedName>
    <definedName name="__l1">#REF!</definedName>
    <definedName name="__l12" localSheetId="4">#REF!</definedName>
    <definedName name="__l12">#REF!</definedName>
    <definedName name="__l2" localSheetId="4">#REF!</definedName>
    <definedName name="__l2">#REF!</definedName>
    <definedName name="__l3" localSheetId="4">#REF!</definedName>
    <definedName name="__l3">#REF!</definedName>
    <definedName name="__l4" localSheetId="4">#REF!</definedName>
    <definedName name="__l4">#REF!</definedName>
    <definedName name="__l5" localSheetId="4">#REF!</definedName>
    <definedName name="__l5">#REF!</definedName>
    <definedName name="__l6" localSheetId="4">#REF!</definedName>
    <definedName name="__l6">#REF!</definedName>
    <definedName name="__l7" localSheetId="4">#REF!</definedName>
    <definedName name="__l7">#REF!</definedName>
    <definedName name="__l8" localSheetId="4">#REF!</definedName>
    <definedName name="__l8">#REF!</definedName>
    <definedName name="__l9" localSheetId="4">#REF!</definedName>
    <definedName name="__l9">#REF!</definedName>
    <definedName name="__lcn1" localSheetId="4">#REF!</definedName>
    <definedName name="__lcn1">#REF!</definedName>
    <definedName name="__LJ6" localSheetId="4">#REF!</definedName>
    <definedName name="__LJ6">#REF!</definedName>
    <definedName name="__lj600">NA()</definedName>
    <definedName name="__lj900">NA()</definedName>
    <definedName name="__LL3">NA()</definedName>
    <definedName name="__lm1">NA()</definedName>
    <definedName name="__LSO24">"[14]lead!#ref!"</definedName>
    <definedName name="__ma1" localSheetId="4">#REF!</definedName>
    <definedName name="__ma1">#REF!</definedName>
    <definedName name="__ma2">NA()</definedName>
    <definedName name="__me12" localSheetId="4">#REF!</definedName>
    <definedName name="__me12">#REF!</definedName>
    <definedName name="__me20" localSheetId="4">#REF!</definedName>
    <definedName name="__me20">#REF!</definedName>
    <definedName name="__me40" localSheetId="4">#REF!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4">#REF!</definedName>
    <definedName name="__mm1">#REF!</definedName>
    <definedName name="__mm1000">NA()</definedName>
    <definedName name="__mm11" localSheetId="4">#REF!</definedName>
    <definedName name="__mm11">#REF!</definedName>
    <definedName name="__mm111" localSheetId="4">#REF!</definedName>
    <definedName name="__mm111">#REF!</definedName>
    <definedName name="__mm20">NA()</definedName>
    <definedName name="__mm40">NA()</definedName>
    <definedName name="__mm600">NA()</definedName>
    <definedName name="__mm800">NA()</definedName>
    <definedName name="__MS6" localSheetId="4">#REF!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4">#REF!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4">#REF!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4">#REF!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4">#REF!</definedName>
    <definedName name="__pv2">#REF!</definedName>
    <definedName name="__QS25" localSheetId="4">#REF!</definedName>
    <definedName name="__QS25">#REF!</definedName>
    <definedName name="__QS40" localSheetId="4">#REF!</definedName>
    <definedName name="__QS40">#REF!</definedName>
    <definedName name="__rr3" localSheetId="4">#REF!</definedName>
    <definedName name="__rr3">#REF!</definedName>
    <definedName name="__rrr1" localSheetId="4">#REF!</definedName>
    <definedName name="__rrr1">#REF!</definedName>
    <definedName name="__RS300">NA()</definedName>
    <definedName name="__RT5565" localSheetId="4">#REF!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4">#REF!</definedName>
    <definedName name="__SP10">#REF!</definedName>
    <definedName name="__SP16" localSheetId="4">#REF!</definedName>
    <definedName name="__SP16">#REF!</definedName>
    <definedName name="__SP7" localSheetId="4">#REF!</definedName>
    <definedName name="__SP7">#REF!</definedName>
    <definedName name="__SPO79">NA()</definedName>
    <definedName name="__SS10" localSheetId="4">#REF!</definedName>
    <definedName name="__SS10">#REF!</definedName>
    <definedName name="__ss12" localSheetId="4">#REF!</definedName>
    <definedName name="__ss12">#REF!</definedName>
    <definedName name="__SS150" localSheetId="4">#REF!</definedName>
    <definedName name="__SS150">#REF!</definedName>
    <definedName name="__ss20" localSheetId="4">#REF!</definedName>
    <definedName name="__ss20">#REF!</definedName>
    <definedName name="__SS225" localSheetId="4">#REF!</definedName>
    <definedName name="__SS225">#REF!</definedName>
    <definedName name="__SS25" localSheetId="4">#REF!</definedName>
    <definedName name="__SS25">#REF!</definedName>
    <definedName name="__SS300" localSheetId="4">#REF!</definedName>
    <definedName name="__SS300">#REF!</definedName>
    <definedName name="__ss40" localSheetId="4">#REF!</definedName>
    <definedName name="__ss40">#REF!</definedName>
    <definedName name="__SS6" localSheetId="4">#REF!</definedName>
    <definedName name="__SS6">#REF!</definedName>
    <definedName name="__sw1" localSheetId="4">#REF!</definedName>
    <definedName name="__sw1">#REF!</definedName>
    <definedName name="__TB2" localSheetId="4">#REF!</definedName>
    <definedName name="__TB2">#REF!</definedName>
    <definedName name="__tw2" localSheetId="4">#REF!</definedName>
    <definedName name="__tw2">#REF!</definedName>
    <definedName name="__us1" localSheetId="4">#REF!</definedName>
    <definedName name="__us1">#REF!</definedName>
    <definedName name="__var1" localSheetId="4">#REF!</definedName>
    <definedName name="__var1">#REF!</definedName>
    <definedName name="__var4" localSheetId="4">#REF!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4">#REF!</definedName>
    <definedName name="__xh2256">#REF!</definedName>
    <definedName name="__xh2258">NA()</definedName>
    <definedName name="__xh25010">NA()</definedName>
    <definedName name="__xh2504">NA()</definedName>
    <definedName name="__xh2506" localSheetId="4">#REF!</definedName>
    <definedName name="__xh2506">#REF!</definedName>
    <definedName name="__xh2508">NA()</definedName>
    <definedName name="__xh28010">NA()</definedName>
    <definedName name="__xh2804">NA()</definedName>
    <definedName name="__xh2806" localSheetId="4">#REF!</definedName>
    <definedName name="__xh2806">#REF!</definedName>
    <definedName name="__xh2808">NA()</definedName>
    <definedName name="__xh31510">NA()</definedName>
    <definedName name="__xh3154">NA()</definedName>
    <definedName name="__xh3156" localSheetId="4">#REF!</definedName>
    <definedName name="__xh3156">#REF!</definedName>
    <definedName name="__xh3158">NA()</definedName>
    <definedName name="__xh3554">NA()</definedName>
    <definedName name="__xh3556">NA()</definedName>
    <definedName name="__xh6310">NA()</definedName>
    <definedName name="__xh634" localSheetId="4">#REF!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4">#REF!</definedName>
    <definedName name="__xh9999">#REF!</definedName>
    <definedName name="__xk7100" localSheetId="4">#REF!</definedName>
    <definedName name="__xk7100">#REF!</definedName>
    <definedName name="__xk7150" localSheetId="4">#REF!</definedName>
    <definedName name="__xk7150">#REF!</definedName>
    <definedName name="__xk7200">NA()</definedName>
    <definedName name="__xk7250" localSheetId="4">#REF!</definedName>
    <definedName name="__xk7250">#REF!</definedName>
    <definedName name="__xk7300" localSheetId="4">#REF!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4">#REF!</definedName>
    <definedName name="__xp11010">#REF!</definedName>
    <definedName name="__xp1104" localSheetId="4">#REF!</definedName>
    <definedName name="__xp1104">#REF!</definedName>
    <definedName name="__xp1106" localSheetId="4">#REF!</definedName>
    <definedName name="__xp1106">#REF!</definedName>
    <definedName name="__xp12510">NA()</definedName>
    <definedName name="__xp1254" localSheetId="4">#REF!</definedName>
    <definedName name="__xp1254">#REF!</definedName>
    <definedName name="__xp1256" localSheetId="4">#REF!</definedName>
    <definedName name="__xp1256">#REF!</definedName>
    <definedName name="__xp14010" localSheetId="4">#REF!</definedName>
    <definedName name="__xp14010">#REF!</definedName>
    <definedName name="__xp1404" localSheetId="4">#REF!</definedName>
    <definedName name="__xp1404">#REF!</definedName>
    <definedName name="__xp1406" localSheetId="4">#REF!</definedName>
    <definedName name="__xp1406">#REF!</definedName>
    <definedName name="__xp16010">NA()</definedName>
    <definedName name="__xp1604" localSheetId="4">#REF!</definedName>
    <definedName name="__xp1604">#REF!</definedName>
    <definedName name="__xp1606" localSheetId="4">#REF!</definedName>
    <definedName name="__xp1606">#REF!</definedName>
    <definedName name="__xp18010">NA()</definedName>
    <definedName name="__xp1804" localSheetId="4">#REF!</definedName>
    <definedName name="__xp1804">#REF!</definedName>
    <definedName name="__xp1806" localSheetId="4">#REF!</definedName>
    <definedName name="__xp1806">#REF!</definedName>
    <definedName name="__xp20010">NA()</definedName>
    <definedName name="__xp2004">NA()</definedName>
    <definedName name="__xp2006" localSheetId="4">#REF!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4">#REF!</definedName>
    <definedName name="__xp6310">#REF!</definedName>
    <definedName name="__xp634">NA()</definedName>
    <definedName name="__xp636" localSheetId="4">#REF!</definedName>
    <definedName name="__xp636">#REF!</definedName>
    <definedName name="__xp7510" localSheetId="4">#REF!</definedName>
    <definedName name="__xp7510">#REF!</definedName>
    <definedName name="__xp754" localSheetId="4">#REF!</definedName>
    <definedName name="__xp754">#REF!</definedName>
    <definedName name="__xp756" localSheetId="4">#REF!</definedName>
    <definedName name="__xp756">#REF!</definedName>
    <definedName name="__xp9010" localSheetId="4">#REF!</definedName>
    <definedName name="__xp9010">#REF!</definedName>
    <definedName name="__xp904" localSheetId="4">#REF!</definedName>
    <definedName name="__xp904">#REF!</definedName>
    <definedName name="__xp906" localSheetId="4">#REF!</definedName>
    <definedName name="__xp906">#REF!</definedName>
    <definedName name="_0">NA()</definedName>
    <definedName name="_0_10">NA()</definedName>
    <definedName name="_055">NA()</definedName>
    <definedName name="_0knrothpfinal" localSheetId="4">#REF!</definedName>
    <definedName name="_0knrothpfinal">#REF!</definedName>
    <definedName name="_1__Bitumen_pressure" localSheetId="4">#REF!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4">#REF!</definedName>
    <definedName name="_150_mm_thickness">#REF!</definedName>
    <definedName name="_2_and_3" localSheetId="4">#REF!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4"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4">#REF!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4">#REF!</definedName>
    <definedName name="_AUX111">#REF!</definedName>
    <definedName name="_aux2" localSheetId="4">#REF!</definedName>
    <definedName name="_aux2">#REF!</definedName>
    <definedName name="_AUX3" localSheetId="4">#REF!</definedName>
    <definedName name="_AUX3">#REF!</definedName>
    <definedName name="_b">NA()</definedName>
    <definedName name="_bla1" localSheetId="4">#REF!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4">#REF!</definedName>
    <definedName name="_CCW1">#REF!</definedName>
    <definedName name="_CCW2" localSheetId="4">#REF!</definedName>
    <definedName name="_CCW2">#REF!</definedName>
    <definedName name="_CD2">NA()</definedName>
    <definedName name="_CEM">NA()</definedName>
    <definedName name="_ceramic">NA()</definedName>
    <definedName name="_cir" localSheetId="4">#REF!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4">#REF!</definedName>
    <definedName name="_cur1">#REF!</definedName>
    <definedName name="_CY53__">NA()</definedName>
    <definedName name="_CY53___10">NA()</definedName>
    <definedName name="_dadoing">NA()</definedName>
    <definedName name="_df3">NA()</definedName>
    <definedName name="_div" localSheetId="4">#REF!</definedName>
    <definedName name="_div">#REF!</definedName>
    <definedName name="_E02" localSheetId="4">#REF!</definedName>
    <definedName name="_E02">#REF!</definedName>
    <definedName name="_E05" localSheetId="4">#REF!</definedName>
    <definedName name="_E05">#REF!</definedName>
    <definedName name="_E12" localSheetId="4">#REF!</definedName>
    <definedName name="_E12">#REF!</definedName>
    <definedName name="_E29" localSheetId="4">#REF!</definedName>
    <definedName name="_E29">#REF!</definedName>
    <definedName name="_E38" localSheetId="4">#REF!</definedName>
    <definedName name="_E38">#REF!</definedName>
    <definedName name="_emulsion">NA()</definedName>
    <definedName name="_er1">NA()</definedName>
    <definedName name="_ewe1" localSheetId="4">#REF!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4" hidden="1">#REF!</definedName>
    <definedName name="_Fill" hidden="1">#REF!</definedName>
    <definedName name="_xlnm._FilterDatabase" localSheetId="10" hidden="1">EQP_List!$E$1:$E$48</definedName>
    <definedName name="_xlnm._FilterDatabase" localSheetId="1" hidden="1">RE!$L$1:$L$824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4">#REF!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4">#REF!</definedName>
    <definedName name="_hab1">#REF!</definedName>
    <definedName name="_hpm1" localSheetId="4">#REF!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4">#REF!</definedName>
    <definedName name="_imp1">#REF!</definedName>
    <definedName name="_IRC12" localSheetId="4">#REF!</definedName>
    <definedName name="_IRC12">#REF!</definedName>
    <definedName name="_IRC19" localSheetId="4">#REF!</definedName>
    <definedName name="_IRC19">#REF!</definedName>
    <definedName name="_IRC25" localSheetId="4">#REF!</definedName>
    <definedName name="_IRC25">#REF!</definedName>
    <definedName name="_IRC40" localSheetId="4">#REF!</definedName>
    <definedName name="_IRC40">#REF!</definedName>
    <definedName name="_IRC5" localSheetId="4">#REF!</definedName>
    <definedName name="_IRC5">#REF!</definedName>
    <definedName name="_IRC50" localSheetId="4">#REF!</definedName>
    <definedName name="_IRC50">#REF!</definedName>
    <definedName name="_IRC60" localSheetId="4">#REF!</definedName>
    <definedName name="_IRC60">#REF!</definedName>
    <definedName name="_IRC9" localSheetId="4">#REF!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4" hidden="1">#REF!</definedName>
    <definedName name="_Key1" hidden="1">#REF!</definedName>
    <definedName name="_knr2" localSheetId="4">#REF!</definedName>
    <definedName name="_knr2">#REF!</definedName>
    <definedName name="_knr3">NA()</definedName>
    <definedName name="_L_BX">NA()</definedName>
    <definedName name="_L_CX">NA()</definedName>
    <definedName name="_l1" localSheetId="4">#REF!</definedName>
    <definedName name="_l1">#REF!</definedName>
    <definedName name="_l12" localSheetId="4">#REF!</definedName>
    <definedName name="_l12">#REF!</definedName>
    <definedName name="_l2" localSheetId="4">#REF!</definedName>
    <definedName name="_l2">#REF!</definedName>
    <definedName name="_l3" localSheetId="4">#REF!</definedName>
    <definedName name="_l3">#REF!</definedName>
    <definedName name="_l4" localSheetId="4">#REF!</definedName>
    <definedName name="_l4">#REF!</definedName>
    <definedName name="_l5" localSheetId="4">#REF!</definedName>
    <definedName name="_l5">#REF!</definedName>
    <definedName name="_l6" localSheetId="4">#REF!</definedName>
    <definedName name="_l6">#REF!</definedName>
    <definedName name="_l7" localSheetId="4">#REF!</definedName>
    <definedName name="_l7">#REF!</definedName>
    <definedName name="_l8" localSheetId="4">#REF!</definedName>
    <definedName name="_l8">#REF!</definedName>
    <definedName name="_l9" localSheetId="4">#REF!</definedName>
    <definedName name="_l9">#REF!</definedName>
    <definedName name="_LC1">"[84]labour!#ref!"</definedName>
    <definedName name="_LC2">"[84]labour!#ref!"</definedName>
    <definedName name="_lcn1" localSheetId="4">#REF!</definedName>
    <definedName name="_lcn1">#REF!</definedName>
    <definedName name="_LEAD" localSheetId="4">#REF!</definedName>
    <definedName name="_LEAD">#REF!</definedName>
    <definedName name="_LJ6" localSheetId="4">#REF!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4">#REF!</definedName>
    <definedName name="_M17">#REF!</definedName>
    <definedName name="_M38" localSheetId="4">#REF!</definedName>
    <definedName name="_M38">#REF!</definedName>
    <definedName name="_M55">NA()</definedName>
    <definedName name="_M67" localSheetId="4">#REF!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4">#REF!</definedName>
    <definedName name="_me12">#REF!</definedName>
    <definedName name="_me15" localSheetId="4">#REF!</definedName>
    <definedName name="_me15">#REF!</definedName>
    <definedName name="_me20" localSheetId="4">#REF!</definedName>
    <definedName name="_me20">#REF!</definedName>
    <definedName name="_me40" localSheetId="4">#REF!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4">#REF!</definedName>
    <definedName name="_mm1">#REF!</definedName>
    <definedName name="_mm1000">NA()</definedName>
    <definedName name="_mm1001">NA()</definedName>
    <definedName name="_mm11" localSheetId="4">#REF!</definedName>
    <definedName name="_mm11">#REF!</definedName>
    <definedName name="_mm111" localSheetId="4">#REF!</definedName>
    <definedName name="_mm111">#REF!</definedName>
    <definedName name="_mm20">NA()</definedName>
    <definedName name="_mm40">NA()</definedName>
    <definedName name="_mm600">NA()</definedName>
    <definedName name="_mm800">NA()</definedName>
    <definedName name="_MS6" localSheetId="4">#REF!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4">#REF!</definedName>
    <definedName name="_ne10">#REF!</definedName>
    <definedName name="_New1" localSheetId="4">#REF!</definedName>
    <definedName name="_New1">#REF!</definedName>
    <definedName name="_NW" localSheetId="4">#REF!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4">#REF!</definedName>
    <definedName name="_OH1">#REF!</definedName>
    <definedName name="_OQUA">NA()</definedName>
    <definedName name="_Order1" hidden="1">255</definedName>
    <definedName name="_p">NA()</definedName>
    <definedName name="_p_10">NA()</definedName>
    <definedName name="_p5">NA()</definedName>
    <definedName name="_pa1" localSheetId="4">#REF!</definedName>
    <definedName name="_pa1">#REF!</definedName>
    <definedName name="_pa2" localSheetId="4">#REF!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4">#REF!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4">#REF!</definedName>
    <definedName name="_pipe_con_500">#REF!</definedName>
    <definedName name="_pipe_con_700" localSheetId="4">#REF!</definedName>
    <definedName name="_pipe_con_700">#REF!</definedName>
    <definedName name="_pipe_ic_1100" localSheetId="4">#REF!</definedName>
    <definedName name="_pipe_ic_1100">#REF!</definedName>
    <definedName name="_pipe_ic_500" localSheetId="4">#REF!</definedName>
    <definedName name="_pipe_ic_500">#REF!</definedName>
    <definedName name="_pipe_ic_700" localSheetId="4">#REF!</definedName>
    <definedName name="_pipe_ic_700">#REF!</definedName>
    <definedName name="_PL">NA()</definedName>
    <definedName name="_pla4" localSheetId="4">#REF!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4">#REF!</definedName>
    <definedName name="_pv2">#REF!</definedName>
    <definedName name="_Q">NA()</definedName>
    <definedName name="_QS25" localSheetId="4">#REF!</definedName>
    <definedName name="_QS25">#REF!</definedName>
    <definedName name="_QS40" localSheetId="4">#REF!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4">#REF!</definedName>
    <definedName name="_rr3">#REF!</definedName>
    <definedName name="_rrr1" localSheetId="4">#REF!</definedName>
    <definedName name="_rrr1">#REF!</definedName>
    <definedName name="_RS300">NA()</definedName>
    <definedName name="_RT5565" localSheetId="4">#REF!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4">#REF!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4">#REF!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4">#REF!</definedName>
    <definedName name="_SP10">#REF!</definedName>
    <definedName name="_SP16" localSheetId="4">#REF!</definedName>
    <definedName name="_SP16">#REF!</definedName>
    <definedName name="_SP7" localSheetId="4">#REF!</definedName>
    <definedName name="_SP7">#REF!</definedName>
    <definedName name="_SPO79">NA()</definedName>
    <definedName name="_SS10" localSheetId="4">#REF!</definedName>
    <definedName name="_SS10">#REF!</definedName>
    <definedName name="_ss12" localSheetId="4">#REF!</definedName>
    <definedName name="_ss12">#REF!</definedName>
    <definedName name="_SS150" localSheetId="4">#REF!</definedName>
    <definedName name="_SS150">#REF!</definedName>
    <definedName name="_ss20" localSheetId="4">#REF!</definedName>
    <definedName name="_ss20">#REF!</definedName>
    <definedName name="_SS225" localSheetId="4">#REF!</definedName>
    <definedName name="_SS225">#REF!</definedName>
    <definedName name="_SS25" localSheetId="4">#REF!</definedName>
    <definedName name="_SS25">#REF!</definedName>
    <definedName name="_SS300" localSheetId="4">#REF!</definedName>
    <definedName name="_SS300">#REF!</definedName>
    <definedName name="_ss40" localSheetId="4">#REF!</definedName>
    <definedName name="_ss40">#REF!</definedName>
    <definedName name="_SS6" localSheetId="4">#REF!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4">#REF!</definedName>
    <definedName name="_sw1">#REF!</definedName>
    <definedName name="_t1">NA()</definedName>
    <definedName name="_t2">NA()</definedName>
    <definedName name="_tab1">NA()</definedName>
    <definedName name="_th_week_water_transp_habs" localSheetId="4">#REF!</definedName>
    <definedName name="_th_week_water_transp_habs">#REF!</definedName>
    <definedName name="_tk1">NA()</definedName>
    <definedName name="_tw2">NA()</definedName>
    <definedName name="_upa4">"[104]upa!$i$1:$m$65536"</definedName>
    <definedName name="_us1">NA()</definedName>
    <definedName name="_var1" localSheetId="4">#REF!</definedName>
    <definedName name="_var1">#REF!</definedName>
    <definedName name="_var4" localSheetId="4">#REF!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4">#REF!</definedName>
    <definedName name="_xh2256">#REF!</definedName>
    <definedName name="_xh2258">NA()</definedName>
    <definedName name="_xh25010">NA()</definedName>
    <definedName name="_xh2504">NA()</definedName>
    <definedName name="_xh2506" localSheetId="4">#REF!</definedName>
    <definedName name="_xh2506">#REF!</definedName>
    <definedName name="_xh2508">NA()</definedName>
    <definedName name="_xh28010">NA()</definedName>
    <definedName name="_xh2804">NA()</definedName>
    <definedName name="_xh2806" localSheetId="4">#REF!</definedName>
    <definedName name="_xh2806">#REF!</definedName>
    <definedName name="_xh2808">NA()</definedName>
    <definedName name="_xh31510">NA()</definedName>
    <definedName name="_xh3154">NA()</definedName>
    <definedName name="_xh3156" localSheetId="4">#REF!</definedName>
    <definedName name="_xh3156">#REF!</definedName>
    <definedName name="_xh3158">NA()</definedName>
    <definedName name="_xh3554">NA()</definedName>
    <definedName name="_xh3556">NA()</definedName>
    <definedName name="_xh6310">NA()</definedName>
    <definedName name="_xh634" localSheetId="4">#REF!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4">#REF!</definedName>
    <definedName name="_xh9999">#REF!</definedName>
    <definedName name="_xk7100" localSheetId="4">#REF!</definedName>
    <definedName name="_xk7100">#REF!</definedName>
    <definedName name="_xk7150" localSheetId="4">#REF!</definedName>
    <definedName name="_xk7150">#REF!</definedName>
    <definedName name="_xk7200">NA()</definedName>
    <definedName name="_xk7250" localSheetId="4">#REF!</definedName>
    <definedName name="_xk7250">#REF!</definedName>
    <definedName name="_xk7300" localSheetId="4">#REF!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4">#REF!</definedName>
    <definedName name="_xp11010">#REF!</definedName>
    <definedName name="_xp1104" localSheetId="4">#REF!</definedName>
    <definedName name="_xp1104">#REF!</definedName>
    <definedName name="_xp1106" localSheetId="4">#REF!</definedName>
    <definedName name="_xp1106">#REF!</definedName>
    <definedName name="_xp12510">NA()</definedName>
    <definedName name="_xp1254" localSheetId="4">#REF!</definedName>
    <definedName name="_xp1254">#REF!</definedName>
    <definedName name="_xp1256" localSheetId="4">#REF!</definedName>
    <definedName name="_xp1256">#REF!</definedName>
    <definedName name="_xp14010" localSheetId="4">#REF!</definedName>
    <definedName name="_xp14010">#REF!</definedName>
    <definedName name="_xp1404" localSheetId="4">#REF!</definedName>
    <definedName name="_xp1404">#REF!</definedName>
    <definedName name="_xp1406" localSheetId="4">#REF!</definedName>
    <definedName name="_xp1406">#REF!</definedName>
    <definedName name="_xp16010">NA()</definedName>
    <definedName name="_xp1604" localSheetId="4">#REF!</definedName>
    <definedName name="_xp1604">#REF!</definedName>
    <definedName name="_xp1606" localSheetId="4">#REF!</definedName>
    <definedName name="_xp1606">#REF!</definedName>
    <definedName name="_xp18010">NA()</definedName>
    <definedName name="_xp1804" localSheetId="4">#REF!</definedName>
    <definedName name="_xp1804">#REF!</definedName>
    <definedName name="_xp1806" localSheetId="4">#REF!</definedName>
    <definedName name="_xp1806">#REF!</definedName>
    <definedName name="_xp20010">NA()</definedName>
    <definedName name="_xp2004">NA()</definedName>
    <definedName name="_xp2006" localSheetId="4">#REF!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4">#REF!</definedName>
    <definedName name="_xp6310">#REF!</definedName>
    <definedName name="_xp634">NA()</definedName>
    <definedName name="_xp636" localSheetId="4">#REF!</definedName>
    <definedName name="_xp636">#REF!</definedName>
    <definedName name="_xp7510" localSheetId="4">#REF!</definedName>
    <definedName name="_xp7510">#REF!</definedName>
    <definedName name="_xp754" localSheetId="4">#REF!</definedName>
    <definedName name="_xp754">#REF!</definedName>
    <definedName name="_xp756" localSheetId="4">#REF!</definedName>
    <definedName name="_xp756">#REF!</definedName>
    <definedName name="_xp9010" localSheetId="4">#REF!</definedName>
    <definedName name="_xp9010">#REF!</definedName>
    <definedName name="_xp904" localSheetId="4">#REF!</definedName>
    <definedName name="_xp904">#REF!</definedName>
    <definedName name="_xp906" localSheetId="4">#REF!</definedName>
    <definedName name="_xp906">#REF!</definedName>
    <definedName name="_Y1">NA()</definedName>
    <definedName name="_Y2">NA()</definedName>
    <definedName name="_Y3">NA()</definedName>
    <definedName name="a" localSheetId="4">#REF!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4" hidden="1">#REF!</definedName>
    <definedName name="aa" hidden="1">#REF!</definedName>
    <definedName name="AAA" localSheetId="4">#REF!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4">#REF!</definedName>
    <definedName name="aadf">#REF!</definedName>
    <definedName name="aastrb">NA()</definedName>
    <definedName name="aat">NA()</definedName>
    <definedName name="aawa" localSheetId="4">#REF!</definedName>
    <definedName name="aawa">#REF!</definedName>
    <definedName name="ab" localSheetId="4">#REF!</definedName>
    <definedName name="ab">#REF!</definedName>
    <definedName name="Abbbbb">NA()</definedName>
    <definedName name="ABC">NA()</definedName>
    <definedName name="abcdes">NA()</definedName>
    <definedName name="abf">NA()</definedName>
    <definedName name="ABM">NA()</definedName>
    <definedName name="abs" localSheetId="4">#REF!</definedName>
    <definedName name="abs">#REF!</definedName>
    <definedName name="ABSTRACT">NA()</definedName>
    <definedName name="ABSTRUCT">NA()</definedName>
    <definedName name="AC">NA()</definedName>
    <definedName name="AC_C" localSheetId="4">#REF!</definedName>
    <definedName name="AC_C">#REF!</definedName>
    <definedName name="AC_CL" localSheetId="4">#REF!</definedName>
    <definedName name="AC_CL">#REF!</definedName>
    <definedName name="AC_CLL" localSheetId="4">#REF!</definedName>
    <definedName name="AC_CLL">#REF!</definedName>
    <definedName name="AC_CLR" localSheetId="4">#REF!</definedName>
    <definedName name="AC_CLR">#REF!</definedName>
    <definedName name="AC_CLS" localSheetId="4">#REF!</definedName>
    <definedName name="AC_CLS">#REF!</definedName>
    <definedName name="AC_D_R" localSheetId="4">#REF!</definedName>
    <definedName name="AC_D_R">#REF!</definedName>
    <definedName name="AC_DC" localSheetId="4">#REF!</definedName>
    <definedName name="AC_DC">#REF!</definedName>
    <definedName name="AC_DL_RANGE" localSheetId="4">#REF!</definedName>
    <definedName name="AC_DL_RANGE">#REF!</definedName>
    <definedName name="AC_DR" localSheetId="4">#REF!</definedName>
    <definedName name="AC_DR">#REF!</definedName>
    <definedName name="AC_G" localSheetId="4">#REF!</definedName>
    <definedName name="AC_G">#REF!</definedName>
    <definedName name="AC_P" localSheetId="4">#REF!</definedName>
    <definedName name="AC_P">#REF!</definedName>
    <definedName name="AC_PIPES" localSheetId="4">#REF!</definedName>
    <definedName name="AC_PIPES">#REF!</definedName>
    <definedName name="AC_RATES" localSheetId="4">#REF!</definedName>
    <definedName name="AC_RATES">#REF!</definedName>
    <definedName name="ac_sheet">NA()</definedName>
    <definedName name="academic" localSheetId="4"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4">#REF!</definedName>
    <definedName name="Address">#REF!</definedName>
    <definedName name="adfa">NA()</definedName>
    <definedName name="adfas" localSheetId="4">#REF!</definedName>
    <definedName name="adfas">#REF!</definedName>
    <definedName name="adfd">NA()</definedName>
    <definedName name="ADFDSFSD1111" localSheetId="4">#REF!</definedName>
    <definedName name="ADFDSFSD1111">#REF!</definedName>
    <definedName name="Admin__Building">NA()</definedName>
    <definedName name="admn_off">NA()</definedName>
    <definedName name="admn_site">NA()</definedName>
    <definedName name="adsa">NA()</definedName>
    <definedName name="adsf">NA()</definedName>
    <definedName name="ae" localSheetId="4">#REF!</definedName>
    <definedName name="ae">#REF!</definedName>
    <definedName name="ae." localSheetId="4">#REF!</definedName>
    <definedName name="ae.">#REF!</definedName>
    <definedName name="ae_">NA()</definedName>
    <definedName name="aea">NA()</definedName>
    <definedName name="AEE">NA()</definedName>
    <definedName name="AEW">NA()</definedName>
    <definedName name="AEW_FOR" localSheetId="4">#REF!</definedName>
    <definedName name="AEW_FOR">#REF!</definedName>
    <definedName name="AEW_SIDE" localSheetId="4">#REF!</definedName>
    <definedName name="AEW_SIDE">#REF!</definedName>
    <definedName name="af">NA()</definedName>
    <definedName name="afb">"[122]process!#ref!"</definedName>
    <definedName name="ag" localSheetId="4">#REF!</definedName>
    <definedName name="ag">#REF!</definedName>
    <definedName name="Aggregate">NA()</definedName>
    <definedName name="agl">NA()</definedName>
    <definedName name="AGRA_SHOULDERS" localSheetId="4">#REF!</definedName>
    <definedName name="AGRA_SHOULDERS">#REF!</definedName>
    <definedName name="AGSB" localSheetId="4">#REF!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4" hidden="1">#REF!</definedName>
    <definedName name="AlampurABCDCivil" hidden="1">#REF!</definedName>
    <definedName name="ald">NA()</definedName>
    <definedName name="ALDROPS" localSheetId="4">#REF!</definedName>
    <definedName name="ALDROPS">#REF!</definedName>
    <definedName name="ALLPIPE_TYPES" localSheetId="4">#REF!</definedName>
    <definedName name="ALLPIPE_TYPES">#REF!</definedName>
    <definedName name="alw">NA()</definedName>
    <definedName name="AMOUNT">NA()</definedName>
    <definedName name="analysis">NA()</definedName>
    <definedName name="ANALYSIS_DATA" localSheetId="4">#REF!</definedName>
    <definedName name="ANALYSIS_DATA">#REF!</definedName>
    <definedName name="Aname" localSheetId="4">#REF!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4">#REF!</definedName>
    <definedName name="ANNUAL_ELECTRICAL1_CHARGES">#REF!</definedName>
    <definedName name="ANNUAL_ELECTRICAL2_CHARGES" localSheetId="4">#REF!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4">#REF!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4">#REF!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4">#REF!</definedName>
    <definedName name="ASCSD">#REF!</definedName>
    <definedName name="asd" localSheetId="4">#REF!</definedName>
    <definedName name="asd">#REF!</definedName>
    <definedName name="ASDBC">NA()</definedName>
    <definedName name="ASDF">{"'ridftotal'!$A$4:$S$27"}</definedName>
    <definedName name="asdfs">NA()</definedName>
    <definedName name="asds">NA()</definedName>
    <definedName name="asdsdfsf">NA()</definedName>
    <definedName name="asf" localSheetId="4">#REF!</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4">#REF!</definedName>
    <definedName name="AVG_HRS_PUMP_ULTI">#REF!</definedName>
    <definedName name="AVRCC">NA()</definedName>
    <definedName name="AWBM">NA()</definedName>
    <definedName name="AWBM2" localSheetId="4">#REF!</definedName>
    <definedName name="AWBM2">#REF!</definedName>
    <definedName name="AWBM3" localSheetId="4">#REF!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4">#REF!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4">#REF!</definedName>
    <definedName name="bala">#REF!</definedName>
    <definedName name="banilad" localSheetId="4">#REF!</definedName>
    <definedName name="banilad">#REF!</definedName>
    <definedName name="bar_bender">NA()</definedName>
    <definedName name="basic">NA()</definedName>
    <definedName name="bb" localSheetId="4"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4">#REF!</definedName>
    <definedName name="Bitumen_Boilor">#REF!</definedName>
    <definedName name="BITUMEN_TRUNK_ROAD_SECTIONS" localSheetId="4">#REF!</definedName>
    <definedName name="BITUMEN_TRUNK_ROAD_SECTIONS">#REF!</definedName>
    <definedName name="bjlc">NA()</definedName>
    <definedName name="bkk">NA()</definedName>
    <definedName name="bl">NA()</definedName>
    <definedName name="BLA">NA()</definedName>
    <definedName name="BLAST" localSheetId="4">#REF!</definedName>
    <definedName name="BLAST">#REF!</definedName>
    <definedName name="blast1" localSheetId="4">#REF!</definedName>
    <definedName name="blast1">#REF!</definedName>
    <definedName name="blast2" localSheetId="4">#REF!</definedName>
    <definedName name="blast2">#REF!</definedName>
    <definedName name="BLAST3" localSheetId="4">#REF!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4">#REF!</definedName>
    <definedName name="BoltsNuts">#REF!</definedName>
    <definedName name="boml">NA()</definedName>
    <definedName name="boml1">NA()</definedName>
    <definedName name="BOND600" localSheetId="4">#REF!</definedName>
    <definedName name="BOND600">#REF!</definedName>
    <definedName name="boo">NA()</definedName>
    <definedName name="boq" localSheetId="4">#REF!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4">#REF!</definedName>
    <definedName name="BOTTOMDOMEONETOSIX">#REF!</definedName>
    <definedName name="BOTTOMDOMESIXTOTHIRTEEN" localSheetId="4">#REF!</definedName>
    <definedName name="BOTTOMDOMESIXTOTHIRTEEN">#REF!</definedName>
    <definedName name="BOTTOMRINGGIRDERONETOSIX" localSheetId="4">#REF!</definedName>
    <definedName name="BOTTOMRINGGIRDERONETOSIX">#REF!</definedName>
    <definedName name="BOTTOMRINGGIRDERSEVENTOTHIRTEEN" localSheetId="4">#REF!</definedName>
    <definedName name="BOTTOMRINGGIRDERSEVENTOTHIRTEEN">#REF!</definedName>
    <definedName name="bp">NA()</definedName>
    <definedName name="bpr">NA()</definedName>
    <definedName name="br" localSheetId="4">#REF!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4">#REF!</definedName>
    <definedName name="brnm">#REF!</definedName>
    <definedName name="bs" localSheetId="4">#REF!</definedName>
    <definedName name="bs">#REF!</definedName>
    <definedName name="BSB5_Reinigung_in_BiopurC">"[148]balan1!#ref!"</definedName>
    <definedName name="BSB5_Reinigung_in_BiopurN">"[148]balan1!#ref!"</definedName>
    <definedName name="BSB5vorklmg" localSheetId="4">#REF!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4">#REF!</definedName>
    <definedName name="Bulk">#REF!</definedName>
    <definedName name="BUT_HINGES" localSheetId="4">#REF!</definedName>
    <definedName name="BUT_HINGES">#REF!</definedName>
    <definedName name="bw">NA()</definedName>
    <definedName name="BWF1B">NA()</definedName>
    <definedName name="bwfb">"[122]process!#ref!"</definedName>
    <definedName name="BWIRE" localSheetId="4">#REF!</definedName>
    <definedName name="BWIRE">#REF!</definedName>
    <definedName name="bwl">"[122]process!#ref!"</definedName>
    <definedName name="bwld">NA()</definedName>
    <definedName name="BWSC_PIPES" localSheetId="4">#REF!</definedName>
    <definedName name="BWSC_PIPES">#REF!</definedName>
    <definedName name="BWSP_C" localSheetId="4">#REF!</definedName>
    <definedName name="BWSP_C">#REF!</definedName>
    <definedName name="BWSP_CL" localSheetId="4">#REF!</definedName>
    <definedName name="BWSP_CL">#REF!</definedName>
    <definedName name="BWSP_CL_RATES" localSheetId="4">#REF!</definedName>
    <definedName name="BWSP_CL_RATES">#REF!</definedName>
    <definedName name="BWSP_CLL" localSheetId="4">#REF!</definedName>
    <definedName name="BWSP_CLL">#REF!</definedName>
    <definedName name="BWSP_CLR" localSheetId="4">#REF!</definedName>
    <definedName name="BWSP_CLR">#REF!</definedName>
    <definedName name="BWSP_CLS" localSheetId="4">#REF!</definedName>
    <definedName name="BWSP_CLS">#REF!</definedName>
    <definedName name="BWSP_D_R" localSheetId="4">#REF!</definedName>
    <definedName name="BWSP_D_R">#REF!</definedName>
    <definedName name="BWSP_D_RATES" localSheetId="4">#REF!</definedName>
    <definedName name="BWSP_D_RATES">#REF!</definedName>
    <definedName name="BWSP_DC" localSheetId="4">#REF!</definedName>
    <definedName name="BWSP_DC">#REF!</definedName>
    <definedName name="BWSP_DL_RANGE" localSheetId="4">#REF!</definedName>
    <definedName name="BWSP_DL_RANGE">#REF!</definedName>
    <definedName name="BWSP_DR" localSheetId="4">#REF!</definedName>
    <definedName name="BWSP_DR">#REF!</definedName>
    <definedName name="BWSP_FR_12KG" localSheetId="4">#REF!</definedName>
    <definedName name="BWSP_FR_12KG">#REF!</definedName>
    <definedName name="BWSP_FR_14KG" localSheetId="4">#REF!</definedName>
    <definedName name="BWSP_FR_14KG">#REF!</definedName>
    <definedName name="BWSP_FR_16KG" localSheetId="4">#REF!</definedName>
    <definedName name="BWSP_FR_16KG">#REF!</definedName>
    <definedName name="BWSP_FR_18KG" localSheetId="4">#REF!</definedName>
    <definedName name="BWSP_FR_18KG">#REF!</definedName>
    <definedName name="BWSP_FR_20KG" localSheetId="4">#REF!</definedName>
    <definedName name="BWSP_FR_20KG">#REF!</definedName>
    <definedName name="BWSP_FR_22KG" localSheetId="4">#REF!</definedName>
    <definedName name="BWSP_FR_22KG">#REF!</definedName>
    <definedName name="BWSP_FR_24KG" localSheetId="4">#REF!</definedName>
    <definedName name="BWSP_FR_24KG">#REF!</definedName>
    <definedName name="BWSP_FR_26KG" localSheetId="4">#REF!</definedName>
    <definedName name="BWSP_FR_26KG">#REF!</definedName>
    <definedName name="BWSP_FR_28KG" localSheetId="4">#REF!</definedName>
    <definedName name="BWSP_FR_28KG">#REF!</definedName>
    <definedName name="BWSP_FR_30KG" localSheetId="4">#REF!</definedName>
    <definedName name="BWSP_FR_30KG">#REF!</definedName>
    <definedName name="BWSP_G" localSheetId="4">#REF!</definedName>
    <definedName name="BWSP_G">#REF!</definedName>
    <definedName name="BWSP_P" localSheetId="4">#REF!</definedName>
    <definedName name="BWSP_P">#REF!</definedName>
    <definedName name="BWSP_RATES" localSheetId="4">#REF!</definedName>
    <definedName name="BWSP_RATES">#REF!</definedName>
    <definedName name="BWSP_T" localSheetId="4">#REF!</definedName>
    <definedName name="BWSP_T">#REF!</definedName>
    <definedName name="bwssb">NA()</definedName>
    <definedName name="bww">"[122]process!#ref!"</definedName>
    <definedName name="bx">NA()</definedName>
    <definedName name="c.c136" localSheetId="4">#REF!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4">#REF!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4">#REF!</definedName>
    <definedName name="CC">#REF!</definedName>
    <definedName name="CC_1" localSheetId="4">#REF!</definedName>
    <definedName name="CC_1">#REF!</definedName>
    <definedName name="CC_1_6_10__using_40MM_OTG_Meteal_including_cost_and_conveyance_of_all_materials_and_labour_charge._etc.__Complete" localSheetId="4">#REF!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4">#REF!</definedName>
    <definedName name="cc_mix">#REF!</definedName>
    <definedName name="CC1_2_4">NA()</definedName>
    <definedName name="cc1_5_10">NA()</definedName>
    <definedName name="CC11A">"'[141]11'!$a$1:$w$65536"</definedName>
    <definedName name="CC11B">"'[141]11'!$a$1:$u$65536"</definedName>
    <definedName name="CC12A" localSheetId="4">#REF!</definedName>
    <definedName name="CC12A">#REF!</definedName>
    <definedName name="CC12B" localSheetId="4">#REF!</definedName>
    <definedName name="CC12B">#REF!</definedName>
    <definedName name="CC2A" localSheetId="4">#REF!</definedName>
    <definedName name="CC2A">#REF!</definedName>
    <definedName name="CC2B" localSheetId="4">#REF!</definedName>
    <definedName name="CC2B">#REF!</definedName>
    <definedName name="CC2C" localSheetId="4">#REF!</definedName>
    <definedName name="CC2C">#REF!</definedName>
    <definedName name="CC2D" localSheetId="4">#REF!</definedName>
    <definedName name="CC2D">#REF!</definedName>
    <definedName name="CC2E" localSheetId="4">#REF!</definedName>
    <definedName name="CC2E">#REF!</definedName>
    <definedName name="CC2F" localSheetId="4">#REF!</definedName>
    <definedName name="CC2F">#REF!</definedName>
    <definedName name="CC2G" localSheetId="4">#REF!</definedName>
    <definedName name="CC2G">#REF!</definedName>
    <definedName name="CC2H" localSheetId="4">#REF!</definedName>
    <definedName name="CC2H">#REF!</definedName>
    <definedName name="CC3A" localSheetId="4">#REF!</definedName>
    <definedName name="CC3A">#REF!</definedName>
    <definedName name="CC3B" localSheetId="4">#REF!</definedName>
    <definedName name="CC3B">#REF!</definedName>
    <definedName name="CC4a" localSheetId="4">#REF!</definedName>
    <definedName name="CC4a">#REF!</definedName>
    <definedName name="CC5a">NA()</definedName>
    <definedName name="CC5a1">NA()</definedName>
    <definedName name="CC6A">"'[141]6a'!$a$1:$v$65536"</definedName>
    <definedName name="CC6B">"'[141]6b'!$a$1:$v$65536"</definedName>
    <definedName name="CC7A" localSheetId="4">#REF!</definedName>
    <definedName name="CC7A">#REF!</definedName>
    <definedName name="CC7B" localSheetId="4">#REF!</definedName>
    <definedName name="CC7B">#REF!</definedName>
    <definedName name="CC8A" localSheetId="4">#REF!</definedName>
    <definedName name="CC8A">#REF!</definedName>
    <definedName name="CC8B" localSheetId="4">#REF!</definedName>
    <definedName name="CC8B">#REF!</definedName>
    <definedName name="CC9A" localSheetId="4">#REF!</definedName>
    <definedName name="CC9A">#REF!</definedName>
    <definedName name="CC9B" localSheetId="4">#REF!</definedName>
    <definedName name="CC9B">#REF!</definedName>
    <definedName name="CC9C" localSheetId="4">#REF!</definedName>
    <definedName name="CC9C">#REF!</definedName>
    <definedName name="CC9D" localSheetId="4">#REF!</definedName>
    <definedName name="CC9D">#REF!</definedName>
    <definedName name="CC9E" localSheetId="4">#REF!</definedName>
    <definedName name="CC9E">#REF!</definedName>
    <definedName name="CC9F" localSheetId="4">#REF!</definedName>
    <definedName name="CC9F">#REF!</definedName>
    <definedName name="CC9G" localSheetId="4">#REF!</definedName>
    <definedName name="CC9G">#REF!</definedName>
    <definedName name="CC9H" localSheetId="4">#REF!</definedName>
    <definedName name="CC9H">#REF!</definedName>
    <definedName name="CC9I" localSheetId="4">#REF!</definedName>
    <definedName name="CC9I">#REF!</definedName>
    <definedName name="CC9J" localSheetId="4">#REF!</definedName>
    <definedName name="CC9J">#REF!</definedName>
    <definedName name="CC9K" localSheetId="4">#REF!</definedName>
    <definedName name="CC9K">#REF!</definedName>
    <definedName name="cca">NA()</definedName>
    <definedName name="CCAAMP">NA()</definedName>
    <definedName name="cccc">NA()</definedName>
    <definedName name="cci">NA()</definedName>
    <definedName name="ccir" localSheetId="4">#REF!</definedName>
    <definedName name="ccir">#REF!</definedName>
    <definedName name="ccolagl">NA()</definedName>
    <definedName name="ccp">NA()</definedName>
    <definedName name="ccwc1">NA()</definedName>
    <definedName name="ccwc2">NA()</definedName>
    <definedName name="cd" localSheetId="4">#REF!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4">#REF!</definedName>
    <definedName name="CDNO">#REF!</definedName>
    <definedName name="cdno_600" localSheetId="4">#REF!</definedName>
    <definedName name="cdno_600">#REF!</definedName>
    <definedName name="ce" localSheetId="4">#REF!</definedName>
    <definedName name="ce">#REF!</definedName>
    <definedName name="CED">NA()</definedName>
    <definedName name="cem" localSheetId="4">#REF!</definedName>
    <definedName name="cem">#REF!</definedName>
    <definedName name="cem_w">NA()</definedName>
    <definedName name="CEMENT" localSheetId="4">#REF!</definedName>
    <definedName name="CEMENT">#REF!</definedName>
    <definedName name="CEMENT_CONCRETE" localSheetId="4">#REF!</definedName>
    <definedName name="CEMENT_CONCRETE">#REF!</definedName>
    <definedName name="CEMENT_CONCRETE_BASIC_COST" localSheetId="4">#REF!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4">#REF!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4">#REF!</definedName>
    <definedName name="CI_CL">#REF!</definedName>
    <definedName name="CI_CL_RATES" localSheetId="4">#REF!</definedName>
    <definedName name="CI_CL_RATES">#REF!</definedName>
    <definedName name="CI_CLL" localSheetId="4">#REF!</definedName>
    <definedName name="CI_CLL">#REF!</definedName>
    <definedName name="CI_CLR" localSheetId="4">#REF!</definedName>
    <definedName name="CI_CLR">#REF!</definedName>
    <definedName name="CI_CLS" localSheetId="4">#REF!</definedName>
    <definedName name="CI_CLS">#REF!</definedName>
    <definedName name="CI_D_R" localSheetId="4">#REF!</definedName>
    <definedName name="CI_D_R">#REF!</definedName>
    <definedName name="CI_D_RATES" localSheetId="4">#REF!</definedName>
    <definedName name="CI_D_RATES">#REF!</definedName>
    <definedName name="CI_DC" localSheetId="4">#REF!</definedName>
    <definedName name="CI_DC">#REF!</definedName>
    <definedName name="CI_DL_RANGE" localSheetId="4">#REF!</definedName>
    <definedName name="CI_DL_RANGE">#REF!</definedName>
    <definedName name="CI_DR" localSheetId="4">#REF!</definedName>
    <definedName name="CI_DR">#REF!</definedName>
    <definedName name="CI_FR_A" localSheetId="4">#REF!</definedName>
    <definedName name="CI_FR_A">#REF!</definedName>
    <definedName name="CI_FR_B" localSheetId="4">#REF!</definedName>
    <definedName name="CI_FR_B">#REF!</definedName>
    <definedName name="CI_FR_LA" localSheetId="4">#REF!</definedName>
    <definedName name="CI_FR_LA">#REF!</definedName>
    <definedName name="CI_G" localSheetId="4">#REF!</definedName>
    <definedName name="CI_G">#REF!</definedName>
    <definedName name="CI_P" localSheetId="4">#REF!</definedName>
    <definedName name="CI_P">#REF!</definedName>
    <definedName name="CI_PIPES" localSheetId="4">#REF!</definedName>
    <definedName name="CI_PIPES">#REF!</definedName>
    <definedName name="CI_RATES" localSheetId="4">#REF!</definedName>
    <definedName name="CI_RATES">#REF!</definedName>
    <definedName name="CI_T" localSheetId="4">#REF!</definedName>
    <definedName name="CI_T">#REF!</definedName>
    <definedName name="CIcheckValve">NA()</definedName>
    <definedName name="cidjoint" localSheetId="4">#REF!</definedName>
    <definedName name="cidjoint">#REF!</definedName>
    <definedName name="CIDjoints" localSheetId="4">#REF!</definedName>
    <definedName name="CIDjoints">#REF!</definedName>
    <definedName name="CIdummy">NA()</definedName>
    <definedName name="CIfootValve">NA()</definedName>
    <definedName name="cii">NA()</definedName>
    <definedName name="ciii">NA()</definedName>
    <definedName name="cikkk">NA()</definedName>
    <definedName name="CILA_PIPES" localSheetId="4">#REF!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4">#REF!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4">#REF!</definedName>
    <definedName name="code">#REF!</definedName>
    <definedName name="coimbatore">NA()</definedName>
    <definedName name="col" localSheetId="4">#REF!</definedName>
    <definedName name="col">#REF!</definedName>
    <definedName name="Colbgl">NA()</definedName>
    <definedName name="colbgl2">NA()</definedName>
    <definedName name="Columns">NA()</definedName>
    <definedName name="COMM_MLD" localSheetId="4">#REF!</definedName>
    <definedName name="COMM_MLD">#REF!</definedName>
    <definedName name="COMM_POP" localSheetId="4">#REF!</definedName>
    <definedName name="COMM_POP">#REF!</definedName>
    <definedName name="COMM_YEAR" localSheetId="4">#REF!</definedName>
    <definedName name="COMM_YEAR">#REF!</definedName>
    <definedName name="COMM_YR_LPM" localSheetId="4">#REF!</definedName>
    <definedName name="COMM_YR_LPM">#REF!</definedName>
    <definedName name="Comp.Stat" localSheetId="4">#REF!</definedName>
    <definedName name="Comp.Stat">#REF!</definedName>
    <definedName name="Comp_Stat">"[168]data!#ref!"</definedName>
    <definedName name="comp0001">"[170]work_sheet!#ref!"</definedName>
    <definedName name="Company" localSheetId="4">#REF!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4">#REF!</definedName>
    <definedName name="conmixer">#REF!</definedName>
    <definedName name="conns_">NA()</definedName>
    <definedName name="constrn">NA()</definedName>
    <definedName name="Construction" localSheetId="4">#REF!</definedName>
    <definedName name="Construction">#REF!</definedName>
    <definedName name="CONVEYANCE">NA()</definedName>
    <definedName name="copy">NA()</definedName>
    <definedName name="cost" localSheetId="4">#REF!</definedName>
    <definedName name="cost">#REF!</definedName>
    <definedName name="Cost10">NA()</definedName>
    <definedName name="Cost5">"'[141]5'!$a$1:$v$65536"</definedName>
    <definedName name="costcentre13">"'[141]13'!$a$1:$u$65536"</definedName>
    <definedName name="COTTAGE" localSheetId="4" hidden="1">#REF!</definedName>
    <definedName name="COTTAGE" hidden="1">#REF!</definedName>
    <definedName name="Country" localSheetId="4">#REF!</definedName>
    <definedName name="Country">#REF!</definedName>
    <definedName name="cover2">NA()</definedName>
    <definedName name="CP" localSheetId="4">#REF!</definedName>
    <definedName name="CP">#REF!</definedName>
    <definedName name="cpcl">NA()</definedName>
    <definedName name="cpcl26_4">NA()</definedName>
    <definedName name="cpcl26_4mldnew">NA()</definedName>
    <definedName name="cr" localSheetId="4">#REF!</definedName>
    <definedName name="cr">#REF!</definedName>
    <definedName name="cr_mpl_divn_corenet_cn_mpl">NA()</definedName>
    <definedName name="CR_stone" localSheetId="4">#REF!</definedName>
    <definedName name="CR_stone">#REF!</definedName>
    <definedName name="CR_stone_HBG" localSheetId="4">#REF!</definedName>
    <definedName name="CR_stone_HBG">#REF!</definedName>
    <definedName name="Crane__Rate_of_sinking_0_8_mts__per_day">NA()</definedName>
    <definedName name="crccslab">NA()</definedName>
    <definedName name="crccslab150">NA()</definedName>
    <definedName name="crs" localSheetId="4">#REF!</definedName>
    <definedName name="crs">#REF!</definedName>
    <definedName name="crsg">NA()</definedName>
    <definedName name="crsrate" localSheetId="4">#REF!</definedName>
    <definedName name="crsrate">#REF!</definedName>
    <definedName name="crss" localSheetId="4">#REF!</definedName>
    <definedName name="crss">#REF!</definedName>
    <definedName name="crush" localSheetId="4">#REF!</definedName>
    <definedName name="crush">#REF!</definedName>
    <definedName name="Crushing">NA()</definedName>
    <definedName name="crust" localSheetId="4">#REF!</definedName>
    <definedName name="crust">#REF!</definedName>
    <definedName name="CSAND" localSheetId="4">#REF!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4">#REF!</definedName>
    <definedName name="cvbt">#REF!</definedName>
    <definedName name="CWSUMP" localSheetId="4">#REF!</definedName>
    <definedName name="CWSUMP">#REF!</definedName>
    <definedName name="cx">NA()</definedName>
    <definedName name="d" localSheetId="4">#REF!</definedName>
    <definedName name="d">#REF!</definedName>
    <definedName name="D.t" localSheetId="4">#REF!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4">#REF!</definedName>
    <definedName name="Da">#REF!</definedName>
    <definedName name="dadoing">NA()</definedName>
    <definedName name="Damerchela">"[184]v!#ref!"</definedName>
    <definedName name="data" localSheetId="4">#REF!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4"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4"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4"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4">#REF!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4">#REF!</definedName>
    <definedName name="_xlnm.Database">#REF!</definedName>
    <definedName name="Database_MI">NA()</definedName>
    <definedName name="database1">NA()</definedName>
    <definedName name="datafsdf" localSheetId="4">#REF!</definedName>
    <definedName name="datafsdf">#REF!</definedName>
    <definedName name="datanew" localSheetId="4">#REF!</definedName>
    <definedName name="datanew">#REF!</definedName>
    <definedName name="date">"[192]data!#ref!"</definedName>
    <definedName name="Daywork">NA()</definedName>
    <definedName name="db" localSheetId="4">#REF!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4">#REF!</definedName>
    <definedName name="DD">#REF!</definedName>
    <definedName name="ddd" localSheetId="4"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4">#REF!</definedName>
    <definedName name="de">#REF!</definedName>
    <definedName name="de." localSheetId="4">#REF!</definedName>
    <definedName name="de.">#REF!</definedName>
    <definedName name="deaf">NA()</definedName>
    <definedName name="dee" localSheetId="4">#REF!</definedName>
    <definedName name="dee">#REF!</definedName>
    <definedName name="dee." localSheetId="4">#REF!</definedName>
    <definedName name="dee.">#REF!</definedName>
    <definedName name="dee_">NA()</definedName>
    <definedName name="deff">NA()</definedName>
    <definedName name="delifting_depths" localSheetId="4">#REF!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4">#REF!</definedName>
    <definedName name="description">#REF!</definedName>
    <definedName name="DESIGN_PERIOD" localSheetId="4">#REF!</definedName>
    <definedName name="DESIGN_PERIOD">#REF!</definedName>
    <definedName name="designed">NA()</definedName>
    <definedName name="DetEst">NA()</definedName>
    <definedName name="df" localSheetId="4">#REF!</definedName>
    <definedName name="df">#REF!</definedName>
    <definedName name="dfas" localSheetId="4" hidden="1">#REF!</definedName>
    <definedName name="dfas" hidden="1">#REF!</definedName>
    <definedName name="dfdd">NA()</definedName>
    <definedName name="dfdddd">NA()</definedName>
    <definedName name="dfdf">NA()</definedName>
    <definedName name="dfdfd">NA()</definedName>
    <definedName name="dfds">NA()</definedName>
    <definedName name="dfdsfd" localSheetId="4">#REF!</definedName>
    <definedName name="dfdsfd">#REF!</definedName>
    <definedName name="dfef" localSheetId="4">#REF!</definedName>
    <definedName name="dfef">#REF!</definedName>
    <definedName name="dffg">NA()</definedName>
    <definedName name="dffggff">NA()</definedName>
    <definedName name="dfgdg" localSheetId="4">#REF!</definedName>
    <definedName name="dfgdg">#REF!</definedName>
    <definedName name="dfgh">NA()</definedName>
    <definedName name="dfghtjitujyi5ryhfrth" localSheetId="4">#REF!</definedName>
    <definedName name="dfghtjitujyi5ryhfrth">#REF!</definedName>
    <definedName name="dfgyhf" localSheetId="4">#REF!</definedName>
    <definedName name="dfgyhf">#REF!</definedName>
    <definedName name="dfhdf" localSheetId="4">#REF!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4">#REF!</definedName>
    <definedName name="DI_CL">#REF!</definedName>
    <definedName name="DI_CL_RATES" localSheetId="4">#REF!</definedName>
    <definedName name="DI_CL_RATES">#REF!</definedName>
    <definedName name="DI_CLL" localSheetId="4">#REF!</definedName>
    <definedName name="DI_CLL">#REF!</definedName>
    <definedName name="DI_CLR" localSheetId="4">#REF!</definedName>
    <definedName name="DI_CLR">#REF!</definedName>
    <definedName name="DI_CLS" localSheetId="4">#REF!</definedName>
    <definedName name="DI_CLS">#REF!</definedName>
    <definedName name="DI_D_R" localSheetId="4">#REF!</definedName>
    <definedName name="DI_D_R">#REF!</definedName>
    <definedName name="DI_D_RATES" localSheetId="4">#REF!</definedName>
    <definedName name="DI_D_RATES">#REF!</definedName>
    <definedName name="DI_DC" localSheetId="4">#REF!</definedName>
    <definedName name="DI_DC">#REF!</definedName>
    <definedName name="DI_DL_RANGE" localSheetId="4">#REF!</definedName>
    <definedName name="DI_DL_RANGE">#REF!</definedName>
    <definedName name="DI_DR" localSheetId="4">#REF!</definedName>
    <definedName name="DI_DR">#REF!</definedName>
    <definedName name="DI_FR_K7" localSheetId="4">#REF!</definedName>
    <definedName name="DI_FR_K7">#REF!</definedName>
    <definedName name="DI_FR_K9" localSheetId="4">#REF!</definedName>
    <definedName name="DI_FR_K9">#REF!</definedName>
    <definedName name="DI_G" localSheetId="4">#REF!</definedName>
    <definedName name="DI_G">#REF!</definedName>
    <definedName name="DI_P" localSheetId="4">#REF!</definedName>
    <definedName name="DI_P">#REF!</definedName>
    <definedName name="DI_PIPES" localSheetId="4">#REF!</definedName>
    <definedName name="DI_PIPES">#REF!</definedName>
    <definedName name="DI_RATES" localSheetId="4">#REF!</definedName>
    <definedName name="DI_RATES">#REF!</definedName>
    <definedName name="DI_T" localSheetId="4">#REF!</definedName>
    <definedName name="DI_T">#REF!</definedName>
    <definedName name="dia" localSheetId="4">#REF!</definedName>
    <definedName name="dia">#REF!</definedName>
    <definedName name="DIA_SSF">NA()</definedName>
    <definedName name="DIAA">NA()</definedName>
    <definedName name="diff_20ab">NA()</definedName>
    <definedName name="dipu">NA()</definedName>
    <definedName name="dis">0.5</definedName>
    <definedName name="Discount" localSheetId="4" hidden="1">#REF!</definedName>
    <definedName name="Discount" hidden="1">#REF!</definedName>
    <definedName name="display_area_2" localSheetId="4" hidden="1">#REF!</definedName>
    <definedName name="display_area_2" hidden="1">#REF!</definedName>
    <definedName name="dist">NA()</definedName>
    <definedName name="Dist_Abstract" localSheetId="4">#REF!</definedName>
    <definedName name="Dist_Abstract">#REF!</definedName>
    <definedName name="div" localSheetId="4">#REF!</definedName>
    <definedName name="div">#REF!</definedName>
    <definedName name="djb">NA()</definedName>
    <definedName name="DJD">NA()</definedName>
    <definedName name="DJE">NA()</definedName>
    <definedName name="DKDK" localSheetId="4">#REF!</definedName>
    <definedName name="DKDK">#REF!</definedName>
    <definedName name="DM">NA()</definedName>
    <definedName name="Dname" localSheetId="4">#REF!</definedName>
    <definedName name="Dname">#REF!</definedName>
    <definedName name="dndfh" localSheetId="4">#REF!</definedName>
    <definedName name="dndfh">#REF!</definedName>
    <definedName name="do___________________________________________________________20_B" localSheetId="4">#REF!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4">#REF!</definedName>
    <definedName name="DRINKING">#REF!</definedName>
    <definedName name="drr_hire">NA()</definedName>
    <definedName name="Drum_Mix_Plant_40___60_TPH" localSheetId="4">#REF!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4" hidden="1">#REF!</definedName>
    <definedName name="dss" hidden="1">#REF!</definedName>
    <definedName name="dt" localSheetId="4">#REF!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4">#REF!</definedName>
    <definedName name="dtt">#REF!</definedName>
    <definedName name="DUST" localSheetId="4">#REF!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4">#REF!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4">#REF!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4">#REF!</definedName>
    <definedName name="ec">#REF!</definedName>
    <definedName name="ECV">NA()</definedName>
    <definedName name="ed">NA()</definedName>
    <definedName name="edswi">NA()</definedName>
    <definedName name="Edulapalli">NA()</definedName>
    <definedName name="ee" localSheetId="4">#REF!</definedName>
    <definedName name="ee">#REF!</definedName>
    <definedName name="ee." localSheetId="4">#REF!</definedName>
    <definedName name="ee.">#REF!</definedName>
    <definedName name="ee_">NA()</definedName>
    <definedName name="eee" localSheetId="4">#REF!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4">#REF!</definedName>
    <definedName name="EFF">#REF!</definedName>
    <definedName name="egar" localSheetId="4">#REF!</definedName>
    <definedName name="egar">#REF!</definedName>
    <definedName name="ele">"scheduled_payment"+"extra_payment"</definedName>
    <definedName name="Ele_est">NA()</definedName>
    <definedName name="elec">NA()</definedName>
    <definedName name="ELED">NA()</definedName>
    <definedName name="Email" localSheetId="4">#REF!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4">#REF!</definedName>
    <definedName name="er">#REF!</definedName>
    <definedName name="ers" localSheetId="4">#REF!</definedName>
    <definedName name="ers">#REF!</definedName>
    <definedName name="ertgdrghfghdsr" localSheetId="4">#REF!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4">#REF!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4">#REF!</definedName>
    <definedName name="EW_A">#REF!</definedName>
    <definedName name="EW_B" localSheetId="4">#REF!</definedName>
    <definedName name="EW_B">#REF!</definedName>
    <definedName name="EW_by_Machine">NA()</definedName>
    <definedName name="EW_SP" localSheetId="4">#REF!</definedName>
    <definedName name="EW_SP">#REF!</definedName>
    <definedName name="EWCONVEYANCE">NA()</definedName>
    <definedName name="ewe" localSheetId="4">#REF!</definedName>
    <definedName name="ewe">#REF!</definedName>
    <definedName name="EWRERE" localSheetId="4">#REF!</definedName>
    <definedName name="EWRERE">#REF!</definedName>
    <definedName name="EWW" localSheetId="4">#REF!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4">#REF!</definedName>
    <definedName name="f">#REF!</definedName>
    <definedName name="F_s">NA()</definedName>
    <definedName name="F_s_1">NA()</definedName>
    <definedName name="F2095_3">NA()</definedName>
    <definedName name="faaaaaaaaa" localSheetId="4">#REF!</definedName>
    <definedName name="faaaaaaaaa">#REF!</definedName>
    <definedName name="FAB" localSheetId="4">#REF!</definedName>
    <definedName name="FAB">#REF!</definedName>
    <definedName name="fabchr">NA()</definedName>
    <definedName name="fabrication">NA()</definedName>
    <definedName name="faofeq" localSheetId="4">#REF!</definedName>
    <definedName name="faofeq">#REF!</definedName>
    <definedName name="faplm" localSheetId="4">#REF!</definedName>
    <definedName name="faplm">#REF!</definedName>
    <definedName name="fapms" localSheetId="4">#REF!</definedName>
    <definedName name="fapms">#REF!</definedName>
    <definedName name="faveh" localSheetId="4">#REF!</definedName>
    <definedName name="faveh">#REF!</definedName>
    <definedName name="Fax" localSheetId="4">#REF!</definedName>
    <definedName name="Fax">#REF!</definedName>
    <definedName name="fb">NA()</definedName>
    <definedName name="fbeam">NA()</definedName>
    <definedName name="FBEAM1">NA()</definedName>
    <definedName name="fbl">NA()</definedName>
    <definedName name="FCode" localSheetId="4" hidden="1">#REF!</definedName>
    <definedName name="FCode" hidden="1">#REF!</definedName>
    <definedName name="fd">NA()</definedName>
    <definedName name="fdfd">"scheduled_payment"+"extra_payment"</definedName>
    <definedName name="FDGF">NA()</definedName>
    <definedName name="fdghgg">NA()</definedName>
    <definedName name="FDJDSJFDJFLDJF" localSheetId="4">#REF!</definedName>
    <definedName name="FDJDSJFDJFLDJF">#REF!</definedName>
    <definedName name="FDR">NA()</definedName>
    <definedName name="fdrop">NA()</definedName>
    <definedName name="fdrop1">NA()</definedName>
    <definedName name="FDROP11">NA()</definedName>
    <definedName name="FDROP2">NA()</definedName>
    <definedName name="fdsg" localSheetId="4">#REF!</definedName>
    <definedName name="fdsg">#REF!</definedName>
    <definedName name="fe">NA()</definedName>
    <definedName name="Feeder_Road_Sections" localSheetId="4">#REF!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4">#REF!</definedName>
    <definedName name="fgafgsfgfytssstr">#REF!</definedName>
    <definedName name="FGD">{"'ridftotal'!$A$4:$S$27"}</definedName>
    <definedName name="fgdfgsdg">NA()</definedName>
    <definedName name="fgf" localSheetId="4">#REF!</definedName>
    <definedName name="fgf">#REF!</definedName>
    <definedName name="fgfg">"[71]material!#ref!"</definedName>
    <definedName name="fgfgfgfgg">"[71]data!#ref!"</definedName>
    <definedName name="fgfgh">NA()</definedName>
    <definedName name="fgfnfgfh" localSheetId="4">#REF!</definedName>
    <definedName name="fgfnfgfh">#REF!</definedName>
    <definedName name="fgh">NA()</definedName>
    <definedName name="fghdjfhgjf">NA()</definedName>
    <definedName name="fghfjh">NA()</definedName>
    <definedName name="fghh" localSheetId="4">#REF!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4">#REF!</definedName>
    <definedName name="final">#REF!</definedName>
    <definedName name="fineaggregate">NA()</definedName>
    <definedName name="finished" localSheetId="4">#REF!</definedName>
    <definedName name="finished">#REF!</definedName>
    <definedName name="First" localSheetId="4"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4">#REF!</definedName>
    <definedName name="FJDK">#REF!</definedName>
    <definedName name="fl">NA()</definedName>
    <definedName name="flag1">NA()</definedName>
    <definedName name="fld">NA()</definedName>
    <definedName name="flg">NA()</definedName>
    <definedName name="floor" localSheetId="4">#REF!</definedName>
    <definedName name="floor">#REF!</definedName>
    <definedName name="floor_cc" localSheetId="4">#REF!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4">#REF!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4">#REF!</definedName>
    <definedName name="fy">#REF!</definedName>
    <definedName name="g" localSheetId="4">#REF!</definedName>
    <definedName name="g">#REF!</definedName>
    <definedName name="G_A">NA()</definedName>
    <definedName name="g_lead">NA()</definedName>
    <definedName name="GA">NA()</definedName>
    <definedName name="gab">NA()</definedName>
    <definedName name="gagan" localSheetId="4">#REF!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4">#REF!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4">#REF!</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4">#REF!</definedName>
    <definedName name="GI_CL">#REF!</definedName>
    <definedName name="GI_CLL" localSheetId="4">#REF!</definedName>
    <definedName name="GI_CLL">#REF!</definedName>
    <definedName name="GI_D_R" localSheetId="4">#REF!</definedName>
    <definedName name="GI_D_R">#REF!</definedName>
    <definedName name="GI_pipe_15_mm" localSheetId="4">#REF!</definedName>
    <definedName name="GI_pipe_15_mm">#REF!</definedName>
    <definedName name="GI_PIPES" localSheetId="4">#REF!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4">#REF!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4">#REF!</definedName>
    <definedName name="gls">#REF!</definedName>
    <definedName name="GM">NA()</definedName>
    <definedName name="GMgateValve">NA()</definedName>
    <definedName name="GMM">NA()</definedName>
    <definedName name="gn" localSheetId="4">#REF!</definedName>
    <definedName name="gn">#REF!</definedName>
    <definedName name="goo">NA()</definedName>
    <definedName name="gound" localSheetId="4">#REF!</definedName>
    <definedName name="gound">#REF!</definedName>
    <definedName name="GPC" localSheetId="4">#REF!</definedName>
    <definedName name="GPC">#REF!</definedName>
    <definedName name="GPF">NA()</definedName>
    <definedName name="GPname" localSheetId="4">#REF!</definedName>
    <definedName name="GPname">#REF!</definedName>
    <definedName name="gr" localSheetId="4">#REF!</definedName>
    <definedName name="gr">#REF!</definedName>
    <definedName name="gra" localSheetId="4">#REF!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4">#REF!</definedName>
    <definedName name="GRAVEL">#REF!</definedName>
    <definedName name="GRAVEL_D" localSheetId="4">#REF!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4">#REF!</definedName>
    <definedName name="GRP_C">#REF!</definedName>
    <definedName name="GRP_CL" localSheetId="4">#REF!</definedName>
    <definedName name="GRP_CL">#REF!</definedName>
    <definedName name="GRP_CL_RATES" localSheetId="4">#REF!</definedName>
    <definedName name="GRP_CL_RATES">#REF!</definedName>
    <definedName name="GRP_CLL" localSheetId="4">#REF!</definedName>
    <definedName name="GRP_CLL">#REF!</definedName>
    <definedName name="GRP_CLR" localSheetId="4">#REF!</definedName>
    <definedName name="GRP_CLR">#REF!</definedName>
    <definedName name="GRP_CLS" localSheetId="4">#REF!</definedName>
    <definedName name="GRP_CLS">#REF!</definedName>
    <definedName name="GRP_D_R" localSheetId="4">#REF!</definedName>
    <definedName name="GRP_D_R">#REF!</definedName>
    <definedName name="GRP_D_RATES" localSheetId="4">#REF!</definedName>
    <definedName name="GRP_D_RATES">#REF!</definedName>
    <definedName name="GRP_DL_RANGE" localSheetId="4">#REF!</definedName>
    <definedName name="GRP_DL_RANGE">#REF!</definedName>
    <definedName name="GRP_DR" localSheetId="4">#REF!</definedName>
    <definedName name="GRP_DR">#REF!</definedName>
    <definedName name="GRP_FR_12BAR" localSheetId="4">#REF!</definedName>
    <definedName name="GRP_FR_12BAR">#REF!</definedName>
    <definedName name="GRP_FR_15BAR" localSheetId="4">#REF!</definedName>
    <definedName name="GRP_FR_15BAR">#REF!</definedName>
    <definedName name="GRP_FR_3BAR" localSheetId="4">#REF!</definedName>
    <definedName name="GRP_FR_3BAR">#REF!</definedName>
    <definedName name="GRP_FR_6BAR" localSheetId="4">#REF!</definedName>
    <definedName name="GRP_FR_6BAR">#REF!</definedName>
    <definedName name="GRP_FR_9BAR" localSheetId="4">#REF!</definedName>
    <definedName name="GRP_FR_9BAR">#REF!</definedName>
    <definedName name="GRP_G" localSheetId="4">#REF!</definedName>
    <definedName name="GRP_G">#REF!</definedName>
    <definedName name="GRP_P" localSheetId="4">#REF!</definedName>
    <definedName name="GRP_P">#REF!</definedName>
    <definedName name="GRP_PIPES" localSheetId="4">#REF!</definedName>
    <definedName name="GRP_PIPES">#REF!</definedName>
    <definedName name="GRP_RATES" localSheetId="4">#REF!</definedName>
    <definedName name="GRP_RATES">#REF!</definedName>
    <definedName name="Grstone">NA()</definedName>
    <definedName name="GRT" localSheetId="4">#REF!</definedName>
    <definedName name="GRT">#REF!</definedName>
    <definedName name="gs">NA()</definedName>
    <definedName name="GS_barbed_wire">"[71]material!#ref!"</definedName>
    <definedName name="gsb">NA()</definedName>
    <definedName name="GSP" localSheetId="4">#REF!</definedName>
    <definedName name="GSP">#REF!</definedName>
    <definedName name="gtrothpfinal" localSheetId="4">#REF!</definedName>
    <definedName name="gtrothpfinal">#REF!</definedName>
    <definedName name="guiol" localSheetId="4">#REF!</definedName>
    <definedName name="guiol">#REF!</definedName>
    <definedName name="GULOADING">NA()</definedName>
    <definedName name="Gunduvarigudem">NA()</definedName>
    <definedName name="GUS" localSheetId="4">#REF!</definedName>
    <definedName name="GUS">#REF!</definedName>
    <definedName name="GUSAUX" localSheetId="4">#REF!</definedName>
    <definedName name="GUSAUX">#REF!</definedName>
    <definedName name="GUSSW" localSheetId="4">#REF!</definedName>
    <definedName name="GUSSW">#REF!</definedName>
    <definedName name="GUSUSD" localSheetId="4">#REF!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4">#REF!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4">#REF!</definedName>
    <definedName name="HDM_III_INPUT_DATA">#REF!</definedName>
    <definedName name="HDPE" localSheetId="4">#REF!</definedName>
    <definedName name="HDPE">#REF!</definedName>
    <definedName name="HDPE_C" localSheetId="4">#REF!</definedName>
    <definedName name="HDPE_C">#REF!</definedName>
    <definedName name="HDPE_CL" localSheetId="4">#REF!</definedName>
    <definedName name="HDPE_CL">#REF!</definedName>
    <definedName name="HDPE_CL_RATES" localSheetId="4">#REF!</definedName>
    <definedName name="HDPE_CL_RATES">#REF!</definedName>
    <definedName name="HDPE_CLL" localSheetId="4">#REF!</definedName>
    <definedName name="HDPE_CLL">#REF!</definedName>
    <definedName name="HDPE_CLR" localSheetId="4">#REF!</definedName>
    <definedName name="HDPE_CLR">#REF!</definedName>
    <definedName name="HDPE_CLS" localSheetId="4">#REF!</definedName>
    <definedName name="HDPE_CLS">#REF!</definedName>
    <definedName name="HDPE_D" localSheetId="4">#REF!</definedName>
    <definedName name="HDPE_D">#REF!</definedName>
    <definedName name="HDPE_D_R" localSheetId="4">#REF!</definedName>
    <definedName name="HDPE_D_R">#REF!</definedName>
    <definedName name="HDPE_D_RATES" localSheetId="4">#REF!</definedName>
    <definedName name="HDPE_D_RATES">#REF!</definedName>
    <definedName name="HDPE_DC" localSheetId="4">#REF!</definedName>
    <definedName name="HDPE_DC">#REF!</definedName>
    <definedName name="HDPE_DL_RANGE" localSheetId="4">#REF!</definedName>
    <definedName name="HDPE_DL_RANGE">#REF!</definedName>
    <definedName name="HDPE_DR" localSheetId="4">#REF!</definedName>
    <definedName name="HDPE_DR">#REF!</definedName>
    <definedName name="HDPE_FR_10KG" localSheetId="4">#REF!</definedName>
    <definedName name="HDPE_FR_10KG">#REF!</definedName>
    <definedName name="HDPE_FR_4KG" localSheetId="4">#REF!</definedName>
    <definedName name="HDPE_FR_4KG">#REF!</definedName>
    <definedName name="HDPE_FR_6KG" localSheetId="4">#REF!</definedName>
    <definedName name="HDPE_FR_6KG">#REF!</definedName>
    <definedName name="HDPE_FR_8KG" localSheetId="4">#REF!</definedName>
    <definedName name="HDPE_FR_8KG">#REF!</definedName>
    <definedName name="HDPE_G" localSheetId="4">#REF!</definedName>
    <definedName name="HDPE_G">#REF!</definedName>
    <definedName name="HDPE_ID" localSheetId="4">#REF!</definedName>
    <definedName name="HDPE_ID">#REF!</definedName>
    <definedName name="HDPE_ID_CL" localSheetId="4">#REF!</definedName>
    <definedName name="HDPE_ID_CL">#REF!</definedName>
    <definedName name="HDPE_IDS" localSheetId="4">#REF!</definedName>
    <definedName name="HDPE_IDS">#REF!</definedName>
    <definedName name="HDPE_P" localSheetId="4">#REF!</definedName>
    <definedName name="HDPE_P">#REF!</definedName>
    <definedName name="HDPE_PIPES" localSheetId="4">#REF!</definedName>
    <definedName name="HDPE_PIPES">#REF!</definedName>
    <definedName name="HDPE_RATES" localSheetId="4">#REF!</definedName>
    <definedName name="HDPE_RATES">#REF!</definedName>
    <definedName name="HDPE_T" localSheetId="4">#REF!</definedName>
    <definedName name="HDPE_T">#REF!</definedName>
    <definedName name="hdpe1" localSheetId="4">#REF!</definedName>
    <definedName name="hdpe1">#REF!</definedName>
    <definedName name="hdpepvrate" localSheetId="4">#REF!</definedName>
    <definedName name="hdpepvrate">#REF!</definedName>
    <definedName name="hdperates" localSheetId="4">#REF!</definedName>
    <definedName name="hdperates">#REF!</definedName>
    <definedName name="hdpewts" localSheetId="4">#REF!</definedName>
    <definedName name="hdpewts">#REF!</definedName>
    <definedName name="Header_Row" localSheetId="4">ROW(#REF!)</definedName>
    <definedName name="Header_Row">ROW(#REF!)</definedName>
    <definedName name="hf">NA()</definedName>
    <definedName name="hfuhg">NA()</definedName>
    <definedName name="hgle">NA()</definedName>
    <definedName name="hgle1">NA()</definedName>
    <definedName name="hh" localSheetId="4">#REF!</definedName>
    <definedName name="hh">#REF!</definedName>
    <definedName name="hhh">NA()</definedName>
    <definedName name="hhhhhh">NA()</definedName>
    <definedName name="HI">NA()</definedName>
    <definedName name="HiddenRows" localSheetId="4" hidden="1">#REF!</definedName>
    <definedName name="HiddenRows" hidden="1">#REF!</definedName>
    <definedName name="HIFINI">NA()</definedName>
    <definedName name="High_Yeild_Strengh_Deformed_Bars">NA()</definedName>
    <definedName name="HIRE_CHARGES_PLASTERING_CEILING" localSheetId="4">#REF!</definedName>
    <definedName name="HIRE_CHARGES_PLASTERING_CEILING">#REF!</definedName>
    <definedName name="HIRE_CHARGES_PLASTERING_WALLS" localSheetId="4">#REF!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4">#REF!</definedName>
    <definedName name="Hot_Mix_Plant_30_45__TPH">#REF!</definedName>
    <definedName name="Hot_Mix_Plant_30_45_TPH_6_10_TPH" localSheetId="4">#REF!</definedName>
    <definedName name="Hot_Mix_Plant_30_45_TPH_6_10_TPH">#REF!</definedName>
    <definedName name="HP_RATE" localSheetId="4">#REF!</definedName>
    <definedName name="HP_RATE">#REF!</definedName>
    <definedName name="HPM" localSheetId="4">#REF!</definedName>
    <definedName name="HPM">#REF!</definedName>
    <definedName name="HPMAUX" localSheetId="4">#REF!</definedName>
    <definedName name="HPMAUX">#REF!</definedName>
    <definedName name="HPMIO" localSheetId="4">#REF!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4">#REF!</definedName>
    <definedName name="HYSD">#REF!</definedName>
    <definedName name="hyuu">NA()</definedName>
    <definedName name="i" localSheetId="4">#REF!</definedName>
    <definedName name="i">#REF!</definedName>
    <definedName name="I_2">"[99]rmr!#ref!"</definedName>
    <definedName name="IA" localSheetId="4">#REF!</definedName>
    <definedName name="IA">#REF!</definedName>
    <definedName name="id">NA()</definedName>
    <definedName name="id10.0" localSheetId="4">#REF!</definedName>
    <definedName name="id10.0">#REF!</definedName>
    <definedName name="id10_0">NA()</definedName>
    <definedName name="id2.5" localSheetId="4">#REF!</definedName>
    <definedName name="id2.5">#REF!</definedName>
    <definedName name="id2_5">NA()</definedName>
    <definedName name="id4.0" localSheetId="4">#REF!</definedName>
    <definedName name="id4.0">#REF!</definedName>
    <definedName name="id4_0">NA()</definedName>
    <definedName name="id6.0" localSheetId="4">#REF!</definedName>
    <definedName name="id6.0">#REF!</definedName>
    <definedName name="id6_0">NA()</definedName>
    <definedName name="id8.0" localSheetId="4">#REF!</definedName>
    <definedName name="id8.0">#REF!</definedName>
    <definedName name="id8_0">NA()</definedName>
    <definedName name="if" localSheetId="4">#REF!</definedName>
    <definedName name="if">#REF!</definedName>
    <definedName name="IIELS">NA()</definedName>
    <definedName name="iiii" localSheetId="4">#REF!</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4">#REF!</definedName>
    <definedName name="IRC2.36">#REF!</definedName>
    <definedName name="IRC2_36">"[56]mrates!$m$6"</definedName>
    <definedName name="ISEC77">NA()</definedName>
    <definedName name="ISMC_WEIGHTS" localSheetId="4">#REF!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4">#REF!</definedName>
    <definedName name="JBcode_14dig">#REF!</definedName>
    <definedName name="JCB_Excavator">NA()</definedName>
    <definedName name="jd" localSheetId="4">#REF!</definedName>
    <definedName name="jd">#REF!</definedName>
    <definedName name="jdfknmnbdnb">"[119]lead!#ref!"</definedName>
    <definedName name="Jeddy_Stone_above_450_mm_to_600_mm">NA()</definedName>
    <definedName name="Jessu">NA()</definedName>
    <definedName name="jhkjahdkjhasdjhfkjasdhfkj" localSheetId="4">#REF!</definedName>
    <definedName name="jhkjahdkjhasdjhfkjasdhfkj">#REF!</definedName>
    <definedName name="jjfgkf" localSheetId="4">#REF!</definedName>
    <definedName name="jjfgkf">#REF!</definedName>
    <definedName name="JJJ">NA()</definedName>
    <definedName name="jjjjjj">"[71]material!#ref!"</definedName>
    <definedName name="jk">{"'ridftotal'!$A$4:$S$27"}</definedName>
    <definedName name="JKDL123" localSheetId="4" hidden="1">#REF!</definedName>
    <definedName name="JKDL123" hidden="1">#REF!</definedName>
    <definedName name="jkjkknmjkljm">NA()</definedName>
    <definedName name="jksfiohifnklkldf" localSheetId="4">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4">#REF!</definedName>
    <definedName name="KFJ">#REF!</definedName>
    <definedName name="kfvjlkjlkdl">NA()</definedName>
    <definedName name="kiran" localSheetId="4">#REF!</definedName>
    <definedName name="kiran">#REF!</definedName>
    <definedName name="Kishore">NA()</definedName>
    <definedName name="KJGLG">NA()</definedName>
    <definedName name="KJKHL">NA()</definedName>
    <definedName name="KK" localSheetId="4">#REF!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4">#REF!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4">#REF!</definedName>
    <definedName name="KW_RATE">#REF!</definedName>
    <definedName name="l" localSheetId="4">#REF!</definedName>
    <definedName name="l">#REF!</definedName>
    <definedName name="L_Bhisti" localSheetId="4">#REF!</definedName>
    <definedName name="L_Bhisti">#REF!</definedName>
    <definedName name="L_BISTI">NA()</definedName>
    <definedName name="L_BitumenSprayer" localSheetId="4">#REF!</definedName>
    <definedName name="L_BitumenSprayer">#REF!</definedName>
    <definedName name="L_Blacksmith" localSheetId="4">#REF!</definedName>
    <definedName name="L_Blacksmith">#REF!</definedName>
    <definedName name="L_Blaster" localSheetId="4">#REF!</definedName>
    <definedName name="L_Blaster">#REF!</definedName>
    <definedName name="L_BSMIT">NA()</definedName>
    <definedName name="L_ChipsSpreader" localSheetId="4">#REF!</definedName>
    <definedName name="L_ChipsSpreader">#REF!</definedName>
    <definedName name="L_CPENTER">NA()</definedName>
    <definedName name="L_Driller" localSheetId="4">#REF!</definedName>
    <definedName name="L_Driller">#REF!</definedName>
    <definedName name="L_ELECRICIAN">NA()</definedName>
    <definedName name="L_Mason_1stClass" localSheetId="4">#REF!</definedName>
    <definedName name="L_Mason_1stClass">#REF!</definedName>
    <definedName name="L_Mason_2ndClass" localSheetId="4">#REF!</definedName>
    <definedName name="L_Mason_2ndClass">#REF!</definedName>
    <definedName name="L_MASON1">NA()</definedName>
    <definedName name="L_MASON2">NA()</definedName>
    <definedName name="L_Mate" localSheetId="4">#REF!</definedName>
    <definedName name="L_Mate">#REF!</definedName>
    <definedName name="L_MAZDOOES">NA()</definedName>
    <definedName name="L_Mazdoor" localSheetId="4">#REF!</definedName>
    <definedName name="L_Mazdoor">#REF!</definedName>
    <definedName name="L_Mazdoor_Semi" localSheetId="4">#REF!</definedName>
    <definedName name="L_Mazdoor_Semi">#REF!</definedName>
    <definedName name="L_Mazdoor_Skilled" localSheetId="4">#REF!</definedName>
    <definedName name="L_Mazdoor_Skilled">#REF!</definedName>
    <definedName name="L_MAZDOORSK">NA()</definedName>
    <definedName name="L_MAZDOORUS">NA()</definedName>
    <definedName name="L_SURVEYER">NA()</definedName>
    <definedName name="L_Surveyor" localSheetId="4">#REF!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4">#REF!</definedName>
    <definedName name="LCNAUX">#REF!</definedName>
    <definedName name="LCS" localSheetId="4">#REF!</definedName>
    <definedName name="LCS">#REF!</definedName>
    <definedName name="le">NA()</definedName>
    <definedName name="lead" localSheetId="4">#REF!</definedName>
    <definedName name="lead">#REF!</definedName>
    <definedName name="LEAD_1">NA()</definedName>
    <definedName name="LEAD_2">NA()</definedName>
    <definedName name="LEAD_3">NA()</definedName>
    <definedName name="lead_list">NA()</definedName>
    <definedName name="lead_MIDDLE">NA()</definedName>
    <definedName name="lead_prin" localSheetId="4">#REF!</definedName>
    <definedName name="lead_prin">#REF!</definedName>
    <definedName name="LEAD_RANGE" localSheetId="4">#REF!</definedName>
    <definedName name="LEAD_RANGE">#REF!</definedName>
    <definedName name="LEAD_Y1">NA()</definedName>
    <definedName name="LEAD_Y2">NA()</definedName>
    <definedName name="lead3" localSheetId="4">#REF!</definedName>
    <definedName name="lead3">#REF!</definedName>
    <definedName name="leada">NA()</definedName>
    <definedName name="leadprin" localSheetId="4">#REF!</definedName>
    <definedName name="leadprin">#REF!</definedName>
    <definedName name="Leads">NA()</definedName>
    <definedName name="leads1" localSheetId="4">#REF!</definedName>
    <definedName name="leads1">#REF!</definedName>
    <definedName name="leads11" localSheetId="4">#REF!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4">#REF!</definedName>
    <definedName name="lfo">#REF!</definedName>
    <definedName name="lgravel">NA()</definedName>
    <definedName name="lgt" localSheetId="4">#REF!</definedName>
    <definedName name="lgt">#REF!</definedName>
    <definedName name="LI_LI">"[65]general!#ref!"</definedName>
    <definedName name="library">NA()</definedName>
    <definedName name="Lift_Delift_Ranges" localSheetId="4">#REF!</definedName>
    <definedName name="Lift_Delift_Ranges">#REF!</definedName>
    <definedName name="LIFT_RANGE" localSheetId="4">#REF!</definedName>
    <definedName name="LIFT_RANGE">#REF!</definedName>
    <definedName name="lifting_heights" localSheetId="4">#REF!</definedName>
    <definedName name="lifting_heights">#REF!</definedName>
    <definedName name="LIII">"[317]estimate!#ref!"</definedName>
    <definedName name="lilili">"[65]general!#ref!"</definedName>
    <definedName name="lin" localSheetId="4">#REF!</definedName>
    <definedName name="lin">#REF!</definedName>
    <definedName name="LineDetails" localSheetId="4">#REF!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4">#REF!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4">#REF!</definedName>
    <definedName name="LMAUX">#REF!</definedName>
    <definedName name="lmc">NA()</definedName>
    <definedName name="LOAD_UNLOAD" localSheetId="4">#REF!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4">#REF!</definedName>
    <definedName name="LSNO1">#REF!</definedName>
    <definedName name="LSNO12">"[321]lead!#ref!"</definedName>
    <definedName name="LSNO13" localSheetId="4">#REF!</definedName>
    <definedName name="LSNO13">#REF!</definedName>
    <definedName name="LSNO14" localSheetId="4">#REF!</definedName>
    <definedName name="LSNO14">#REF!</definedName>
    <definedName name="LSNO15">"[321]lead!#ref!"</definedName>
    <definedName name="LSNO17">"[321]lead!#ref!"</definedName>
    <definedName name="LSNO18">"[14]lead!#ref!"</definedName>
    <definedName name="LSNO19" localSheetId="4">#REF!</definedName>
    <definedName name="LSNO19">#REF!</definedName>
    <definedName name="LSNO2" localSheetId="4">#REF!</definedName>
    <definedName name="LSNO2">#REF!</definedName>
    <definedName name="LSNO20" localSheetId="4">#REF!</definedName>
    <definedName name="LSNO20">#REF!</definedName>
    <definedName name="LSNO21">"[321]lead!#ref!"</definedName>
    <definedName name="LSNO23">"[14]lead!#ref!"</definedName>
    <definedName name="LSNO24" localSheetId="4">#REF!</definedName>
    <definedName name="LSNO24">#REF!</definedName>
    <definedName name="LSNO26" localSheetId="4">#REF!</definedName>
    <definedName name="LSNO26">#REF!</definedName>
    <definedName name="LSNO27">"[321]lead!#ref!"</definedName>
    <definedName name="LSNO28">"[321]lead!#ref!"</definedName>
    <definedName name="LSNO29">"[321]lead!#ref!"</definedName>
    <definedName name="LSNO3" localSheetId="4">#REF!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4">#REF!</definedName>
    <definedName name="LSNO4">#REF!</definedName>
    <definedName name="LSNO7">"[321]lead!#ref!"</definedName>
    <definedName name="LSNO9">"[321]lead!#ref!"</definedName>
    <definedName name="lss">NA()</definedName>
    <definedName name="lstone">NA()</definedName>
    <definedName name="lujm" localSheetId="4">#REF!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4">#REF!</definedName>
    <definedName name="M_ACPipe_100">#REF!</definedName>
    <definedName name="M_Aggregate_10" localSheetId="4">#REF!</definedName>
    <definedName name="M_Aggregate_10">#REF!</definedName>
    <definedName name="M_Aggregate_20" localSheetId="4">#REF!</definedName>
    <definedName name="M_Aggregate_20">#REF!</definedName>
    <definedName name="M_Aggregate_375mmMaximum_224_56mm" localSheetId="4">#REF!</definedName>
    <definedName name="M_Aggregate_375mmMaximum_224_56mm">#REF!</definedName>
    <definedName name="M_Aggregate_40" localSheetId="4">#REF!</definedName>
    <definedName name="M_Aggregate_40">#REF!</definedName>
    <definedName name="M_Aggregate_Crushable_GradeII" localSheetId="4">#REF!</definedName>
    <definedName name="M_Aggregate_Crushable_GradeII">#REF!</definedName>
    <definedName name="M_Aggregate_Crushable_GradeIII" localSheetId="4">#REF!</definedName>
    <definedName name="M_Aggregate_Crushable_GradeIII">#REF!</definedName>
    <definedName name="M_Aggregate_GradeII_19mmNominal_10_5mm" localSheetId="4">#REF!</definedName>
    <definedName name="M_Aggregate_GradeII_19mmNominal_10_5mm">#REF!</definedName>
    <definedName name="M_Aggregate_GradeII_19mmNominal_25_10mm" localSheetId="4">#REF!</definedName>
    <definedName name="M_Aggregate_GradeII_19mmNominal_25_10mm">#REF!</definedName>
    <definedName name="M_Aggregate_GradeII_19mmNominal_5mm_below" localSheetId="4">#REF!</definedName>
    <definedName name="M_Aggregate_GradeII_19mmNominal_5mm_below">#REF!</definedName>
    <definedName name="M_Aggregate_GradeII_63_45mm" localSheetId="4">#REF!</definedName>
    <definedName name="M_Aggregate_GradeII_63_45mm">#REF!</definedName>
    <definedName name="M_Aggregate_GradeIII_53_224mm" localSheetId="4">#REF!</definedName>
    <definedName name="M_Aggregate_GradeIII_53_224mm">#REF!</definedName>
    <definedName name="M_AIRCOMP170">NA()</definedName>
    <definedName name="M_AIRCOMP210">NA()</definedName>
    <definedName name="M_BindingWire" localSheetId="4">#REF!</definedName>
    <definedName name="M_BindingWire">#REF!</definedName>
    <definedName name="M_Bitumen_CRM" localSheetId="4">#REF!</definedName>
    <definedName name="M_Bitumen_CRM">#REF!</definedName>
    <definedName name="M_Bitumen_NRM" localSheetId="4">#REF!</definedName>
    <definedName name="M_Bitumen_NRM">#REF!</definedName>
    <definedName name="M_Bitumen_PM" localSheetId="4">#REF!</definedName>
    <definedName name="M_Bitumen_PM">#REF!</definedName>
    <definedName name="M_Bitumen_S65" localSheetId="4">#REF!</definedName>
    <definedName name="M_Bitumen_S65">#REF!</definedName>
    <definedName name="M_Bitumen_S90" localSheetId="4">#REF!</definedName>
    <definedName name="M_Bitumen_S90">#REF!</definedName>
    <definedName name="M_BitumenEmulsion_RS1" localSheetId="4">#REF!</definedName>
    <definedName name="M_BitumenEmulsion_RS1">#REF!</definedName>
    <definedName name="M_BitumenEmulsion_SS1" localSheetId="4">#REF!</definedName>
    <definedName name="M_BitumenEmulsion_SS1">#REF!</definedName>
    <definedName name="M_BitumenSealant" localSheetId="4">#REF!</definedName>
    <definedName name="M_BitumenSealant">#REF!</definedName>
    <definedName name="M_Blasted_Rubble" localSheetId="4">#REF!</definedName>
    <definedName name="M_Blasted_Rubble">#REF!</definedName>
    <definedName name="M_BlastingMaterial" localSheetId="4">#REF!</definedName>
    <definedName name="M_BlastingMaterial">#REF!</definedName>
    <definedName name="M_BondStone_400_150_150mm" localSheetId="4">#REF!</definedName>
    <definedName name="M_BondStone_400_150_150mm">#REF!</definedName>
    <definedName name="M_Brick_1stClass" localSheetId="4">#REF!</definedName>
    <definedName name="M_Brick_1stClass">#REF!</definedName>
    <definedName name="M_BROOMER">NA()</definedName>
    <definedName name="M_CC_CUTTER">NA()</definedName>
    <definedName name="M_CCMIXER">NA()</definedName>
    <definedName name="M_Cement" localSheetId="4">#REF!</definedName>
    <definedName name="M_Cement">#REF!</definedName>
    <definedName name="M_CHIPSPREDER">NA()</definedName>
    <definedName name="M_CompensationForEarthTakenFromPrivateLand" localSheetId="4">#REF!</definedName>
    <definedName name="M_CompensationForEarthTakenFromPrivateLand">#REF!</definedName>
    <definedName name="M_CRANE8T">NA()</definedName>
    <definedName name="M_CrushedSand_OR_Grit" localSheetId="4">#REF!</definedName>
    <definedName name="M_CrushedSand_OR_Grit">#REF!</definedName>
    <definedName name="M_CrushedStoneChipping_132" localSheetId="4">#REF!</definedName>
    <definedName name="M_CrushedStoneChipping_132">#REF!</definedName>
    <definedName name="M_CrushedStoneChipping_67mm_100Passing_112mm" localSheetId="4">#REF!</definedName>
    <definedName name="M_CrushedStoneChipping_67mm_100Passing_112mm">#REF!</definedName>
    <definedName name="M_CrushedStoneChipping_67mm_100Passing_95mm" localSheetId="4">#REF!</definedName>
    <definedName name="M_CrushedStoneChipping_67mm_100Passing_95mm">#REF!</definedName>
    <definedName name="M_CrushedStoneChipping_95" localSheetId="4">#REF!</definedName>
    <definedName name="M_CrushedStoneChipping_95">#REF!</definedName>
    <definedName name="M_CrushedStoneCoarseAggregatePassing_53mm" localSheetId="4">#REF!</definedName>
    <definedName name="M_CrushedStoneCoarseAggregatePassing_53mm">#REF!</definedName>
    <definedName name="M_CuringCompound" localSheetId="4">#REF!</definedName>
    <definedName name="M_CuringCompound">#REF!</definedName>
    <definedName name="M_DebondingStrips" localSheetId="4">#REF!</definedName>
    <definedName name="M_DebondingStrips">#REF!</definedName>
    <definedName name="M_DOZERD50">NA()</definedName>
    <definedName name="M_ElastomericBearingAssembly" localSheetId="4">#REF!</definedName>
    <definedName name="M_ElastomericBearingAssembly">#REF!</definedName>
    <definedName name="M_ElectricDetonator" localSheetId="4">#REF!</definedName>
    <definedName name="M_ElectricDetonator">#REF!</definedName>
    <definedName name="M_ELEGEN">NA()</definedName>
    <definedName name="M_EXCAVATOR9">NA()</definedName>
    <definedName name="M_FilterMedia" localSheetId="4">#REF!</definedName>
    <definedName name="M_FilterMedia">#REF!</definedName>
    <definedName name="M_filterMediam" localSheetId="4">#REF!</definedName>
    <definedName name="M_filterMediam">#REF!</definedName>
    <definedName name="M_FRONTLOADER">NA()</definedName>
    <definedName name="M_GranularMaterial" localSheetId="4">#REF!</definedName>
    <definedName name="M_GranularMaterial">#REF!</definedName>
    <definedName name="M_HandBrokenMetal_40mm" localSheetId="4">#REF!</definedName>
    <definedName name="M_HandBrokenMetal_40mm">#REF!</definedName>
    <definedName name="M_HMP40">NA()</definedName>
    <definedName name="M_ICRUSHER">NA()</definedName>
    <definedName name="M_InterlockingBlocks_60mm" localSheetId="4">#REF!</definedName>
    <definedName name="M_InterlockingBlocks_60mm">#REF!</definedName>
    <definedName name="M_InterlockingBlocks_80mm" localSheetId="4">#REF!</definedName>
    <definedName name="M_InterlockingBlocks_80mm">#REF!</definedName>
    <definedName name="M_JointFillerBoard" localSheetId="4">#REF!</definedName>
    <definedName name="M_JointFillerBoard">#REF!</definedName>
    <definedName name="M_JuteRope_12mm" localSheetId="4">#REF!</definedName>
    <definedName name="M_JuteRope_12mm">#REF!</definedName>
    <definedName name="M_KeyAggregatesPassing_224mm" localSheetId="4">#REF!</definedName>
    <definedName name="M_KeyAggregatesPassing_224mm">#REF!</definedName>
    <definedName name="m_lead">NA()</definedName>
    <definedName name="M_Lime" localSheetId="4">#REF!</definedName>
    <definedName name="M_Lime">#REF!</definedName>
    <definedName name="M_MOTORGRADER200">NA()</definedName>
    <definedName name="M_MOTORGRADER50">NA()</definedName>
    <definedName name="M_MSClamps" localSheetId="4">#REF!</definedName>
    <definedName name="M_MSClamps">#REF!</definedName>
    <definedName name="M_PAVER100">NA()</definedName>
    <definedName name="M_PAVER75">NA()</definedName>
    <definedName name="M_PD_BT">NA()</definedName>
    <definedName name="M_PD_BTEM">NA()</definedName>
    <definedName name="M_Plasticizer" localSheetId="4">#REF!</definedName>
    <definedName name="M_Plasticizer">#REF!</definedName>
    <definedName name="M_PolytheneSheet_125" localSheetId="4">#REF!</definedName>
    <definedName name="M_PolytheneSheet_125">#REF!</definedName>
    <definedName name="M_PolytheneSheething" localSheetId="4">#REF!</definedName>
    <definedName name="M_PolytheneSheething">#REF!</definedName>
    <definedName name="M_RCCPipeNP3_1000mm" localSheetId="4">#REF!</definedName>
    <definedName name="M_RCCPipeNP3_1000mm">#REF!</definedName>
    <definedName name="M_RCCPipeNP3_1200mm" localSheetId="4">#REF!</definedName>
    <definedName name="M_RCCPipeNP3_1200mm">#REF!</definedName>
    <definedName name="M_RCCPipeNP3_500mm" localSheetId="4">#REF!</definedName>
    <definedName name="M_RCCPipeNP3_500mm">#REF!</definedName>
    <definedName name="M_RCCPipeNP3_750mm" localSheetId="4">#REF!</definedName>
    <definedName name="M_RCCPipeNP3_750mm">#REF!</definedName>
    <definedName name="M_RCCPipeNP4_1000mm" localSheetId="4">#REF!</definedName>
    <definedName name="M_RCCPipeNP4_1000mm">#REF!</definedName>
    <definedName name="M_RCCPipeNP4_1200mm" localSheetId="4">#REF!</definedName>
    <definedName name="M_RCCPipeNP4_1200mm">#REF!</definedName>
    <definedName name="M_RCCPipeNP4_500mm" localSheetId="4">#REF!</definedName>
    <definedName name="M_RCCPipeNP4_500mm">#REF!</definedName>
    <definedName name="M_RCCPipeNP4_750mm" localSheetId="4">#REF!</definedName>
    <definedName name="M_RCCPipeNP4_750mm">#REF!</definedName>
    <definedName name="M_ROLLER">NA()</definedName>
    <definedName name="M_Sand_Coarse" localSheetId="4">#REF!</definedName>
    <definedName name="M_Sand_Coarse">#REF!</definedName>
    <definedName name="M_Sand_Fine" localSheetId="4">#REF!</definedName>
    <definedName name="M_Sand_Fine">#REF!</definedName>
    <definedName name="M_SteelReinforcement_HYSDBars" localSheetId="4">#REF!</definedName>
    <definedName name="M_SteelReinforcement_HYSDBars">#REF!</definedName>
    <definedName name="M_SteelReinforcement_MSRoundBars" localSheetId="4">#REF!</definedName>
    <definedName name="M_SteelReinforcement_MSRoundBars">#REF!</definedName>
    <definedName name="M_SteelReinforcement_TMTBars" localSheetId="4">#REF!</definedName>
    <definedName name="M_SteelReinforcement_TMTBars">#REF!</definedName>
    <definedName name="M_StoneBoulder_150mm_below" localSheetId="4">#REF!</definedName>
    <definedName name="M_StoneBoulder_150mm_below">#REF!</definedName>
    <definedName name="M_StoneChips_12mm" localSheetId="4">#REF!</definedName>
    <definedName name="M_StoneChips_12mm">#REF!</definedName>
    <definedName name="M_StoneCrushedAggregate_112_009mm" localSheetId="4">#REF!</definedName>
    <definedName name="M_StoneCrushedAggregate_112_009mm">#REF!</definedName>
    <definedName name="M_StoneForCoarseRubbleMasonry_1stSort" localSheetId="4">#REF!</definedName>
    <definedName name="M_StoneForCoarseRubbleMasonry_1stSort">#REF!</definedName>
    <definedName name="M_StoneForCoarseRubbleMasonry_2ndSort" localSheetId="4">#REF!</definedName>
    <definedName name="M_StoneForCoarseRubbleMasonry_2ndSort">#REF!</definedName>
    <definedName name="M_StoneForRandomRubbleMasonry" localSheetId="4">#REF!</definedName>
    <definedName name="M_StoneForRandomRubbleMasonry">#REF!</definedName>
    <definedName name="M_StoneSpalls" localSheetId="4">#REF!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4">#REF!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4">#REF!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4">#REF!</definedName>
    <definedName name="MAD">#REF!</definedName>
    <definedName name="Maddy" localSheetId="4">#REF!</definedName>
    <definedName name="Maddy">#REF!</definedName>
    <definedName name="madhu" localSheetId="4">#REF!</definedName>
    <definedName name="madhu">#REF!</definedName>
    <definedName name="Main">NA()</definedName>
    <definedName name="maintenance">NA()</definedName>
    <definedName name="makh">NA()</definedName>
    <definedName name="mal" localSheetId="4">#REF!</definedName>
    <definedName name="mal">#REF!</definedName>
    <definedName name="Male" localSheetId="4">#REF!</definedName>
    <definedName name="Male">#REF!</definedName>
    <definedName name="male_sp">NA()</definedName>
    <definedName name="MAN" localSheetId="4">#REF!</definedName>
    <definedName name="MAN">#REF!</definedName>
    <definedName name="Man_Mazdoor">NA()</definedName>
    <definedName name="mangalore">NA()</definedName>
    <definedName name="Mani" localSheetId="4">#REF!</definedName>
    <definedName name="Mani">#REF!</definedName>
    <definedName name="manm">NA()</definedName>
    <definedName name="manmazdoor">NA()</definedName>
    <definedName name="mano">NA()</definedName>
    <definedName name="map" localSheetId="4">#REF!</definedName>
    <definedName name="map">#REF!</definedName>
    <definedName name="MARBLE_STONES" localSheetId="4">#REF!</definedName>
    <definedName name="MARBLE_STONES">#REF!</definedName>
    <definedName name="mas">NA()</definedName>
    <definedName name="mas_hab" localSheetId="4">#REF!</definedName>
    <definedName name="mas_hab">#REF!</definedName>
    <definedName name="mason" localSheetId="4">#REF!</definedName>
    <definedName name="mason">#REF!</definedName>
    <definedName name="Mason_1st_class">NA()</definedName>
    <definedName name="Mason_2nd_class">NA()</definedName>
    <definedName name="mason1" localSheetId="4">#REF!</definedName>
    <definedName name="mason1">#REF!</definedName>
    <definedName name="mason2" localSheetId="4">#REF!</definedName>
    <definedName name="mason2">#REF!</definedName>
    <definedName name="mass">NA()</definedName>
    <definedName name="master">NA()</definedName>
    <definedName name="Mastic_Cooker">NA()</definedName>
    <definedName name="MASTICK">NA()</definedName>
    <definedName name="mat">NA()</definedName>
    <definedName name="MATE" localSheetId="4">#REF!</definedName>
    <definedName name="MATE">#REF!</definedName>
    <definedName name="material">NA()</definedName>
    <definedName name="MATERIAL_CLASS" localSheetId="4">#REF!</definedName>
    <definedName name="MATERIAL_CLASS">#REF!</definedName>
    <definedName name="maz">NA()</definedName>
    <definedName name="Mazdoor" localSheetId="4">#REF!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4">#REF!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4">#REF!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4">#REF!</definedName>
    <definedName name="METAL_D">#REF!</definedName>
    <definedName name="metal_hc75">NA()</definedName>
    <definedName name="metal_pick">NA()</definedName>
    <definedName name="metal_spr75">NA()</definedName>
    <definedName name="metal_stack">NA()</definedName>
    <definedName name="metal1" localSheetId="4">#REF!</definedName>
    <definedName name="metal1">#REF!</definedName>
    <definedName name="metal10">NA()</definedName>
    <definedName name="metal11" localSheetId="4">#REF!</definedName>
    <definedName name="metal11">#REF!</definedName>
    <definedName name="metal12">NA()</definedName>
    <definedName name="metal12ss">NA()</definedName>
    <definedName name="metal20">NA()</definedName>
    <definedName name="metal20ss">NA()</definedName>
    <definedName name="metal3" localSheetId="4">#REF!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4">#REF!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4">#REF!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 localSheetId="4">#REF!</definedName>
    <definedName name="MLOAD">#REF!</definedName>
    <definedName name="MLOADING">NA()</definedName>
    <definedName name="mm" localSheetId="4">#REF!</definedName>
    <definedName name="mm">#REF!</definedName>
    <definedName name="mmc">NA()</definedName>
    <definedName name="mmcc">NA()</definedName>
    <definedName name="mmixing">NA()</definedName>
    <definedName name="MMMMM">NA()</definedName>
    <definedName name="MMP">NA()</definedName>
    <definedName name="mn" localSheetId="4">#REF!</definedName>
    <definedName name="mn">#REF!</definedName>
    <definedName name="Mname">NA()</definedName>
    <definedName name="MNJ" localSheetId="4">#REF!</definedName>
    <definedName name="MNJ">#REF!</definedName>
    <definedName name="mnr">NA()</definedName>
    <definedName name="moj">NA()</definedName>
    <definedName name="mone" localSheetId="4">#REF!</definedName>
    <definedName name="mone">#REF!</definedName>
    <definedName name="mone1" localSheetId="4">#REF!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4">#REF!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4">#REF!</definedName>
    <definedName name="MSAND">#REF!</definedName>
    <definedName name="msgrill">NA()</definedName>
    <definedName name="MSTACK" localSheetId="4">#REF!</definedName>
    <definedName name="MSTACK">#REF!</definedName>
    <definedName name="mt">NA()</definedName>
    <definedName name="mtor">NA()</definedName>
    <definedName name="mtwo" localSheetId="4">#REF!</definedName>
    <definedName name="mtwo">#REF!</definedName>
    <definedName name="mtwo1" localSheetId="4">#REF!</definedName>
    <definedName name="mtwo1">#REF!</definedName>
    <definedName name="MULOADING">NA()</definedName>
    <definedName name="mun">NA()</definedName>
    <definedName name="MUNLOAD" localSheetId="4">#REF!</definedName>
    <definedName name="MUNLOAD">#REF!</definedName>
    <definedName name="mura">NA()</definedName>
    <definedName name="murali">NA()</definedName>
    <definedName name="murty">NA()</definedName>
    <definedName name="MUTHU">NA()</definedName>
    <definedName name="mw">NA()</definedName>
    <definedName name="MWL" localSheetId="4">#REF!</definedName>
    <definedName name="MWL">#REF!</definedName>
    <definedName name="mwls" localSheetId="4">#REF!</definedName>
    <definedName name="mwls">#REF!</definedName>
    <definedName name="mymax" localSheetId="4">#REF!</definedName>
    <definedName name="mymax">#REF!</definedName>
    <definedName name="mymin" localSheetId="4">#REF!</definedName>
    <definedName name="mymin">#REF!</definedName>
    <definedName name="mz">NA()</definedName>
    <definedName name="n" localSheetId="4">#REF!</definedName>
    <definedName name="n">#REF!</definedName>
    <definedName name="N_S_P">NA()</definedName>
    <definedName name="nagara" localSheetId="4">#REF!</definedName>
    <definedName name="nagara">#REF!</definedName>
    <definedName name="nagaraj" localSheetId="4">#REF!</definedName>
    <definedName name="nagaraj">#REF!</definedName>
    <definedName name="NAIDUPALEM">NA()</definedName>
    <definedName name="Name" localSheetId="4">#REF!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4">#REF!</definedName>
    <definedName name="New">#REF!</definedName>
    <definedName name="new_111" localSheetId="4">Scheduled_Payment+Extra_Payment</definedName>
    <definedName name="new_111">Scheduled_Payment+Extra_Payment</definedName>
    <definedName name="newdata" localSheetId="4">#REF!</definedName>
    <definedName name="newdata">#REF!</definedName>
    <definedName name="nh">NA()</definedName>
    <definedName name="NH4vorklmg" localSheetId="4">#REF!</definedName>
    <definedName name="NH4vorklmg">#REF!</definedName>
    <definedName name="nl" localSheetId="4">#REF!</definedName>
    <definedName name="nl">#REF!</definedName>
    <definedName name="NM">{"'ridftotal'!$A$4:$S$27"}</definedName>
    <definedName name="nn" localSheetId="4">#REF!</definedName>
    <definedName name="nn">#REF!</definedName>
    <definedName name="NNN">NA()</definedName>
    <definedName name="NNNN">NA()</definedName>
    <definedName name="NNNNN">NA()</definedName>
    <definedName name="no" localSheetId="4">#REF!</definedName>
    <definedName name="no">#REF!</definedName>
    <definedName name="No_">NA()</definedName>
    <definedName name="No_1">NA()</definedName>
    <definedName name="NO_1000" localSheetId="4">#REF!</definedName>
    <definedName name="NO_1000">#REF!</definedName>
    <definedName name="NO_800" localSheetId="4">#REF!</definedName>
    <definedName name="NO_800">#REF!</definedName>
    <definedName name="nodes" localSheetId="4">#REF!</definedName>
    <definedName name="nodes">#REF!</definedName>
    <definedName name="NOK">NA()</definedName>
    <definedName name="nonreturnvalve">NA()</definedName>
    <definedName name="NONRETURNVALVES">NA()</definedName>
    <definedName name="nOS">NA()</definedName>
    <definedName name="notok">NA()</definedName>
    <definedName name="NOTUSED" localSheetId="4">#REF!</definedName>
    <definedName name="NOTUSED">#REF!</definedName>
    <definedName name="nr" localSheetId="4">#REF!</definedName>
    <definedName name="nr">#REF!</definedName>
    <definedName name="NR_136_Found" localSheetId="4">#REF!</definedName>
    <definedName name="NR_136_Found">#REF!</definedName>
    <definedName name="NR_Approachslab" localSheetId="4">#REF!</definedName>
    <definedName name="NR_Approachslab">#REF!</definedName>
    <definedName name="NR_backfill" localSheetId="4">#REF!</definedName>
    <definedName name="NR_backfill">#REF!</definedName>
    <definedName name="NR_Filter" localSheetId="4">#REF!</definedName>
    <definedName name="NR_Filter">#REF!</definedName>
    <definedName name="NR_HYSD_found" localSheetId="4">#REF!</definedName>
    <definedName name="NR_HYSD_found">#REF!</definedName>
    <definedName name="NR_HYSD_sub" localSheetId="4">#REF!</definedName>
    <definedName name="NR_HYSD_sub">#REF!</definedName>
    <definedName name="NR_HYSD_super" localSheetId="4">#REF!</definedName>
    <definedName name="NR_HYSD_super">#REF!</definedName>
    <definedName name="NR_M15_Footing" localSheetId="4">#REF!</definedName>
    <definedName name="NR_M15_Footing">#REF!</definedName>
    <definedName name="NR_M15_levellingcoarse" localSheetId="4">#REF!</definedName>
    <definedName name="NR_M15_levellingcoarse">#REF!</definedName>
    <definedName name="NR_M15_sub" localSheetId="4">#REF!</definedName>
    <definedName name="NR_M15_sub">#REF!</definedName>
    <definedName name="NR_M20_bed" localSheetId="4">#REF!</definedName>
    <definedName name="NR_M20_bed">#REF!</definedName>
    <definedName name="NR_M20_slab" localSheetId="4">#REF!</definedName>
    <definedName name="NR_M20_slab">#REF!</definedName>
    <definedName name="NR_M30_WC" localSheetId="4">#REF!</definedName>
    <definedName name="NR_M30_WC">#REF!</definedName>
    <definedName name="NR_R_300" localSheetId="4">#REF!</definedName>
    <definedName name="NR_R_300">#REF!</definedName>
    <definedName name="NR_weepholes" localSheetId="4">#REF!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4">#REF!</definedName>
    <definedName name="NUM_MMM">#REF!</definedName>
    <definedName name="Num_Pmt_Per_Year">NA()</definedName>
    <definedName name="Number_of_Payments">#N/A</definedName>
    <definedName name="Nurses" localSheetId="4">#REF!</definedName>
    <definedName name="Nurses">#REF!</definedName>
    <definedName name="nurses1">"[113]data.f8.btr!#ref!"</definedName>
    <definedName name="NVCP">NA()</definedName>
    <definedName name="nw" localSheetId="4">#REF!</definedName>
    <definedName name="nw">#REF!</definedName>
    <definedName name="obd_paint">NA()</definedName>
    <definedName name="obpl">NA()</definedName>
    <definedName name="OCM">"[98]office!$b$20"</definedName>
    <definedName name="oct">NA()</definedName>
    <definedName name="od" localSheetId="4">#REF!</definedName>
    <definedName name="od">#REF!</definedName>
    <definedName name="oe">NA()</definedName>
    <definedName name="OG_metal">NA()</definedName>
    <definedName name="OH" localSheetId="4">#REF!</definedName>
    <definedName name="OH">#REF!</definedName>
    <definedName name="OHBRBRACEONETOSIX">NA()</definedName>
    <definedName name="OHBRBRACESEVENTOTHIRTEEN" localSheetId="4">#REF!</definedName>
    <definedName name="OHBRBRACESEVENTOTHIRTEEN">#REF!</definedName>
    <definedName name="OHBRCOLUMNONETOSIX" localSheetId="4">#REF!</definedName>
    <definedName name="OHBRCOLUMNONETOSIX">#REF!</definedName>
    <definedName name="OHBRCOLUMNSEVENTOTHIRTEEN" localSheetId="4">#REF!</definedName>
    <definedName name="OHBRCOLUMNSEVENTOTHIRTEEN">#REF!</definedName>
    <definedName name="OHR" localSheetId="4">#REF!</definedName>
    <definedName name="OHR">#REF!</definedName>
    <definedName name="ohs">NA()</definedName>
    <definedName name="OHSR">NA()</definedName>
    <definedName name="OHSR2">NA()</definedName>
    <definedName name="ohsrcap" localSheetId="4">#REF!</definedName>
    <definedName name="ohsrcap">#REF!</definedName>
    <definedName name="ohsrlls" localSheetId="4">#REF!</definedName>
    <definedName name="ohsrlls">#REF!</definedName>
    <definedName name="oi">NA()</definedName>
    <definedName name="oii">NA()</definedName>
    <definedName name="OIU" localSheetId="4">#REF!</definedName>
    <definedName name="OIU">#REF!</definedName>
    <definedName name="ojjlkj" localSheetId="4">#REF!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4">#REF!</definedName>
    <definedName name="OOOEOOOE">#REF!</definedName>
    <definedName name="oooo">NA()</definedName>
    <definedName name="optrq">NA()</definedName>
    <definedName name="OrderTable" localSheetId="4"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4">#REF!</definedName>
    <definedName name="Packed">#REF!</definedName>
    <definedName name="paddy">NA()</definedName>
    <definedName name="paint" localSheetId="4">#REF!</definedName>
    <definedName name="paint">#REF!</definedName>
    <definedName name="painter" localSheetId="4">#REF!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4">#REF!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4">#REF!</definedName>
    <definedName name="Phone">#REF!</definedName>
    <definedName name="pi">3.1415</definedName>
    <definedName name="Picking___spreading_metal_for_WBM_for_75_mm">NA()</definedName>
    <definedName name="Picking_5_to_100_mm_old_metalled_surface_and_sectioning" localSheetId="4">#REF!</definedName>
    <definedName name="Picking_5_to_100_mm_old_metalled_surface_and_sectioning">#REF!</definedName>
    <definedName name="Picking_metal___sectiong">NA()</definedName>
    <definedName name="pIIII">NA()</definedName>
    <definedName name="PIPE">NA()</definedName>
    <definedName name="PIPE_CL1" localSheetId="4">#REF!</definedName>
    <definedName name="PIPE_CL1">#REF!</definedName>
    <definedName name="PIPE_ID" localSheetId="4">#REF!</definedName>
    <definedName name="PIPE_ID">#REF!</definedName>
    <definedName name="PIPE_ID_CD" localSheetId="4">#REF!</definedName>
    <definedName name="PIPE_ID_CD">#REF!</definedName>
    <definedName name="PIPE_TYPE" localSheetId="4">#REF!</definedName>
    <definedName name="PIPE_TYPE">#REF!</definedName>
    <definedName name="PIPE_TYPE_R" localSheetId="4">#REF!</definedName>
    <definedName name="PIPE_TYPE_R">#REF!</definedName>
    <definedName name="PIPE_TYPES" localSheetId="4">#REF!</definedName>
    <definedName name="PIPE_TYPES">#REF!</definedName>
    <definedName name="piperates" localSheetId="4">#REF!</definedName>
    <definedName name="piperates">#REF!</definedName>
    <definedName name="PIPES" localSheetId="4">#REF!</definedName>
    <definedName name="PIPES">#REF!</definedName>
    <definedName name="PIPES_CR" localSheetId="4">#REF!</definedName>
    <definedName name="PIPES_CR">#REF!</definedName>
    <definedName name="PIPES_E" localSheetId="4">#REF!</definedName>
    <definedName name="PIPES_E">#REF!</definedName>
    <definedName name="PK">NA()</definedName>
    <definedName name="pkgno">NA()</definedName>
    <definedName name="PKK">NA()</definedName>
    <definedName name="pla" localSheetId="4">#REF!</definedName>
    <definedName name="pla">#REF!</definedName>
    <definedName name="plasp" localSheetId="4">#REF!</definedName>
    <definedName name="plasp">#REF!</definedName>
    <definedName name="plaster_ornamental">NA()</definedName>
    <definedName name="plaster_thick" localSheetId="4">#REF!</definedName>
    <definedName name="plaster_thick">#REF!</definedName>
    <definedName name="plaster_twelve">NA()</definedName>
    <definedName name="plaster_twenty">NA()</definedName>
    <definedName name="PLASTERING_WALLS_CEILING" localSheetId="4">#REF!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4">#REF!</definedName>
    <definedName name="PM_AirCompressor_210cfm">#REF!</definedName>
    <definedName name="PM_BatchMixHMP_46_60THP" localSheetId="4">#REF!</definedName>
    <definedName name="PM_BatchMixHMP_46_60THP">#REF!</definedName>
    <definedName name="PM_BatchTypeHMP_30_40" localSheetId="4">#REF!</definedName>
    <definedName name="PM_BatchTypeHMP_30_40">#REF!</definedName>
    <definedName name="PM_BitumenBoilerOilFired_1000" localSheetId="4">#REF!</definedName>
    <definedName name="PM_BitumenBoilerOilFired_1000">#REF!</definedName>
    <definedName name="PM_BitumenBoilerOilFired_200" localSheetId="4">#REF!</definedName>
    <definedName name="PM_BitumenBoilerOilFired_200">#REF!</definedName>
    <definedName name="PM_BitumenEmulsionPressureDistributor" localSheetId="4">#REF!</definedName>
    <definedName name="PM_BitumenEmulsionPressureDistributor">#REF!</definedName>
    <definedName name="PM_ConcreteMixer" localSheetId="4">#REF!</definedName>
    <definedName name="PM_ConcreteMixer">#REF!</definedName>
    <definedName name="PM_Dozer_D50" localSheetId="4">#REF!</definedName>
    <definedName name="PM_Dozer_D50">#REF!</definedName>
    <definedName name="PM_ElectricGeneratorSet_125" localSheetId="4">#REF!</definedName>
    <definedName name="PM_ElectricGeneratorSet_125">#REF!</definedName>
    <definedName name="PM_FrontEndLoader_1cum" localSheetId="4">#REF!</definedName>
    <definedName name="PM_FrontEndLoader_1cum">#REF!</definedName>
    <definedName name="PM_HydraulicBroom" localSheetId="4">#REF!</definedName>
    <definedName name="PM_HydraulicBroom">#REF!</definedName>
    <definedName name="PM_HydraulicExcavator_09cum" localSheetId="4">#REF!</definedName>
    <definedName name="PM_HydraulicExcavator_09cum">#REF!</definedName>
    <definedName name="PM_HydraulicSelfPropelledChipSpreader" localSheetId="4">#REF!</definedName>
    <definedName name="PM_HydraulicSelfPropelledChipSpreader">#REF!</definedName>
    <definedName name="PM_JointCuttingMachine" localSheetId="4">#REF!</definedName>
    <definedName name="PM_JointCuttingMachine">#REF!</definedName>
    <definedName name="PM_Mixall_6_10t" localSheetId="4">#REF!</definedName>
    <definedName name="PM_Mixall_6_10t">#REF!</definedName>
    <definedName name="PM_MotorGrader" localSheetId="4">#REF!</definedName>
    <definedName name="PM_MotorGrader">#REF!</definedName>
    <definedName name="PM_NeedleVibrator" localSheetId="4">#REF!</definedName>
    <definedName name="PM_NeedleVibrator">#REF!</definedName>
    <definedName name="PM_PaverFinisher" localSheetId="4">#REF!</definedName>
    <definedName name="PM_PaverFinisher">#REF!</definedName>
    <definedName name="PM_PlateVibrator" localSheetId="4">#REF!</definedName>
    <definedName name="PM_PlateVibrator">#REF!</definedName>
    <definedName name="PM_ScreedVibrator" localSheetId="4">#REF!</definedName>
    <definedName name="PM_ScreedVibrator">#REF!</definedName>
    <definedName name="PM_ThreeWheeled_80_100kN_StaticRoller" localSheetId="4">#REF!</definedName>
    <definedName name="PM_ThreeWheeled_80_100kN_StaticRoller">#REF!</definedName>
    <definedName name="PM_Tipper_55" localSheetId="4">#REF!</definedName>
    <definedName name="PM_Tipper_55">#REF!</definedName>
    <definedName name="PM_Tractor_Rotavator" localSheetId="4">#REF!</definedName>
    <definedName name="PM_Tractor_Rotavator">#REF!</definedName>
    <definedName name="PM_Tractor_Trolley" localSheetId="4">#REF!</definedName>
    <definedName name="PM_Tractor_Trolley">#REF!</definedName>
    <definedName name="PM_Truck" localSheetId="4">#REF!</definedName>
    <definedName name="PM_Truck">#REF!</definedName>
    <definedName name="PM_VibratoryRoller_80_100kN" localSheetId="4">#REF!</definedName>
    <definedName name="PM_VibratoryRoller_80_100kN">#REF!</definedName>
    <definedName name="PM_WaterTanker_6kl" localSheetId="4">#REF!</definedName>
    <definedName name="PM_WaterTanker_6kl">#REF!</definedName>
    <definedName name="PMS" localSheetId="4">#REF!</definedName>
    <definedName name="PMS">#REF!</definedName>
    <definedName name="Pneumatic_tyre_Roller">NA()</definedName>
    <definedName name="POIN" localSheetId="4">#REF!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4">#REF!</definedName>
    <definedName name="pp">#REF!</definedName>
    <definedName name="ppp" hidden="1">{#N/A,#N/A,FALSE,"no"}</definedName>
    <definedName name="PPPPP" localSheetId="4">#REF!</definedName>
    <definedName name="PPPPP">#REF!</definedName>
    <definedName name="pppppppppp">"[71]material!#ref!"</definedName>
    <definedName name="pppppppppppp">"[71]works!#ref!"</definedName>
    <definedName name="pppppppppppppp">"[71]works!#ref!"</definedName>
    <definedName name="pqodjhf">NA()</definedName>
    <definedName name="pr" localSheetId="4">#REF!</definedName>
    <definedName name="pr">#REF!</definedName>
    <definedName name="PR_Habcode_16_Dig" localSheetId="4">#REF!</definedName>
    <definedName name="PR_Habcode_16_Dig">#REF!</definedName>
    <definedName name="Prasad" localSheetId="4">#REF!</definedName>
    <definedName name="Prasad">#REF!</definedName>
    <definedName name="praveen" localSheetId="4">#REF!</definedName>
    <definedName name="praveen">#REF!</definedName>
    <definedName name="prb">NA()</definedName>
    <definedName name="PRC" localSheetId="4">#REF!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ABSTRACT!$B$1:$I$40</definedName>
    <definedName name="_xlnm.Print_Area" localSheetId="3">'Add_Items_Part-C'!$A$1:$G$26</definedName>
    <definedName name="_xlnm.Print_Area" localSheetId="4">'Add_Items_Part-D'!$A$1:$G$10</definedName>
    <definedName name="_xlnm.Print_Area" localSheetId="7">'Civil Data'!$B$2:$I$115</definedName>
    <definedName name="_xlnm.Print_Area" localSheetId="2">LumpSumItems!$A$1:$F$17</definedName>
    <definedName name="_xlnm.Print_Area" localSheetId="1">RE!$A$1:$N$826</definedName>
    <definedName name="_xlnm.Print_Area">#REF!</definedName>
    <definedName name="Print_Area_MI" localSheetId="4">#REF!</definedName>
    <definedName name="Print_Area_MI">#REF!</definedName>
    <definedName name="Print_Area_MI_10">NA()</definedName>
    <definedName name="Print_Area_MI_12" localSheetId="4">#REF!</definedName>
    <definedName name="Print_Area_MI_12">#REF!</definedName>
    <definedName name="Print_Area_MI_3" localSheetId="4">#REF!</definedName>
    <definedName name="Print_Area_MI_3">#REF!</definedName>
    <definedName name="Print_Area_MI_6" localSheetId="4">#REF!</definedName>
    <definedName name="Print_Area_MI_6">#REF!</definedName>
    <definedName name="Print_Area_MI_7">NA()</definedName>
    <definedName name="Print_Area_MI_9" localSheetId="4">#REF!</definedName>
    <definedName name="Print_Area_MI_9">#REF!</definedName>
    <definedName name="Print_Area_Reset">#N/A</definedName>
    <definedName name="_xlnm.Print_Titles" localSheetId="5">ABSTRACT!$3:$3</definedName>
    <definedName name="_xlnm.Print_Titles" localSheetId="3">'Add_Items_Part-C'!$3:$3</definedName>
    <definedName name="_xlnm.Print_Titles" localSheetId="2">LumpSumItems!$2:$2</definedName>
    <definedName name="_xlnm.Print_Titles" localSheetId="0">New_Abstract!$3:$3</definedName>
    <definedName name="_xlnm.Print_Titles" localSheetId="1">RE!$2:$3</definedName>
    <definedName name="Prl">NA()</definedName>
    <definedName name="proBS">NA()</definedName>
    <definedName name="ProdForm" localSheetId="4" hidden="1">#REF!</definedName>
    <definedName name="ProdForm" hidden="1">#REF!</definedName>
    <definedName name="Product" localSheetId="4"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4">#REF!</definedName>
    <definedName name="PROS_LPM">#REF!</definedName>
    <definedName name="PROS_MLD" localSheetId="4">#REF!</definedName>
    <definedName name="PROS_MLD">#REF!</definedName>
    <definedName name="PROS_PERIOD" localSheetId="4">#REF!</definedName>
    <definedName name="PROS_PERIOD">#REF!</definedName>
    <definedName name="PROS_POP" localSheetId="4">#REF!</definedName>
    <definedName name="PROS_POP">#REF!</definedName>
    <definedName name="PROS_YEAR" localSheetId="4">#REF!</definedName>
    <definedName name="PROS_YEAR">#REF!</definedName>
    <definedName name="prsrhds" localSheetId="4">#REF!</definedName>
    <definedName name="prsrhds">#REF!</definedName>
    <definedName name="ps">NA()</definedName>
    <definedName name="PSC_C" localSheetId="4">#REF!</definedName>
    <definedName name="PSC_C">#REF!</definedName>
    <definedName name="PSC_CL" localSheetId="4">#REF!</definedName>
    <definedName name="PSC_CL">#REF!</definedName>
    <definedName name="PSC_CL_RATES" localSheetId="4">#REF!</definedName>
    <definedName name="PSC_CL_RATES">#REF!</definedName>
    <definedName name="PSC_CLL" localSheetId="4">#REF!</definedName>
    <definedName name="PSC_CLL">#REF!</definedName>
    <definedName name="PSC_CLR" localSheetId="4">#REF!</definedName>
    <definedName name="PSC_CLR">#REF!</definedName>
    <definedName name="PSC_CLS" localSheetId="4">#REF!</definedName>
    <definedName name="PSC_CLS">#REF!</definedName>
    <definedName name="PSC_D_R" localSheetId="4">#REF!</definedName>
    <definedName name="PSC_D_R">#REF!</definedName>
    <definedName name="PSC_D_RATES" localSheetId="4">#REF!</definedName>
    <definedName name="PSC_D_RATES">#REF!</definedName>
    <definedName name="PSC_DC" localSheetId="4">#REF!</definedName>
    <definedName name="PSC_DC">#REF!</definedName>
    <definedName name="PSC_DR" localSheetId="4">#REF!</definedName>
    <definedName name="PSC_DR">#REF!</definedName>
    <definedName name="PSC_FR_10KG" localSheetId="4">#REF!</definedName>
    <definedName name="PSC_FR_10KG">#REF!</definedName>
    <definedName name="PSC_FR_12KG" localSheetId="4">#REF!</definedName>
    <definedName name="PSC_FR_12KG">#REF!</definedName>
    <definedName name="PSC_FR_14KG" localSheetId="4">#REF!</definedName>
    <definedName name="PSC_FR_14KG">#REF!</definedName>
    <definedName name="PSC_FR_16KG" localSheetId="4">#REF!</definedName>
    <definedName name="PSC_FR_16KG">#REF!</definedName>
    <definedName name="PSC_FR_6KG" localSheetId="4">#REF!</definedName>
    <definedName name="PSC_FR_6KG">#REF!</definedName>
    <definedName name="PSC_FR_8KG" localSheetId="4">#REF!</definedName>
    <definedName name="PSC_FR_8KG">#REF!</definedName>
    <definedName name="PSC_G" localSheetId="4">#REF!</definedName>
    <definedName name="PSC_G">#REF!</definedName>
    <definedName name="PSC_P" localSheetId="4">#REF!</definedName>
    <definedName name="PSC_P">#REF!</definedName>
    <definedName name="PSC_RATES" localSheetId="4">#REF!</definedName>
    <definedName name="PSC_RATES">#REF!</definedName>
    <definedName name="PSC_T" localSheetId="4">#REF!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4">#REF!</definedName>
    <definedName name="PUMPSET_COST">#REF!</definedName>
    <definedName name="PUMPSET_LIFE" localSheetId="4">#REF!</definedName>
    <definedName name="PUMPSET_LIFE">#REF!</definedName>
    <definedName name="PUR">NA()</definedName>
    <definedName name="Puz">"[294]design!#ref!"</definedName>
    <definedName name="PV" localSheetId="4">#REF!</definedName>
    <definedName name="PV">#REF!</definedName>
    <definedName name="pvc" localSheetId="4">#REF!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4">#REF!</definedName>
    <definedName name="PVC_CL">#REF!</definedName>
    <definedName name="PVC_CL_RATES" localSheetId="4">#REF!</definedName>
    <definedName name="PVC_CL_RATES">#REF!</definedName>
    <definedName name="pvc_clamps">NA()</definedName>
    <definedName name="PVC_CLR" localSheetId="4">#REF!</definedName>
    <definedName name="PVC_CLR">#REF!</definedName>
    <definedName name="PVC_CLS" localSheetId="4">#REF!</definedName>
    <definedName name="PVC_CLS">#REF!</definedName>
    <definedName name="pvc_collar">NA()</definedName>
    <definedName name="PVC_D_R" localSheetId="4">#REF!</definedName>
    <definedName name="PVC_D_R">#REF!</definedName>
    <definedName name="PVC_D_RATES" localSheetId="4">#REF!</definedName>
    <definedName name="PVC_D_RATES">#REF!</definedName>
    <definedName name="PVC_DC" localSheetId="4">#REF!</definedName>
    <definedName name="PVC_DC">#REF!</definedName>
    <definedName name="PVC_DL_RANGE" localSheetId="4">#REF!</definedName>
    <definedName name="PVC_DL_RANGE">#REF!</definedName>
    <definedName name="PVC_DR" localSheetId="4">#REF!</definedName>
    <definedName name="PVC_DR">#REF!</definedName>
    <definedName name="PVC_FR_10KG" localSheetId="4">#REF!</definedName>
    <definedName name="PVC_FR_10KG">#REF!</definedName>
    <definedName name="PVC_FR_4KG" localSheetId="4">#REF!</definedName>
    <definedName name="PVC_FR_4KG">#REF!</definedName>
    <definedName name="PVC_FR_6KG" localSheetId="4">#REF!</definedName>
    <definedName name="PVC_FR_6KG">#REF!</definedName>
    <definedName name="PVC_G" localSheetId="4">#REF!</definedName>
    <definedName name="PVC_G">#REF!</definedName>
    <definedName name="PVC_ID" localSheetId="4">#REF!</definedName>
    <definedName name="PVC_ID">#REF!</definedName>
    <definedName name="PVC_ID_CL" localSheetId="4">#REF!</definedName>
    <definedName name="PVC_ID_CL">#REF!</definedName>
    <definedName name="PVC_IDS" localSheetId="4">#REF!</definedName>
    <definedName name="PVC_IDS">#REF!</definedName>
    <definedName name="PVC_PIPES" localSheetId="4">#REF!</definedName>
    <definedName name="PVC_PIPES">#REF!</definedName>
    <definedName name="pvc_pipes_110">NA()</definedName>
    <definedName name="pvc_specials" localSheetId="4">#REF!</definedName>
    <definedName name="pvc_specials">#REF!</definedName>
    <definedName name="PVC_T" localSheetId="4">#REF!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4">#REF!</definedName>
    <definedName name="PVCid10.0">#REF!</definedName>
    <definedName name="PVCid10_0">NA()</definedName>
    <definedName name="PVCid4.0" localSheetId="4">#REF!</definedName>
    <definedName name="PVCid4.0">#REF!</definedName>
    <definedName name="PVCid4_0">NA()</definedName>
    <definedName name="PVCid6.0" localSheetId="4">#REF!</definedName>
    <definedName name="PVCid6.0">#REF!</definedName>
    <definedName name="PVCid6_0">NA()</definedName>
    <definedName name="PVCid8.0" localSheetId="4">#REF!</definedName>
    <definedName name="PVCid8.0">#REF!</definedName>
    <definedName name="PVCid8_0">NA()</definedName>
    <definedName name="pvcMTA">NA()</definedName>
    <definedName name="PVCod" localSheetId="4">#REF!</definedName>
    <definedName name="PVCod">#REF!</definedName>
    <definedName name="pvcpvrate" localSheetId="4">#REF!</definedName>
    <definedName name="pvcpvrate">#REF!</definedName>
    <definedName name="pvcrates" localSheetId="4">#REF!</definedName>
    <definedName name="pvcrates">#REF!</definedName>
    <definedName name="PVCreducedTee">NA()</definedName>
    <definedName name="pvcsaddle" localSheetId="4">#REF!</definedName>
    <definedName name="pvcsaddle">#REF!</definedName>
    <definedName name="pvcSpecials">NA()</definedName>
    <definedName name="pvcTee">NA()</definedName>
    <definedName name="pvcwts" localSheetId="4">#REF!</definedName>
    <definedName name="pvcwts">#REF!</definedName>
    <definedName name="pw" localSheetId="4">#REF!</definedName>
    <definedName name="pw">#REF!</definedName>
    <definedName name="PWF">NA()</definedName>
    <definedName name="q" localSheetId="4">#REF!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4">#REF!</definedName>
    <definedName name="Q_CD_EW">#REF!</definedName>
    <definedName name="Q_CD_M10_BODY" localSheetId="4">#REF!</definedName>
    <definedName name="Q_CD_M10_BODY">#REF!</definedName>
    <definedName name="Q_CD_M10_FOUN" localSheetId="4">#REF!</definedName>
    <definedName name="Q_CD_M10_FOUN">#REF!</definedName>
    <definedName name="Q_EW_C">NA()</definedName>
    <definedName name="Q_EW_F" localSheetId="4">#REF!</definedName>
    <definedName name="Q_EW_F">#REF!</definedName>
    <definedName name="Q_EW_FOUND">NA()</definedName>
    <definedName name="Q_EW_S" localSheetId="4">#REF!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4">#REF!</definedName>
    <definedName name="Q_GRAVEL_SHOLDERS">#REF!</definedName>
    <definedName name="Q_GROUT_REV">NA()</definedName>
    <definedName name="Q_GS">NA()</definedName>
    <definedName name="Q_GSB" localSheetId="4">#REF!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4">#REF!</definedName>
    <definedName name="Q_MSS">#REF!</definedName>
    <definedName name="Q_PAINT">NA()</definedName>
    <definedName name="q_pick" localSheetId="4">#REF!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4">#REF!</definedName>
    <definedName name="Q_SCSD">#REF!</definedName>
    <definedName name="Q_SCSD_6070">NA()</definedName>
    <definedName name="Q_SCSD_80100">NA()</definedName>
    <definedName name="Q_SDBC" localSheetId="4">#REF!</definedName>
    <definedName name="Q_SDBC">#REF!</definedName>
    <definedName name="Q_TACK" localSheetId="4">#REF!</definedName>
    <definedName name="Q_TACK">#REF!</definedName>
    <definedName name="Q_WBM2" localSheetId="4">#REF!</definedName>
    <definedName name="Q_WBM2">#REF!</definedName>
    <definedName name="Q_WBM3" localSheetId="4">#REF!</definedName>
    <definedName name="Q_WBM3">#REF!</definedName>
    <definedName name="Q_WMM">NA()</definedName>
    <definedName name="QQ" localSheetId="4">#REF!</definedName>
    <definedName name="QQ">#REF!</definedName>
    <definedName name="qqq" localSheetId="4">#REF!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4">#REF!</definedName>
    <definedName name="qqww">#REF!</definedName>
    <definedName name="qr" localSheetId="4">#REF!</definedName>
    <definedName name="qr">#REF!</definedName>
    <definedName name="QRückläufe" localSheetId="4">#REF!</definedName>
    <definedName name="QRückläufe">#REF!</definedName>
    <definedName name="QSchlamwasser_Dauer" localSheetId="4">#REF!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4">#REF!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4">#REF!</definedName>
    <definedName name="R_136_Bodywalls">#REF!</definedName>
    <definedName name="R_136_FLY_BCCP">NA()</definedName>
    <definedName name="R_136_Found" localSheetId="4">#REF!</definedName>
    <definedName name="R_136_Found">#REF!</definedName>
    <definedName name="R_148_BCCP">NA()</definedName>
    <definedName name="R_148_belowcc" localSheetId="4">#REF!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4">#REF!</definedName>
    <definedName name="R_BackFill">#REF!</definedName>
    <definedName name="R_BED_HP">NA()</definedName>
    <definedName name="R_BetweenBodywalls" localSheetId="4">#REF!</definedName>
    <definedName name="R_BetweenBodywalls">#REF!</definedName>
    <definedName name="r_block_20">NA()</definedName>
    <definedName name="r_block_50">NA()</definedName>
    <definedName name="R_BM" localSheetId="4">#REF!</definedName>
    <definedName name="R_BM">#REF!</definedName>
    <definedName name="R_BM_50">NA()</definedName>
    <definedName name="R_BT_PATCH">NA()</definedName>
    <definedName name="R_BT_PATCH_40">NA()</definedName>
    <definedName name="r_det" localSheetId="4">#REF!</definedName>
    <definedName name="r_det">#REF!</definedName>
    <definedName name="R_Diversion_Road" localSheetId="4">#REF!</definedName>
    <definedName name="R_Diversion_Road">#REF!</definedName>
    <definedName name="R_EW_C">NA()</definedName>
    <definedName name="R_EW_Car" localSheetId="4">#REF!</definedName>
    <definedName name="R_EW_Car">#REF!</definedName>
    <definedName name="r_ew_emb">NA()</definedName>
    <definedName name="R_EW_FMC_Car" localSheetId="4">#REF!</definedName>
    <definedName name="R_EW_FMC_Car">#REF!</definedName>
    <definedName name="R_EW_FMC_Side" localSheetId="4">#REF!</definedName>
    <definedName name="R_EW_FMC_Side">#REF!</definedName>
    <definedName name="R_EW_Form_OMC" localSheetId="4">#REF!</definedName>
    <definedName name="R_EW_Form_OMC">#REF!</definedName>
    <definedName name="R_EW_FOUND">NA()</definedName>
    <definedName name="R_EW_Man" localSheetId="4">#REF!</definedName>
    <definedName name="R_EW_Man">#REF!</definedName>
    <definedName name="R_EW_OMC_Car" localSheetId="4">#REF!</definedName>
    <definedName name="R_EW_OMC_Car">#REF!</definedName>
    <definedName name="R_EW_OMC_Side" localSheetId="4">#REF!</definedName>
    <definedName name="R_EW_OMC_Side">#REF!</definedName>
    <definedName name="r_ew_rf_cons">NA()</definedName>
    <definedName name="R_EW_S">NA()</definedName>
    <definedName name="R_EW_Side_OMC" localSheetId="4">#REF!</definedName>
    <definedName name="R_EW_Side_OMC">#REF!</definedName>
    <definedName name="R_EW_T">NA()</definedName>
    <definedName name="R_EW_Trench" localSheetId="4">#REF!</definedName>
    <definedName name="R_EW_Trench">#REF!</definedName>
    <definedName name="R_EW_USS">NA()</definedName>
    <definedName name="R_FILL_INB_BODY">NA()</definedName>
    <definedName name="R_Filter" localSheetId="4">#REF!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4">#REF!</definedName>
    <definedName name="R_Gravel_Bedding">#REF!</definedName>
    <definedName name="R_Gravel_between" localSheetId="4">#REF!</definedName>
    <definedName name="R_Gravel_between">#REF!</definedName>
    <definedName name="R_Gravel_Pipebedding" localSheetId="4">#REF!</definedName>
    <definedName name="R_Gravel_Pipebedding">#REF!</definedName>
    <definedName name="R_Gravel_Quardrent" localSheetId="4">#REF!</definedName>
    <definedName name="R_Gravel_Quardrent">#REF!</definedName>
    <definedName name="R_GravelBedding" localSheetId="4">#REF!</definedName>
    <definedName name="R_GravelBedding">#REF!</definedName>
    <definedName name="R_GravelShoulders" localSheetId="4">#REF!</definedName>
    <definedName name="R_GravelShoulders">#REF!</definedName>
    <definedName name="R_GROUT_REV">NA()</definedName>
    <definedName name="R_GS">NA()</definedName>
    <definedName name="R_GSB" localSheetId="4">#REF!</definedName>
    <definedName name="R_GSB">#REF!</definedName>
    <definedName name="R_HP_1000" localSheetId="4">#REF!</definedName>
    <definedName name="R_HP_1000">#REF!</definedName>
    <definedName name="R_HP_600" localSheetId="4">#REF!</definedName>
    <definedName name="R_HP_600">#REF!</definedName>
    <definedName name="R_HP_800" localSheetId="4">#REF!</definedName>
    <definedName name="R_HP_800">#REF!</definedName>
    <definedName name="R_HPL_600" localSheetId="4">#REF!</definedName>
    <definedName name="R_HPL_600">#REF!</definedName>
    <definedName name="R_HPL_800" localSheetId="4">#REF!</definedName>
    <definedName name="R_HPL_800">#REF!</definedName>
    <definedName name="R_HYSD_Found" localSheetId="4">#REF!</definedName>
    <definedName name="R_HYSD_Found">#REF!</definedName>
    <definedName name="R_HYSD_sub" localSheetId="4">#REF!</definedName>
    <definedName name="R_HYSD_sub">#REF!</definedName>
    <definedName name="R_HYSD_Super" localSheetId="4">#REF!</definedName>
    <definedName name="R_HYSD_Super">#REF!</definedName>
    <definedName name="R_M10_base" localSheetId="4">#REF!</definedName>
    <definedName name="R_M10_base">#REF!</definedName>
    <definedName name="R_M10_bCC" localSheetId="4">#REF!</definedName>
    <definedName name="R_M10_bCC">#REF!</definedName>
    <definedName name="R_M10_bodywalls" localSheetId="4">#REF!</definedName>
    <definedName name="R_M10_bodywalls">#REF!</definedName>
    <definedName name="R_M10_drains" localSheetId="4">#REF!</definedName>
    <definedName name="R_M10_drains">#REF!</definedName>
    <definedName name="R_M10_found" localSheetId="4">#REF!</definedName>
    <definedName name="R_M10_found">#REF!</definedName>
    <definedName name="R_M15_dividers" localSheetId="4">#REF!</definedName>
    <definedName name="R_M15_dividers">#REF!</definedName>
    <definedName name="R_M15_Foot" localSheetId="4">#REF!</definedName>
    <definedName name="R_M15_Foot">#REF!</definedName>
    <definedName name="R_M15_footing" localSheetId="4">#REF!</definedName>
    <definedName name="R_M15_footing">#REF!</definedName>
    <definedName name="R_M15_FOUND">NA()</definedName>
    <definedName name="R_M15_LEVEL">NA()</definedName>
    <definedName name="R_M15_LevellingCoarse" localSheetId="4">#REF!</definedName>
    <definedName name="R_M15_LevellingCoarse">#REF!</definedName>
    <definedName name="R_M15_SUB" localSheetId="4">#REF!</definedName>
    <definedName name="R_M15_SUB">#REF!</definedName>
    <definedName name="R_M20_Bed" localSheetId="4">#REF!</definedName>
    <definedName name="R_M20_Bed">#REF!</definedName>
    <definedName name="R_M20_BedBack" localSheetId="4">#REF!</definedName>
    <definedName name="R_M20_BedBack">#REF!</definedName>
    <definedName name="R_M20_COVER" localSheetId="4">#REF!</definedName>
    <definedName name="R_M20_COVER">#REF!</definedName>
    <definedName name="R_M20_DECKSLAB" localSheetId="4">#REF!</definedName>
    <definedName name="R_M20_DECKSLAB">#REF!</definedName>
    <definedName name="R_M20_slab" localSheetId="4">#REF!</definedName>
    <definedName name="R_M20_slab">#REF!</definedName>
    <definedName name="R_M20R_BEDBLOCKS">NA()</definedName>
    <definedName name="R_M20R_COVER_SLAB">NA()</definedName>
    <definedName name="R_M20R_DECK">NA()</definedName>
    <definedName name="R_M20R_RAIL">NA()</definedName>
    <definedName name="R_M25_ApproachSlab" localSheetId="4">#REF!</definedName>
    <definedName name="R_M25_ApproachSlab">#REF!</definedName>
    <definedName name="R_M25R_APP">NA()</definedName>
    <definedName name="R_M30_WC" localSheetId="4">#REF!</definedName>
    <definedName name="R_M30_WC">#REF!</definedName>
    <definedName name="R_M30R_WC">NA()</definedName>
    <definedName name="R_M35_C2">NA()</definedName>
    <definedName name="R_M35_CC" localSheetId="4">#REF!</definedName>
    <definedName name="R_M35_CC">#REF!</definedName>
    <definedName name="R_M35_CCP">NA()</definedName>
    <definedName name="R_M35_FLY_CCP">NA()</definedName>
    <definedName name="R_M35_FlyAsh" localSheetId="4">#REF!</definedName>
    <definedName name="R_M35_FlyAsh">#REF!</definedName>
    <definedName name="r_media_m_20">NA()</definedName>
    <definedName name="r_media_m_6">NA()</definedName>
    <definedName name="r_media_sd_c">NA()</definedName>
    <definedName name="r_media_sd_f">NA()</definedName>
    <definedName name="R_Mild" localSheetId="4">#REF!</definedName>
    <definedName name="R_Mild">#REF!</definedName>
    <definedName name="R_MSS" localSheetId="4">#REF!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4">#REF!</definedName>
    <definedName name="R_Painting">#REF!</definedName>
    <definedName name="r_pcc_124_12">NA()</definedName>
    <definedName name="R_Pick" localSheetId="4">#REF!</definedName>
    <definedName name="R_Pick">#REF!</definedName>
    <definedName name="r_pl_rf">NA()</definedName>
    <definedName name="R_PLAST">NA()</definedName>
    <definedName name="R_PLAST_CUM">NA()</definedName>
    <definedName name="R_PLAST_SQM">NA()</definedName>
    <definedName name="R_Plastering" localSheetId="4">#REF!</definedName>
    <definedName name="R_Plastering">#REF!</definedName>
    <definedName name="R_R300" localSheetId="4">#REF!</definedName>
    <definedName name="R_R300">#REF!</definedName>
    <definedName name="R_Rev_A300" localSheetId="4">#REF!</definedName>
    <definedName name="R_Rev_A300">#REF!</definedName>
    <definedName name="R_Rev_Q300" localSheetId="4">#REF!</definedName>
    <definedName name="R_Rev_Q300">#REF!</definedName>
    <definedName name="R_REV300">NA()</definedName>
    <definedName name="R_Rs_Mason">NA()</definedName>
    <definedName name="R_Rs_Riv_300">NA()</definedName>
    <definedName name="R_SANDFILL">NA()</definedName>
    <definedName name="R_SandFILLING" localSheetId="4">#REF!</definedName>
    <definedName name="R_SandFILLING">#REF!</definedName>
    <definedName name="R_Scar_BT" localSheetId="4">#REF!</definedName>
    <definedName name="R_Scar_BT">#REF!</definedName>
    <definedName name="R_SCAR_GRA">NA()</definedName>
    <definedName name="R_Scar_GSB" localSheetId="4">#REF!</definedName>
    <definedName name="R_Scar_GSB">#REF!</definedName>
    <definedName name="R_Scarf" localSheetId="4">#REF!</definedName>
    <definedName name="R_Scarf">#REF!</definedName>
    <definedName name="R_SCSD" localSheetId="4">#REF!</definedName>
    <definedName name="R_SCSD">#REF!</definedName>
    <definedName name="R_SCSD_6070" localSheetId="4">#REF!</definedName>
    <definedName name="R_SCSD_6070">#REF!</definedName>
    <definedName name="R_SCSD_80100" localSheetId="4">#REF!</definedName>
    <definedName name="R_SCSD_80100">#REF!</definedName>
    <definedName name="r_sd_media">NA()</definedName>
    <definedName name="R_SDBC" localSheetId="4">#REF!</definedName>
    <definedName name="R_SDBC">#REF!</definedName>
    <definedName name="R_shoulders" localSheetId="4">#REF!</definedName>
    <definedName name="R_shoulders">#REF!</definedName>
    <definedName name="R_Tack" localSheetId="4">#REF!</definedName>
    <definedName name="R_Tack">#REF!</definedName>
    <definedName name="R_Teak">NA()</definedName>
    <definedName name="r_vrcc_cur_wall_20">NA()</definedName>
    <definedName name="R_WBM_G2" localSheetId="4">#REF!</definedName>
    <definedName name="R_WBM_G2">#REF!</definedName>
    <definedName name="R_WBM_G3" localSheetId="4">#REF!</definedName>
    <definedName name="R_WBM_G3">#REF!</definedName>
    <definedName name="R_WBM2" localSheetId="4">#REF!</definedName>
    <definedName name="R_WBM2">#REF!</definedName>
    <definedName name="R_WBM2_HS" localSheetId="4">#REF!</definedName>
    <definedName name="R_WBM2_HS">#REF!</definedName>
    <definedName name="R_WBM2_HVR" localSheetId="4">#REF!</definedName>
    <definedName name="R_WBM2_HVR">#REF!</definedName>
    <definedName name="R_WBM2_MCS" localSheetId="4">#REF!</definedName>
    <definedName name="R_WBM2_MCS">#REF!</definedName>
    <definedName name="R_WBM3" localSheetId="4">#REF!</definedName>
    <definedName name="R_WBM3">#REF!</definedName>
    <definedName name="R_WBM3_HS" localSheetId="4">#REF!</definedName>
    <definedName name="R_WBM3_HS">#REF!</definedName>
    <definedName name="R_WBM3_HVR" localSheetId="4">#REF!</definedName>
    <definedName name="R_WBM3_HVR">#REF!</definedName>
    <definedName name="R_WBM3_MCS" localSheetId="4">#REF!</definedName>
    <definedName name="R_WBM3_MCS">#REF!</definedName>
    <definedName name="R_Weepholes" localSheetId="4">#REF!</definedName>
    <definedName name="R_Weepholes">#REF!</definedName>
    <definedName name="R_WMM" localSheetId="4">#REF!</definedName>
    <definedName name="R_WMM">#REF!</definedName>
    <definedName name="raams">NA()</definedName>
    <definedName name="Rabbit">NA()</definedName>
    <definedName name="raf" localSheetId="4">#REF!</definedName>
    <definedName name="raf">#REF!</definedName>
    <definedName name="raffs" localSheetId="4">#REF!</definedName>
    <definedName name="raffs">#REF!</definedName>
    <definedName name="rafi" localSheetId="4">#REF!</definedName>
    <definedName name="rafi">#REF!</definedName>
    <definedName name="raghava">NA()</definedName>
    <definedName name="raised_pointing">NA()</definedName>
    <definedName name="raj">NA()</definedName>
    <definedName name="raju" localSheetId="4">#REF!</definedName>
    <definedName name="raju">#REF!</definedName>
    <definedName name="ram" localSheetId="4">#REF!</definedName>
    <definedName name="ram">#REF!</definedName>
    <definedName name="raMA">"[391]data!#ref!"</definedName>
    <definedName name="raod" localSheetId="4">#REF!</definedName>
    <definedName name="raod">#REF!</definedName>
    <definedName name="ras">NA()</definedName>
    <definedName name="rat" localSheetId="4">#REF!</definedName>
    <definedName name="rat">#REF!</definedName>
    <definedName name="RatAna">NA()</definedName>
    <definedName name="rate12" localSheetId="4">#REF!</definedName>
    <definedName name="rate12">#REF!</definedName>
    <definedName name="rate20" localSheetId="4">#REF!</definedName>
    <definedName name="rate20">#REF!</definedName>
    <definedName name="rate40" localSheetId="4">#REF!</definedName>
    <definedName name="rate40">#REF!</definedName>
    <definedName name="ratecrs" localSheetId="4">#REF!</definedName>
    <definedName name="ratecrs">#REF!</definedName>
    <definedName name="raterough" localSheetId="4">#REF!</definedName>
    <definedName name="raterough">#REF!</definedName>
    <definedName name="raterr" localSheetId="4">#REF!</definedName>
    <definedName name="raterr">#REF!</definedName>
    <definedName name="rates" localSheetId="4">#REF!</definedName>
    <definedName name="rates">#REF!</definedName>
    <definedName name="rates1" localSheetId="4">#REF!</definedName>
    <definedName name="rates1">#REF!</definedName>
    <definedName name="rates11" localSheetId="4">#REF!</definedName>
    <definedName name="rates11">#REF!</definedName>
    <definedName name="rates4" localSheetId="4">#REF!</definedName>
    <definedName name="rates4">#REF!</definedName>
    <definedName name="ratesand" localSheetId="4">#REF!</definedName>
    <definedName name="ratesand">#REF!</definedName>
    <definedName name="Ravu" localSheetId="4">#REF!</definedName>
    <definedName name="Ravu">#REF!</definedName>
    <definedName name="rax" localSheetId="4">#REF!</definedName>
    <definedName name="rax">#REF!</definedName>
    <definedName name="rb" localSheetId="4">#REF!</definedName>
    <definedName name="rb">#REF!</definedName>
    <definedName name="rbsw">NA()</definedName>
    <definedName name="rbw">NA()</definedName>
    <definedName name="RCArea" localSheetId="4" hidden="1">#REF!</definedName>
    <definedName name="RCArea" hidden="1">#REF!</definedName>
    <definedName name="RCC_CL">"[70]wh_data_r!#ref!"</definedName>
    <definedName name="RCC_CLL" localSheetId="4">#REF!</definedName>
    <definedName name="RCC_CLL">#REF!</definedName>
    <definedName name="RCC_D_R" localSheetId="4">#REF!</definedName>
    <definedName name="RCC_D_R">#REF!</definedName>
    <definedName name="rcc_mix" localSheetId="4">#REF!</definedName>
    <definedName name="rcc_mix">#REF!</definedName>
    <definedName name="RCC_NP_CLASS_PIPES" localSheetId="4">#REF!</definedName>
    <definedName name="RCC_NP_CLASS_PIPES">#REF!</definedName>
    <definedName name="RCC_PR_CLASS_PIPES" localSheetId="4">#REF!</definedName>
    <definedName name="RCC_PR_CLASS_PIPES">#REF!</definedName>
    <definedName name="rcc_vrcc_mix" localSheetId="4">#REF!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4">#REF!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4">#REF!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4">#REF!</definedName>
    <definedName name="Repalle_Sub">#REF!</definedName>
    <definedName name="repo">NA()</definedName>
    <definedName name="rerfdsfsdfd" localSheetId="4">#REF!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4">#REF!</definedName>
    <definedName name="rfgsdg">#REF!</definedName>
    <definedName name="rfrefrfrf">"[71]data!#ref!"</definedName>
    <definedName name="rfregreg">"[71]data!#ref!"</definedName>
    <definedName name="rggdg" localSheetId="4">#REF!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4">#REF!</definedName>
    <definedName name="road">#REF!</definedName>
    <definedName name="Road_Roller">NA()</definedName>
    <definedName name="Road_Sections_list" localSheetId="4">#REF!</definedName>
    <definedName name="Road_Sections_list">#REF!</definedName>
    <definedName name="roar1" localSheetId="4">#REF!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4">#REF!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4">#REF!</definedName>
    <definedName name="rrg">#REF!</definedName>
    <definedName name="rrotg" localSheetId="4">#REF!</definedName>
    <definedName name="rrotg">#REF!</definedName>
    <definedName name="rrr" localSheetId="4">#REF!</definedName>
    <definedName name="rrr">#REF!</definedName>
    <definedName name="rrrate" localSheetId="4">#REF!</definedName>
    <definedName name="rrrate">#REF!</definedName>
    <definedName name="RRRR" localSheetId="4">#REF!</definedName>
    <definedName name="RRRR">#REF!</definedName>
    <definedName name="rrrrrrrrr">"[71]material!#ref!"</definedName>
    <definedName name="rrs" localSheetId="4">#REF!</definedName>
    <definedName name="rrs">#REF!</definedName>
    <definedName name="rs">NA()</definedName>
    <definedName name="RSDP" localSheetId="4">#REF!</definedName>
    <definedName name="RSDP">#REF!</definedName>
    <definedName name="rstone" localSheetId="4">#REF!</definedName>
    <definedName name="rstone">#REF!</definedName>
    <definedName name="rt" localSheetId="4">#REF!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4">#REF!</definedName>
    <definedName name="RubberRings">#REF!</definedName>
    <definedName name="rwgregtr">"[71]material!#ref!"</definedName>
    <definedName name="rwm">NA()</definedName>
    <definedName name="rwsrate" localSheetId="4">#REF!</definedName>
    <definedName name="rwsrate">#REF!</definedName>
    <definedName name="s" localSheetId="4">#REF!</definedName>
    <definedName name="s">#REF!</definedName>
    <definedName name="S.F" localSheetId="4" hidden="1">#REF!</definedName>
    <definedName name="S.F" hidden="1">#REF!</definedName>
    <definedName name="S_8">NA()</definedName>
    <definedName name="S_Backfill" localSheetId="4">#REF!</definedName>
    <definedName name="S_Backfill">#REF!</definedName>
    <definedName name="S_F">NA()</definedName>
    <definedName name="S_Filter" localSheetId="4">#REF!</definedName>
    <definedName name="S_Filter">#REF!</definedName>
    <definedName name="S_HYSD_found" localSheetId="4">#REF!</definedName>
    <definedName name="S_HYSD_found">#REF!</definedName>
    <definedName name="S_HYSD_sub" localSheetId="4">#REF!</definedName>
    <definedName name="S_HYSD_sub">#REF!</definedName>
    <definedName name="S_HYSD_super" localSheetId="4">#REF!</definedName>
    <definedName name="S_HYSD_super">#REF!</definedName>
    <definedName name="S_L_WALL">NA()</definedName>
    <definedName name="S_M15_footing" localSheetId="4">#REF!</definedName>
    <definedName name="S_M15_footing">#REF!</definedName>
    <definedName name="S_M15_levellingcoarse" localSheetId="4">#REF!</definedName>
    <definedName name="S_M15_levellingcoarse">#REF!</definedName>
    <definedName name="S_M15_sub" localSheetId="4">#REF!</definedName>
    <definedName name="S_M15_sub">#REF!</definedName>
    <definedName name="S_m20_bed" localSheetId="4">#REF!</definedName>
    <definedName name="S_m20_bed">#REF!</definedName>
    <definedName name="S_M20_slab" localSheetId="4">#REF!</definedName>
    <definedName name="S_M20_slab">#REF!</definedName>
    <definedName name="S_M25_Approachslab" localSheetId="4">#REF!</definedName>
    <definedName name="S_M25_Approachslab">#REF!</definedName>
    <definedName name="S_M30_WC" localSheetId="4">#REF!</definedName>
    <definedName name="S_M30_WC">#REF!</definedName>
    <definedName name="S_No_">NA()</definedName>
    <definedName name="S_R_300" localSheetId="4">#REF!</definedName>
    <definedName name="S_R_300">#REF!</definedName>
    <definedName name="S_S_WALL">NA()</definedName>
    <definedName name="S_weepholes" localSheetId="4">#REF!</definedName>
    <definedName name="S_weepholes">#REF!</definedName>
    <definedName name="S0">NA()</definedName>
    <definedName name="S0_10">NA()</definedName>
    <definedName name="S12_6">"'smb://Venkat/VENKAT''S%20(D)/FILES/2%20KC258%20PASADINA/My%20Documents/zero.xls'#$'p&amp;m'.$H$264:$H$264"</definedName>
    <definedName name="sa" localSheetId="4">#REF!</definedName>
    <definedName name="sa">#REF!</definedName>
    <definedName name="saa">"[307]data_bit_i!#ref!"</definedName>
    <definedName name="Saas">"[71]works!#ref!"</definedName>
    <definedName name="sad" localSheetId="4">#REF!</definedName>
    <definedName name="sad">#REF!</definedName>
    <definedName name="sadfas" localSheetId="4">#REF!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4">#REF!</definedName>
    <definedName name="sand">#REF!</definedName>
    <definedName name="SAND_D" localSheetId="4">#REF!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4">#REF!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4">#REF!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4">#REF!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4">#REF!</definedName>
    <definedName name="SD">#REF!</definedName>
    <definedName name="sdas">"[71]material!#ref!"</definedName>
    <definedName name="Sdate">NA()</definedName>
    <definedName name="sdf" localSheetId="4">#REF!</definedName>
    <definedName name="sdf">#REF!</definedName>
    <definedName name="sdfe">NA()</definedName>
    <definedName name="sdfgdsgdfg">NA()</definedName>
    <definedName name="sdfsdsdfdf" localSheetId="4">#REF!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4">#REF!</definedName>
    <definedName name="sea">#REF!</definedName>
    <definedName name="searth">NA()</definedName>
    <definedName name="sec">NA()</definedName>
    <definedName name="sec_deposit">NA()</definedName>
    <definedName name="SEComp" localSheetId="4">#REF!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4">#REF!</definedName>
    <definedName name="segments">#REF!</definedName>
    <definedName name="seig_earth">NA()</definedName>
    <definedName name="seig_gravel">NA()</definedName>
    <definedName name="seig_metal">NA()</definedName>
    <definedName name="seig_sand">NA()</definedName>
    <definedName name="sein" localSheetId="4">#REF!</definedName>
    <definedName name="sein">#REF!</definedName>
    <definedName name="sein1" localSheetId="4">#REF!</definedName>
    <definedName name="sein1">#REF!</definedName>
    <definedName name="sein4" localSheetId="4">#REF!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4">#REF!</definedName>
    <definedName name="sese">#REF!</definedName>
    <definedName name="Setflag">NA()</definedName>
    <definedName name="SEVENTOTHIRTEEN">NA()</definedName>
    <definedName name="sf" localSheetId="4">#REF!</definedName>
    <definedName name="sf">#REF!</definedName>
    <definedName name="SGEARTH">NA()</definedName>
    <definedName name="SGGRAVEL" localSheetId="4">#REF!</definedName>
    <definedName name="SGGRAVEL">#REF!</definedName>
    <definedName name="sgh">NA()</definedName>
    <definedName name="SGMETAL" localSheetId="4">#REF!</definedName>
    <definedName name="SGMETAL">#REF!</definedName>
    <definedName name="SGSAND" localSheetId="4">#REF!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4">#REF!</definedName>
    <definedName name="SHARED_FORMULA_1_11_1_11_26">#REF!</definedName>
    <definedName name="SHARED_FORMULA_1_11_1_11_30" localSheetId="4">#REF!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4">+#REF!</definedName>
    <definedName name="SHARED_FORMULA_1_164_1_164_26">+#REF!</definedName>
    <definedName name="SHARED_FORMULA_1_204_1_204_37">NA()</definedName>
    <definedName name="SHARED_FORMULA_1_21_1_21_22" localSheetId="4">+#REF!</definedName>
    <definedName name="SHARED_FORMULA_1_21_1_21_22">+#REF!</definedName>
    <definedName name="SHARED_FORMULA_1_21_1_21_33" localSheetId="4">+#REF!</definedName>
    <definedName name="SHARED_FORMULA_1_21_1_21_33">+#REF!</definedName>
    <definedName name="SHARED_FORMULA_1_24_1_24_37" localSheetId="4">+#REF!</definedName>
    <definedName name="SHARED_FORMULA_1_24_1_24_37">+#REF!</definedName>
    <definedName name="SHARED_FORMULA_1_28_1_28_33" localSheetId="4">+#REF!</definedName>
    <definedName name="SHARED_FORMULA_1_28_1_28_33">+#REF!</definedName>
    <definedName name="SHARED_FORMULA_1_31_1_31_22" localSheetId="4">+#REF!</definedName>
    <definedName name="SHARED_FORMULA_1_31_1_31_22">+#REF!</definedName>
    <definedName name="SHARED_FORMULA_1_31_1_31_37" localSheetId="4">+#REF!</definedName>
    <definedName name="SHARED_FORMULA_1_31_1_31_37">+#REF!</definedName>
    <definedName name="SHARED_FORMULA_1_335_1_335_37">NA()</definedName>
    <definedName name="SHARED_FORMULA_1_34_1_34_22">NA()</definedName>
    <definedName name="SHARED_FORMULA_1_34_1_34_26" localSheetId="4">+#REF!</definedName>
    <definedName name="SHARED_FORMULA_1_34_1_34_26">+#REF!</definedName>
    <definedName name="SHARED_FORMULA_1_344_1_344_37">NA()</definedName>
    <definedName name="SHARED_FORMULA_1_37_1_37_26">NA()</definedName>
    <definedName name="SHARED_FORMULA_1_38_1_38_30" localSheetId="4">+#REF!</definedName>
    <definedName name="SHARED_FORMULA_1_38_1_38_30">+#REF!</definedName>
    <definedName name="SHARED_FORMULA_1_4_1_4_26" localSheetId="4">+#REF!</definedName>
    <definedName name="SHARED_FORMULA_1_4_1_4_26">+#REF!</definedName>
    <definedName name="SHARED_FORMULA_1_409_1_409_30">NA()</definedName>
    <definedName name="SHARED_FORMULA_1_41_1_41_30">NA()</definedName>
    <definedName name="SHARED_FORMULA_1_46_1_46_22" localSheetId="4">+#REF!</definedName>
    <definedName name="SHARED_FORMULA_1_46_1_46_22">+#REF!</definedName>
    <definedName name="SHARED_FORMULA_1_49_1_49_22">NA()</definedName>
    <definedName name="SHARED_FORMULA_1_5_1_5_22" localSheetId="4">+#REF!</definedName>
    <definedName name="SHARED_FORMULA_1_5_1_5_22">+#REF!</definedName>
    <definedName name="SHARED_FORMULA_1_57_1_57_30" localSheetId="4">+#REF!</definedName>
    <definedName name="SHARED_FORMULA_1_57_1_57_30">+#REF!</definedName>
    <definedName name="SHARED_FORMULA_1_60_1_60_30">NA()</definedName>
    <definedName name="SHARED_FORMULA_1_63_1_63_26" localSheetId="4">+#REF!</definedName>
    <definedName name="SHARED_FORMULA_1_63_1_63_26">+#REF!</definedName>
    <definedName name="SHARED_FORMULA_1_66_1_66_26">NA()</definedName>
    <definedName name="SHARED_FORMULA_1_7_1_7_33" localSheetId="4">+#REF!</definedName>
    <definedName name="SHARED_FORMULA_1_7_1_7_33">+#REF!</definedName>
    <definedName name="SHARED_FORMULA_1_801_1_801_22">NA()</definedName>
    <definedName name="SHARED_FORMULA_1_860_1_860_22">NA()</definedName>
    <definedName name="SHARED_FORMULA_1_9_1_9_37" localSheetId="4">+#REF!</definedName>
    <definedName name="SHARED_FORMULA_1_9_1_9_37">+#REF!</definedName>
    <definedName name="SHARED_FORMULA_10_114_10_114_26" localSheetId="4">+#REF!*#REF!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4">+#REF!/10^5</definedName>
    <definedName name="SHARED_FORMULA_11_101_11_101_21">+#REF!/10^5</definedName>
    <definedName name="SHARED_FORMULA_11_110_11_110_29">NA()</definedName>
    <definedName name="SHARED_FORMULA_11_112_11_112_25">NA()</definedName>
    <definedName name="SHARED_FORMULA_11_113_11_113_29" localSheetId="4">+#REF!/10^5</definedName>
    <definedName name="SHARED_FORMULA_11_113_11_113_29">+#REF!/10^5</definedName>
    <definedName name="SHARED_FORMULA_11_116_11_116_21">NA()</definedName>
    <definedName name="SHARED_FORMULA_11_125_11_125_21" localSheetId="4">+#REF!/10^5</definedName>
    <definedName name="SHARED_FORMULA_11_125_11_125_21">+#REF!/10^5</definedName>
    <definedName name="SHARED_FORMULA_11_132_11_132_21" localSheetId="4">+#REF!/10^5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4">+#REF!/10^5</definedName>
    <definedName name="SHARED_FORMULA_11_167_11_167_21">+#REF!/10^5</definedName>
    <definedName name="SHARED_FORMULA_11_182_11_182_25">NA()</definedName>
    <definedName name="SHARED_FORMULA_11_185_11_185_21" localSheetId="4">+#REF!/10^5</definedName>
    <definedName name="SHARED_FORMULA_11_185_11_185_21">+#REF!/10^5</definedName>
    <definedName name="SHARED_FORMULA_11_189_11_189_21">NA()</definedName>
    <definedName name="SHARED_FORMULA_11_28_11_28_21" localSheetId="4">+#REF!/10^5</definedName>
    <definedName name="SHARED_FORMULA_11_28_11_28_21">+#REF!/10^5</definedName>
    <definedName name="SHARED_FORMULA_11_3_11_3_21" localSheetId="4">+#REF!/10^5</definedName>
    <definedName name="SHARED_FORMULA_11_3_11_3_21">+#REF!/10^5</definedName>
    <definedName name="SHARED_FORMULA_11_3_11_3_25">NA()</definedName>
    <definedName name="SHARED_FORMULA_11_3_11_3_29" localSheetId="4">+#REF!/10^5</definedName>
    <definedName name="SHARED_FORMULA_11_3_11_3_29">+#REF!/10^5</definedName>
    <definedName name="SHARED_FORMULA_11_35_11_35_21">NA()</definedName>
    <definedName name="SHARED_FORMULA_11_35_11_35_25">NA()</definedName>
    <definedName name="SHARED_FORMULA_11_44_11_44_29" localSheetId="4">+#REF!/10^5</definedName>
    <definedName name="SHARED_FORMULA_11_44_11_44_29">+#REF!/10^5</definedName>
    <definedName name="SHARED_FORMULA_11_46_11_46_29">NA()</definedName>
    <definedName name="SHARED_FORMULA_11_60_11_60_21" localSheetId="4">+#REF!/10^5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4">+#REF!/10^5</definedName>
    <definedName name="SHARED_FORMULA_11_81_11_81_29">+#REF!/10^5</definedName>
    <definedName name="SHARED_FORMULA_11_84_11_84_21">NA()</definedName>
    <definedName name="SHARED_FORMULA_11_88_11_88_21" localSheetId="4">+#REF!/10^5</definedName>
    <definedName name="SHARED_FORMULA_11_88_11_88_21">+#REF!/10^5</definedName>
    <definedName name="SHARED_FORMULA_12_123_12_123_11">NA()</definedName>
    <definedName name="SHARED_FORMULA_14_10_14_10_18" localSheetId="4">+#REF!*#REF!</definedName>
    <definedName name="SHARED_FORMULA_14_10_14_10_18">+#REF!*#REF!</definedName>
    <definedName name="SHARED_FORMULA_14_50_14_50_18" localSheetId="4">+#REF!*#REF!</definedName>
    <definedName name="SHARED_FORMULA_14_50_14_50_18">+#REF!*#REF!</definedName>
    <definedName name="SHARED_FORMULA_14_52_14_52_18">NA()</definedName>
    <definedName name="SHARED_FORMULA_15_13_15_13_17" localSheetId="4">SUM(#REF!)</definedName>
    <definedName name="SHARED_FORMULA_15_13_15_13_17">SUM(#REF!)</definedName>
    <definedName name="SHARED_FORMULA_18_13_18_13_17" localSheetId="4">IF(#REF!=10,"Ten",IF(#REF!=1,"ONE",""))</definedName>
    <definedName name="SHARED_FORMULA_18_13_18_13_17">IF(#REF!=10,"Ten",IF(#REF!=1,"ONE",""))</definedName>
    <definedName name="SHARED_FORMULA_19_13_19_13_17" localSheetId="4">#REF!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4">+#REF!</definedName>
    <definedName name="SHARED_FORMULA_2_6_2_6_30">+#REF!</definedName>
    <definedName name="SHARED_FORMULA_21_13_21_13_17" localSheetId="4">#REF!*#REF!/#REF!</definedName>
    <definedName name="SHARED_FORMULA_21_13_21_13_17">#REF!*#REF!/#REF!</definedName>
    <definedName name="SHARED_FORMULA_21_273_21_273_17">NA()</definedName>
    <definedName name="SHARED_FORMULA_21_289_21_289_17" localSheetId="4">SUM(#REF!)</definedName>
    <definedName name="SHARED_FORMULA_21_289_21_289_17">SUM(#REF!)</definedName>
    <definedName name="SHARED_FORMULA_21_291_21_291_17" localSheetId="4">+#REF!-#REF!</definedName>
    <definedName name="SHARED_FORMULA_21_291_21_291_17">+#REF!-#REF!</definedName>
    <definedName name="SHARED_FORMULA_22_101_22_101_17">NA()</definedName>
    <definedName name="SHARED_FORMULA_22_103_22_103_17" localSheetId="4">+#REF!*#REF!</definedName>
    <definedName name="SHARED_FORMULA_22_103_22_103_17">+#REF!*#REF!</definedName>
    <definedName name="SHARED_FORMULA_22_105_22_105_17">NA()</definedName>
    <definedName name="SHARED_FORMULA_22_108_22_108_17" localSheetId="4">+#REF!*#REF!</definedName>
    <definedName name="SHARED_FORMULA_22_108_22_108_17">+#REF!*#REF!</definedName>
    <definedName name="SHARED_FORMULA_22_110_22_110_17">NA()</definedName>
    <definedName name="SHARED_FORMULA_22_114_22_114_17" localSheetId="4">+#REF!*#REF!</definedName>
    <definedName name="SHARED_FORMULA_22_114_22_114_17">+#REF!*#REF!</definedName>
    <definedName name="SHARED_FORMULA_22_118_22_118_17" localSheetId="4">+#REF!*#REF!</definedName>
    <definedName name="SHARED_FORMULA_22_118_22_118_17">+#REF!*#REF!</definedName>
    <definedName name="SHARED_FORMULA_22_122_22_122_17" localSheetId="4">+#REF!*#REF!</definedName>
    <definedName name="SHARED_FORMULA_22_122_22_122_17">+#REF!*#REF!</definedName>
    <definedName name="SHARED_FORMULA_22_123_22_123_17">NA()</definedName>
    <definedName name="SHARED_FORMULA_22_128_22_128_17" localSheetId="4">+#REF!*#REF!</definedName>
    <definedName name="SHARED_FORMULA_22_128_22_128_17">+#REF!*#REF!</definedName>
    <definedName name="SHARED_FORMULA_22_13_22_13_17" localSheetId="4">+#REF!*#REF!</definedName>
    <definedName name="SHARED_FORMULA_22_13_22_13_17">+#REF!*#REF!</definedName>
    <definedName name="SHARED_FORMULA_22_133_22_133_17" localSheetId="4">+#REF!*#REF!</definedName>
    <definedName name="SHARED_FORMULA_22_133_22_133_17">+#REF!*#REF!</definedName>
    <definedName name="SHARED_FORMULA_22_138_22_138_17">NA()</definedName>
    <definedName name="SHARED_FORMULA_22_139_22_139_17" localSheetId="4">+#REF!*#REF!</definedName>
    <definedName name="SHARED_FORMULA_22_139_22_139_17">+#REF!*#REF!</definedName>
    <definedName name="SHARED_FORMULA_22_144_22_144_17">NA()</definedName>
    <definedName name="SHARED_FORMULA_22_145_22_145_17" localSheetId="4">+#REF!*#REF!</definedName>
    <definedName name="SHARED_FORMULA_22_145_22_145_17">+#REF!*#REF!</definedName>
    <definedName name="SHARED_FORMULA_22_146_22_146_17">NA()</definedName>
    <definedName name="SHARED_FORMULA_22_148_22_148_17">NA()</definedName>
    <definedName name="SHARED_FORMULA_22_150_22_150_17" localSheetId="4">+#REF!*#REF!</definedName>
    <definedName name="SHARED_FORMULA_22_150_22_150_17">+#REF!*#REF!</definedName>
    <definedName name="SHARED_FORMULA_22_153_22_153_17">NA()</definedName>
    <definedName name="SHARED_FORMULA_22_157_22_157_17" localSheetId="4">+#REF!*#REF!</definedName>
    <definedName name="SHARED_FORMULA_22_157_22_157_17">+#REF!*#REF!</definedName>
    <definedName name="SHARED_FORMULA_22_158_22_158_17">NA()</definedName>
    <definedName name="SHARED_FORMULA_22_159_22_159_17" localSheetId="4">+#REF!*#REF!</definedName>
    <definedName name="SHARED_FORMULA_22_159_22_159_17">+#REF!*#REF!</definedName>
    <definedName name="SHARED_FORMULA_22_161_22_161_17" localSheetId="4">+#REF!*#REF!</definedName>
    <definedName name="SHARED_FORMULA_22_161_22_161_17">+#REF!*#REF!</definedName>
    <definedName name="SHARED_FORMULA_22_162_22_162_17">NA()</definedName>
    <definedName name="SHARED_FORMULA_22_166_22_166_17" localSheetId="4">+#REF!*#REF!</definedName>
    <definedName name="SHARED_FORMULA_22_166_22_166_17">+#REF!*#REF!</definedName>
    <definedName name="SHARED_FORMULA_22_171_22_171_17" localSheetId="4">+#REF!*#REF!</definedName>
    <definedName name="SHARED_FORMULA_22_171_22_171_17">+#REF!*#REF!</definedName>
    <definedName name="SHARED_FORMULA_22_173_22_173_17">NA()</definedName>
    <definedName name="SHARED_FORMULA_22_175_22_175_17" localSheetId="4">+#REF!*#REF!</definedName>
    <definedName name="SHARED_FORMULA_22_175_22_175_17">+#REF!*#REF!</definedName>
    <definedName name="SHARED_FORMULA_22_177_22_177_17">NA()</definedName>
    <definedName name="SHARED_FORMULA_22_179_22_179_17" localSheetId="4">+#REF!*#REF!</definedName>
    <definedName name="SHARED_FORMULA_22_179_22_179_17">+#REF!*#REF!</definedName>
    <definedName name="SHARED_FORMULA_22_183_22_183_17">NA()</definedName>
    <definedName name="SHARED_FORMULA_22_184_22_184_17" localSheetId="4">+#REF!*#REF!</definedName>
    <definedName name="SHARED_FORMULA_22_184_22_184_17">+#REF!*#REF!</definedName>
    <definedName name="SHARED_FORMULA_22_186_22_186_17" localSheetId="4">+#REF!*#REF!</definedName>
    <definedName name="SHARED_FORMULA_22_186_22_186_17">+#REF!*#REF!</definedName>
    <definedName name="SHARED_FORMULA_22_187_22_187_17">NA()</definedName>
    <definedName name="SHARED_FORMULA_22_190_22_190_17" localSheetId="4">+#REF!*#REF!</definedName>
    <definedName name="SHARED_FORMULA_22_190_22_190_17">+#REF!*#REF!</definedName>
    <definedName name="SHARED_FORMULA_22_191_22_191_17">NA()</definedName>
    <definedName name="SHARED_FORMULA_22_196_22_196_17" localSheetId="4">+#REF!*#REF!</definedName>
    <definedName name="SHARED_FORMULA_22_196_22_196_17">+#REF!*#REF!</definedName>
    <definedName name="SHARED_FORMULA_22_199_22_199_17">NA()</definedName>
    <definedName name="SHARED_FORMULA_22_20_22_20_17" localSheetId="4">+#REF!*#REF!</definedName>
    <definedName name="SHARED_FORMULA_22_20_22_20_17">+#REF!*#REF!</definedName>
    <definedName name="SHARED_FORMULA_22_201_22_201_17" localSheetId="4">+#REF!*#REF!</definedName>
    <definedName name="SHARED_FORMULA_22_201_22_201_17">+#REF!*#REF!</definedName>
    <definedName name="SHARED_FORMULA_22_203_22_203_17">NA()</definedName>
    <definedName name="SHARED_FORMULA_22_205_22_205_17">NA()</definedName>
    <definedName name="SHARED_FORMULA_22_206_22_206_17" localSheetId="4">+#REF!*#REF!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4">+#REF!*#REF!</definedName>
    <definedName name="SHARED_FORMULA_22_211_22_211_17">+#REF!*#REF!</definedName>
    <definedName name="SHARED_FORMULA_22_212_22_212_17">NA()</definedName>
    <definedName name="SHARED_FORMULA_22_214_22_214_17" localSheetId="4">+#REF!*#REF!</definedName>
    <definedName name="SHARED_FORMULA_22_214_22_214_17">+#REF!*#REF!</definedName>
    <definedName name="SHARED_FORMULA_22_215_22_215_17">NA()</definedName>
    <definedName name="SHARED_FORMULA_22_216_22_216_17" localSheetId="4">+#REF!*#REF!</definedName>
    <definedName name="SHARED_FORMULA_22_216_22_216_17">+#REF!*#REF!</definedName>
    <definedName name="SHARED_FORMULA_22_218_22_218_17" localSheetId="4">+#REF!*#REF!</definedName>
    <definedName name="SHARED_FORMULA_22_218_22_218_17">+#REF!*#REF!</definedName>
    <definedName name="SHARED_FORMULA_22_220_22_220_17" localSheetId="4">+#REF!*#REF!</definedName>
    <definedName name="SHARED_FORMULA_22_220_22_220_17">+#REF!*#REF!</definedName>
    <definedName name="SHARED_FORMULA_22_222_22_222_17" localSheetId="4">+#REF!*#REF!</definedName>
    <definedName name="SHARED_FORMULA_22_222_22_222_17">+#REF!*#REF!</definedName>
    <definedName name="SHARED_FORMULA_22_224_22_224_17" localSheetId="4">+#REF!*#REF!</definedName>
    <definedName name="SHARED_FORMULA_22_224_22_224_17">+#REF!*#REF!</definedName>
    <definedName name="SHARED_FORMULA_22_226_22_226_17" localSheetId="4">+#REF!*#REF!</definedName>
    <definedName name="SHARED_FORMULA_22_226_22_226_17">+#REF!*#REF!</definedName>
    <definedName name="SHARED_FORMULA_22_229_22_229_17" localSheetId="4">+#REF!*#REF!</definedName>
    <definedName name="SHARED_FORMULA_22_229_22_229_17">+#REF!*#REF!</definedName>
    <definedName name="SHARED_FORMULA_22_232_22_232_17" localSheetId="4">+#REF!*#REF!</definedName>
    <definedName name="SHARED_FORMULA_22_232_22_232_17">+#REF!*#REF!</definedName>
    <definedName name="SHARED_FORMULA_22_235_22_235_17" localSheetId="4">+#REF!*#REF!</definedName>
    <definedName name="SHARED_FORMULA_22_235_22_235_17">+#REF!*#REF!</definedName>
    <definedName name="SHARED_FORMULA_22_236_22_236_17">NA()</definedName>
    <definedName name="SHARED_FORMULA_22_237_22_237_17" localSheetId="4">+#REF!*#REF!</definedName>
    <definedName name="SHARED_FORMULA_22_237_22_237_17">+#REF!*#REF!</definedName>
    <definedName name="SHARED_FORMULA_22_238_22_238_17">NA()</definedName>
    <definedName name="SHARED_FORMULA_22_239_22_239_17" localSheetId="4">+#REF!*#REF!</definedName>
    <definedName name="SHARED_FORMULA_22_239_22_239_17">+#REF!*#REF!</definedName>
    <definedName name="SHARED_FORMULA_22_240_22_240_17">NA()</definedName>
    <definedName name="SHARED_FORMULA_22_241_22_241_17" localSheetId="4">+#REF!*#REF!</definedName>
    <definedName name="SHARED_FORMULA_22_241_22_241_17">+#REF!*#REF!</definedName>
    <definedName name="SHARED_FORMULA_22_243_22_243_17" localSheetId="4">+#REF!*#REF!</definedName>
    <definedName name="SHARED_FORMULA_22_243_22_243_17">+#REF!*#REF!</definedName>
    <definedName name="SHARED_FORMULA_22_245_22_245_17">NA()</definedName>
    <definedName name="SHARED_FORMULA_22_246_22_246_17" localSheetId="4">+#REF!*#REF!</definedName>
    <definedName name="SHARED_FORMULA_22_246_22_246_17">+#REF!*#REF!</definedName>
    <definedName name="SHARED_FORMULA_22_248_22_248_17">NA()</definedName>
    <definedName name="SHARED_FORMULA_22_249_22_249_17" localSheetId="4">+#REF!*#REF!</definedName>
    <definedName name="SHARED_FORMULA_22_249_22_249_17">+#REF!*#REF!</definedName>
    <definedName name="SHARED_FORMULA_22_25_22_25_17" localSheetId="4">+#REF!*#REF!</definedName>
    <definedName name="SHARED_FORMULA_22_25_22_25_17">+#REF!*#REF!</definedName>
    <definedName name="SHARED_FORMULA_22_250_22_250_17">NA()</definedName>
    <definedName name="SHARED_FORMULA_22_252_22_252_17">NA()</definedName>
    <definedName name="SHARED_FORMULA_22_253_22_253_17" localSheetId="4">+#REF!*#REF!</definedName>
    <definedName name="SHARED_FORMULA_22_253_22_253_17">+#REF!*#REF!</definedName>
    <definedName name="SHARED_FORMULA_22_254_22_254_17">NA()</definedName>
    <definedName name="SHARED_FORMULA_22_255_22_255_17" localSheetId="4">+#REF!*#REF!</definedName>
    <definedName name="SHARED_FORMULA_22_255_22_255_17">+#REF!*#REF!</definedName>
    <definedName name="SHARED_FORMULA_22_257_22_257_17" localSheetId="4">+#REF!*#REF!</definedName>
    <definedName name="SHARED_FORMULA_22_257_22_257_17">+#REF!*#REF!</definedName>
    <definedName name="SHARED_FORMULA_22_26_22_26_17">NA()</definedName>
    <definedName name="SHARED_FORMULA_22_260_22_260_17">NA()</definedName>
    <definedName name="SHARED_FORMULA_22_262_22_262_17" localSheetId="4">+#REF!*#REF!</definedName>
    <definedName name="SHARED_FORMULA_22_262_22_262_17">+#REF!*#REF!</definedName>
    <definedName name="SHARED_FORMULA_22_263_22_263_17">NA()</definedName>
    <definedName name="SHARED_FORMULA_22_265_22_265_17">NA()</definedName>
    <definedName name="SHARED_FORMULA_22_267_22_267_17" localSheetId="4">+#REF!*#REF!</definedName>
    <definedName name="SHARED_FORMULA_22_267_22_267_17">+#REF!*#REF!</definedName>
    <definedName name="SHARED_FORMULA_22_269_22_269_17">NA()</definedName>
    <definedName name="SHARED_FORMULA_22_270_22_270_17" localSheetId="4">+#REF!*#REF!</definedName>
    <definedName name="SHARED_FORMULA_22_270_22_270_17">+#REF!*#REF!</definedName>
    <definedName name="SHARED_FORMULA_22_271_22_271_17">NA()</definedName>
    <definedName name="SHARED_FORMULA_22_273_22_273_17" localSheetId="4">+#REF!*#REF!</definedName>
    <definedName name="SHARED_FORMULA_22_273_22_273_17">+#REF!*#REF!</definedName>
    <definedName name="SHARED_FORMULA_22_275_22_275_17">NA()</definedName>
    <definedName name="SHARED_FORMULA_22_276_22_276_17" localSheetId="4">+#REF!*#REF!</definedName>
    <definedName name="SHARED_FORMULA_22_276_22_276_17">+#REF!*#REF!</definedName>
    <definedName name="SHARED_FORMULA_22_278_22_278_17" localSheetId="4">+#REF!*#REF!</definedName>
    <definedName name="SHARED_FORMULA_22_278_22_278_17">+#REF!*#REF!</definedName>
    <definedName name="SHARED_FORMULA_22_280_22_280_17" localSheetId="4">+#REF!*#REF!</definedName>
    <definedName name="SHARED_FORMULA_22_280_22_280_17">+#REF!*#REF!</definedName>
    <definedName name="SHARED_FORMULA_22_282_22_282_17" localSheetId="4">+#REF!*#REF!</definedName>
    <definedName name="SHARED_FORMULA_22_282_22_282_17">+#REF!*#REF!</definedName>
    <definedName name="SHARED_FORMULA_22_284_22_284_17" localSheetId="4">+#REF!*#REF!</definedName>
    <definedName name="SHARED_FORMULA_22_284_22_284_17">+#REF!*#REF!</definedName>
    <definedName name="SHARED_FORMULA_22_286_22_286_17" localSheetId="4">+#REF!*#REF!</definedName>
    <definedName name="SHARED_FORMULA_22_286_22_286_17">+#REF!*#REF!</definedName>
    <definedName name="SHARED_FORMULA_22_31_22_31_17" localSheetId="4">+#REF!*#REF!</definedName>
    <definedName name="SHARED_FORMULA_22_31_22_31_17">+#REF!*#REF!</definedName>
    <definedName name="SHARED_FORMULA_22_33_22_33_17" localSheetId="4">+#REF!*#REF!</definedName>
    <definedName name="SHARED_FORMULA_22_33_22_33_17">+#REF!*#REF!</definedName>
    <definedName name="SHARED_FORMULA_22_35_22_35_17">NA()</definedName>
    <definedName name="SHARED_FORMULA_22_36_22_36_17" localSheetId="4">+#REF!*#REF!</definedName>
    <definedName name="SHARED_FORMULA_22_36_22_36_17">+#REF!*#REF!</definedName>
    <definedName name="SHARED_FORMULA_22_37_22_37_17">NA()</definedName>
    <definedName name="SHARED_FORMULA_22_40_22_40_17">NA()</definedName>
    <definedName name="SHARED_FORMULA_22_41_22_41_17" localSheetId="4">+#REF!*#REF!</definedName>
    <definedName name="SHARED_FORMULA_22_41_22_41_17">+#REF!*#REF!</definedName>
    <definedName name="SHARED_FORMULA_22_44_22_44_17" localSheetId="4">+#REF!*#REF!</definedName>
    <definedName name="SHARED_FORMULA_22_44_22_44_17">+#REF!*#REF!</definedName>
    <definedName name="SHARED_FORMULA_22_45_22_45_17">NA()</definedName>
    <definedName name="SHARED_FORMULA_22_48_22_48_17">NA()</definedName>
    <definedName name="SHARED_FORMULA_22_49_22_49_17" localSheetId="4">+#REF!*#REF!</definedName>
    <definedName name="SHARED_FORMULA_22_49_22_49_17">+#REF!*#REF!</definedName>
    <definedName name="SHARED_FORMULA_22_52_22_52_17">NA()</definedName>
    <definedName name="SHARED_FORMULA_22_55_22_55_17" localSheetId="4">+#REF!*#REF!</definedName>
    <definedName name="SHARED_FORMULA_22_55_22_55_17">+#REF!*#REF!</definedName>
    <definedName name="SHARED_FORMULA_22_57_22_57_17" localSheetId="4">+#REF!*#REF!</definedName>
    <definedName name="SHARED_FORMULA_22_57_22_57_17">+#REF!*#REF!</definedName>
    <definedName name="SHARED_FORMULA_22_59_22_59_17">NA()</definedName>
    <definedName name="SHARED_FORMULA_22_61_22_61_17" localSheetId="4">+#REF!*#REF!</definedName>
    <definedName name="SHARED_FORMULA_22_61_22_61_17">+#REF!*#REF!</definedName>
    <definedName name="SHARED_FORMULA_22_62_22_62_17">NA()</definedName>
    <definedName name="SHARED_FORMULA_22_67_22_67_17" localSheetId="4">+#REF!*#REF!</definedName>
    <definedName name="SHARED_FORMULA_22_67_22_67_17">+#REF!*#REF!</definedName>
    <definedName name="SHARED_FORMULA_22_72_22_72_17">NA()</definedName>
    <definedName name="SHARED_FORMULA_22_73_22_73_17" localSheetId="4">+#REF!*#REF!</definedName>
    <definedName name="SHARED_FORMULA_22_73_22_73_17">+#REF!*#REF!</definedName>
    <definedName name="SHARED_FORMULA_22_78_22_78_17">NA()</definedName>
    <definedName name="SHARED_FORMULA_22_80_22_80_17" localSheetId="4">+#REF!*#REF!</definedName>
    <definedName name="SHARED_FORMULA_22_80_22_80_17">+#REF!*#REF!</definedName>
    <definedName name="SHARED_FORMULA_22_83_22_83_17">NA()</definedName>
    <definedName name="SHARED_FORMULA_22_85_22_85_17" localSheetId="4">+#REF!*#REF!</definedName>
    <definedName name="SHARED_FORMULA_22_85_22_85_17">+#REF!*#REF!</definedName>
    <definedName name="SHARED_FORMULA_22_87_22_87_17" localSheetId="4">+#REF!*#REF!</definedName>
    <definedName name="SHARED_FORMULA_22_87_22_87_17">+#REF!*#REF!</definedName>
    <definedName name="SHARED_FORMULA_22_90_22_90_17">NA()</definedName>
    <definedName name="SHARED_FORMULA_22_92_22_92_17" localSheetId="4">+#REF!*#REF!</definedName>
    <definedName name="SHARED_FORMULA_22_92_22_92_17">+#REF!*#REF!</definedName>
    <definedName name="SHARED_FORMULA_22_96_22_96_17">NA()</definedName>
    <definedName name="SHARED_FORMULA_22_98_22_98_17" localSheetId="4">+#REF!*#REF!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4">+#REF!/10^5</definedName>
    <definedName name="SHARED_FORMULA_24_194_24_194_17">+#REF!/10^5</definedName>
    <definedName name="SHARED_FORMULA_24_212_24_212_17" localSheetId="4">+#REF!/10^5</definedName>
    <definedName name="SHARED_FORMULA_24_212_24_212_17">+#REF!/10^5</definedName>
    <definedName name="SHARED_FORMULA_24_227_24_227_17" localSheetId="4">+#REF!/10^5</definedName>
    <definedName name="SHARED_FORMULA_24_227_24_227_17">+#REF!/10^5</definedName>
    <definedName name="SHARED_FORMULA_24_23_24_23_17" localSheetId="4">+#REF!/10^5</definedName>
    <definedName name="SHARED_FORMULA_24_23_24_23_17">+#REF!/10^5</definedName>
    <definedName name="SHARED_FORMULA_24_230_24_230_17" localSheetId="4">+#REF!/10^5</definedName>
    <definedName name="SHARED_FORMULA_24_230_24_230_17">+#REF!/10^5</definedName>
    <definedName name="SHARED_FORMULA_24_233_24_233_17" localSheetId="4">+#REF!/10^5</definedName>
    <definedName name="SHARED_FORMULA_24_233_24_233_17">+#REF!/10^5</definedName>
    <definedName name="SHARED_FORMULA_24_247_24_247_17" localSheetId="4">+#REF!/10^5</definedName>
    <definedName name="SHARED_FORMULA_24_247_24_247_17">+#REF!/10^5</definedName>
    <definedName name="SHARED_FORMULA_24_251_24_251_17" localSheetId="4">+#REF!/10^5</definedName>
    <definedName name="SHARED_FORMULA_24_251_24_251_17">+#REF!/10^5</definedName>
    <definedName name="SHARED_FORMULA_24_271_24_271_17" localSheetId="4">+#REF!/10^5</definedName>
    <definedName name="SHARED_FORMULA_24_271_24_271_17">+#REF!/10^5</definedName>
    <definedName name="SHARED_FORMULA_24_274_24_274_17" localSheetId="4">+#REF!/10^5</definedName>
    <definedName name="SHARED_FORMULA_24_274_24_274_17">+#REF!/10^5</definedName>
    <definedName name="SHARED_FORMULA_24_34_24_34_17" localSheetId="4">+#REF!/10^5</definedName>
    <definedName name="SHARED_FORMULA_24_34_24_34_17">+#REF!/10^5</definedName>
    <definedName name="SHARED_FORMULA_24_65_24_65_17" localSheetId="4">+#REF!/10^5</definedName>
    <definedName name="SHARED_FORMULA_24_65_24_65_17">+#REF!/10^5</definedName>
    <definedName name="SHARED_FORMULA_24_78_24_78_17" localSheetId="4">+#REF!/10^5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4">#REF!</definedName>
    <definedName name="SHARED_FORMULA_3_11_3_11_26">#REF!</definedName>
    <definedName name="SHARED_FORMULA_3_11_3_11_30" localSheetId="4">#REF!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4">#REF!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4">+#REF!</definedName>
    <definedName name="SHARED_FORMULA_3_16_3_16_33">+#REF!</definedName>
    <definedName name="SHARED_FORMULA_3_161_3_161_11">0.23</definedName>
    <definedName name="SHARED_FORMULA_3_161_3_161_26">NA()</definedName>
    <definedName name="SHARED_FORMULA_3_164_3_164_26" localSheetId="4">+#REF!</definedName>
    <definedName name="SHARED_FORMULA_3_164_3_164_26">+#REF!</definedName>
    <definedName name="SHARED_FORMULA_3_17_3_17_22" localSheetId="4">+#REF!</definedName>
    <definedName name="SHARED_FORMULA_3_17_3_17_22">+#REF!</definedName>
    <definedName name="SHARED_FORMULA_3_172_3_172_30">NA()</definedName>
    <definedName name="SHARED_FORMULA_3_174_3_174_11">1+1+0.23</definedName>
    <definedName name="SHARED_FORMULA_3_177_3_177_30" localSheetId="4">+#REF!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4">+#REF!</definedName>
    <definedName name="SHARED_FORMULA_3_209_3_209_22">+#REF!</definedName>
    <definedName name="SHARED_FORMULA_3_21_3_21_33" localSheetId="4">+#REF!</definedName>
    <definedName name="SHARED_FORMULA_3_21_3_21_33">+#REF!</definedName>
    <definedName name="SHARED_FORMULA_3_213_3_213_22">NA()</definedName>
    <definedName name="SHARED_FORMULA_3_216_3_216_22" localSheetId="4">+#REF!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4">+#REF!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4">+#REF!</definedName>
    <definedName name="SHARED_FORMULA_3_239_3_239_26">+#REF!</definedName>
    <definedName name="SHARED_FORMULA_3_24_3_24_37" localSheetId="4">+#REF!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4">+#REF!</definedName>
    <definedName name="SHARED_FORMULA_3_274_3_274_33">+#REF!</definedName>
    <definedName name="SHARED_FORMULA_3_275_3_275_9">1</definedName>
    <definedName name="SHARED_FORMULA_3_28_3_28_33" localSheetId="4">+#REF!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4">+#REF!</definedName>
    <definedName name="SHARED_FORMULA_3_31_3_31_22">+#REF!</definedName>
    <definedName name="SHARED_FORMULA_3_31_3_31_30" localSheetId="4">+#REF!</definedName>
    <definedName name="SHARED_FORMULA_3_31_3_31_30">+#REF!</definedName>
    <definedName name="SHARED_FORMULA_3_312_3_312_9">1</definedName>
    <definedName name="SHARED_FORMULA_3_319_3_319_0">NA()</definedName>
    <definedName name="SHARED_FORMULA_3_32_3_32_37" localSheetId="4">+#REF!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4">#REF!</definedName>
    <definedName name="SHARED_FORMULA_3_38_3_38_30">#REF!</definedName>
    <definedName name="SHARED_FORMULA_3_388_3_388_22">1</definedName>
    <definedName name="SHARED_FORMULA_3_39_3_39_37" localSheetId="4">+#REF!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4">+#REF!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4">+#REF!</definedName>
    <definedName name="SHARED_FORMULA_3_5_3_5_22">+#REF!</definedName>
    <definedName name="SHARED_FORMULA_3_500_3_500_0">NA()</definedName>
    <definedName name="SHARED_FORMULA_3_503_3_503_37" localSheetId="4">+#REF!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4">+#REF!</definedName>
    <definedName name="SHARED_FORMULA_3_517_3_517_26">+#REF!</definedName>
    <definedName name="SHARED_FORMULA_3_521_3_521_26" localSheetId="4">+#REF!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4">+#REF!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4">+#REF!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4">+#REF!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4">+#REF!</definedName>
    <definedName name="SHARED_FORMULA_3_9_3_9_37">+#REF!</definedName>
    <definedName name="SHARED_FORMULA_3_903_3_903_0">NA()</definedName>
    <definedName name="SHARED_FORMULA_3_91_3_91_8">NA()</definedName>
    <definedName name="SHARED_FORMULA_3_95_3_95_7" localSheetId="4">#REF!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4">+#REF!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4">+#REF!+0.075*2</definedName>
    <definedName name="SHARED_FORMULA_4_164_4_164_26">+#REF!+0.075*2</definedName>
    <definedName name="SHARED_FORMULA_4_165_4_165_30">NA()</definedName>
    <definedName name="SHARED_FORMULA_4_166_4_166_11">4.23+2.23+2.23+2</definedName>
    <definedName name="SHARED_FORMULA_4_170_4_170_30" localSheetId="4">+#REF!</definedName>
    <definedName name="SHARED_FORMULA_4_170_4_170_30">+#REF!</definedName>
    <definedName name="SHARED_FORMULA_4_174_4_174_22" localSheetId="4">+#REF!</definedName>
    <definedName name="SHARED_FORMULA_4_174_4_174_22">+#REF!</definedName>
    <definedName name="SHARED_FORMULA_4_178_4_178_22">NA()</definedName>
    <definedName name="SHARED_FORMULA_4_178_4_178_9">1.65+5.5+5</definedName>
    <definedName name="SHARED_FORMULA_4_18_4_18_37" localSheetId="4">+#REF!+0.15*2</definedName>
    <definedName name="SHARED_FORMULA_4_18_4_18_37">+#REF!+0.15*2</definedName>
    <definedName name="SHARED_FORMULA_4_183_4_183_20">3.73+3.23*2</definedName>
    <definedName name="SHARED_FORMULA_4_184_4_184_9">5.73+3.03+5.73</definedName>
    <definedName name="SHARED_FORMULA_4_189_4_189_22" localSheetId="4">+#REF!</definedName>
    <definedName name="SHARED_FORMULA_4_189_4_189_22">+#REF!</definedName>
    <definedName name="SHARED_FORMULA_4_191_4_191_18">4.545+3.015+4.15+5.52+4.54+0.23</definedName>
    <definedName name="SHARED_FORMULA_4_193_4_193_22">NA()</definedName>
    <definedName name="SHARED_FORMULA_4_194_4_194_22" localSheetId="4">+#REF!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4">+#REF!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4">+#REF!</definedName>
    <definedName name="SHARED_FORMULA_4_205_4_205_22">+#REF!</definedName>
    <definedName name="SHARED_FORMULA_4_209_4_209_22">NA()</definedName>
    <definedName name="SHARED_FORMULA_4_209_4_209_30" localSheetId="4">+#REF!</definedName>
    <definedName name="SHARED_FORMULA_4_209_4_209_30">+#REF!</definedName>
    <definedName name="SHARED_FORMULA_4_210_4_210_26">NA()</definedName>
    <definedName name="SHARED_FORMULA_4_213_4_213_26" localSheetId="4">+#REF!</definedName>
    <definedName name="SHARED_FORMULA_4_213_4_213_26">+#REF!</definedName>
    <definedName name="SHARED_FORMULA_4_216_4_216_26" localSheetId="4">+#REF!</definedName>
    <definedName name="SHARED_FORMULA_4_216_4_216_26">+#REF!</definedName>
    <definedName name="SHARED_FORMULA_4_222_4_222_9">1.65+5.5+5</definedName>
    <definedName name="SHARED_FORMULA_4_228_4_228_26">NA()</definedName>
    <definedName name="SHARED_FORMULA_4_231_4_231_26" localSheetId="4">+#REF!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4">SUM(#REF!)</definedName>
    <definedName name="SHARED_FORMULA_4_291_4_291_17">SUM(#REF!)</definedName>
    <definedName name="SHARED_FORMULA_4_297_4_297_37" localSheetId="4">+#REF!+0.23*2</definedName>
    <definedName name="SHARED_FORMULA_4_297_4_297_37">+#REF!+0.23*2</definedName>
    <definedName name="SHARED_FORMULA_4_310_4_310_9">1.65+5.5+5</definedName>
    <definedName name="SHARED_FORMULA_4_34_4_34_26" localSheetId="4">+#REF!+0.1*2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4">+#REF!</definedName>
    <definedName name="SHARED_FORMULA_4_396_4_396_37">+#REF!</definedName>
    <definedName name="SHARED_FORMULA_4_398_4_398_22">NA()</definedName>
    <definedName name="SHARED_FORMULA_4_4_4_4_26" localSheetId="4">+#REF!+0.15*2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4">+#REF!</definedName>
    <definedName name="SHARED_FORMULA_4_472_4_472_37">+#REF!</definedName>
    <definedName name="SHARED_FORMULA_4_488_4_488_22">12.31+1.81+1.355</definedName>
    <definedName name="SHARED_FORMULA_4_5_4_5_22" localSheetId="4">+#REF!+0.15*2</definedName>
    <definedName name="SHARED_FORMULA_4_5_4_5_22">+#REF!+0.15*2</definedName>
    <definedName name="SHARED_FORMULA_4_5_4_5_37" localSheetId="4">+#REF!+0.15*2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4">+#REF!+0.15*2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4">+#REF!+0.075*2</definedName>
    <definedName name="SHARED_FORMULA_4_70_4_70_33">+#REF!+0.075*2</definedName>
    <definedName name="SHARED_FORMULA_4_732_4_732_22" localSheetId="4">+#REF!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4">+#REF!</definedName>
    <definedName name="SHARED_FORMULA_4_816_4_816_26">+#REF!</definedName>
    <definedName name="SHARED_FORMULA_4_82_4_82_33">NA()</definedName>
    <definedName name="SHARED_FORMULA_4_827_4_827_26" localSheetId="4">+#REF!</definedName>
    <definedName name="SHARED_FORMULA_4_827_4_827_26">+#REF!</definedName>
    <definedName name="SHARED_FORMULA_4_837_4_837_26" localSheetId="4">+#REF!</definedName>
    <definedName name="SHARED_FORMULA_4_837_4_837_26">+#REF!</definedName>
    <definedName name="SHARED_FORMULA_4_847_4_847_26" localSheetId="4">+#REF!</definedName>
    <definedName name="SHARED_FORMULA_4_847_4_847_26">+#REF!</definedName>
    <definedName name="SHARED_FORMULA_4_86_4_86_33" localSheetId="4">+#REF!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4">+#REF!</definedName>
    <definedName name="SHARED_FORMULA_4_94_4_94_33">+#REF!</definedName>
    <definedName name="SHARED_FORMULA_4_98_4_98_13">6.275+2.795+1.82+4.63+0.23</definedName>
    <definedName name="SHARED_FORMULA_5_11_5_11_26" localSheetId="4">#REF!+0.1*2</definedName>
    <definedName name="SHARED_FORMULA_5_11_5_11_26">#REF!+0.1*2</definedName>
    <definedName name="SHARED_FORMULA_5_1137_5_1137_22">0.23</definedName>
    <definedName name="SHARED_FORMULA_5_116_5_116_26" localSheetId="4">+#REF!</definedName>
    <definedName name="SHARED_FORMULA_5_116_5_116_26">+#REF!</definedName>
    <definedName name="SHARED_FORMULA_5_1201_5_1201_22">0.23</definedName>
    <definedName name="SHARED_FORMULA_5_124_5_124_13">1+1+0.23</definedName>
    <definedName name="SHARED_FORMULA_5_130_5_130_22" localSheetId="4">+#REF!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4">+#REF!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4">+#REF!</definedName>
    <definedName name="SHARED_FORMULA_5_156_5_156_26">+#REF!</definedName>
    <definedName name="SHARED_FORMULA_5_17_5_17_22">0.15+0.1*2</definedName>
    <definedName name="SHARED_FORMULA_5_179_5_179_30">NA()</definedName>
    <definedName name="SHARED_FORMULA_5_184_5_184_30" localSheetId="4">+#REF!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4">+#REF!</definedName>
    <definedName name="SHARED_FORMULA_5_233_5_233_22">+#REF!</definedName>
    <definedName name="SHARED_FORMULA_5_24_5_24_37">0.15+0.1*2</definedName>
    <definedName name="SHARED_FORMULA_5_246_5_246_26">NA()</definedName>
    <definedName name="SHARED_FORMULA_5_259_5_259_26" localSheetId="4">+#REF!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4">+#REF!</definedName>
    <definedName name="SHARED_FORMULA_5_278_5_278_26">+#REF!</definedName>
    <definedName name="SHARED_FORMULA_5_287_5_287_30" localSheetId="4">+#REF!</definedName>
    <definedName name="SHARED_FORMULA_5_287_5_287_30">+#REF!</definedName>
    <definedName name="SHARED_FORMULA_5_289_5_289_26">NA()</definedName>
    <definedName name="SHARED_FORMULA_5_293_5_293_26" localSheetId="4">+#REF!</definedName>
    <definedName name="SHARED_FORMULA_5_293_5_293_26">+#REF!</definedName>
    <definedName name="SHARED_FORMULA_5_308_5_308_26" localSheetId="4">+#REF!</definedName>
    <definedName name="SHARED_FORMULA_5_308_5_308_26">+#REF!</definedName>
    <definedName name="SHARED_FORMULA_5_32_5_32_37" localSheetId="4">+#REF!+0.1*2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4">+#REF!+0.1*2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4">+#REF!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4">+#REF!</definedName>
    <definedName name="SHARED_FORMULA_5_551_5_551_26">+#REF!</definedName>
    <definedName name="SHARED_FORMULA_5_558_5_558_7">0.23</definedName>
    <definedName name="SHARED_FORMULA_5_562_5_562_26" localSheetId="4">+#REF!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4">+#REF!+0.1*2</definedName>
    <definedName name="SHARED_FORMULA_5_57_5_57_30">+#REF!+0.1*2</definedName>
    <definedName name="SHARED_FORMULA_5_572_5_572_26" localSheetId="4">+#REF!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4">+#REF!</definedName>
    <definedName name="SHARED_FORMULA_5_610_5_610_26">+#REF!</definedName>
    <definedName name="SHARED_FORMULA_5_612_5_612_26">NA()</definedName>
    <definedName name="SHARED_FORMULA_5_637_5_637_26" localSheetId="4">+#REF!</definedName>
    <definedName name="SHARED_FORMULA_5_637_5_637_26">+#REF!</definedName>
    <definedName name="SHARED_FORMULA_5_639_5_639_26">NA()</definedName>
    <definedName name="SHARED_FORMULA_5_650_5_650_26" localSheetId="4">+#REF!</definedName>
    <definedName name="SHARED_FORMULA_5_650_5_650_26">+#REF!</definedName>
    <definedName name="SHARED_FORMULA_5_666_5_666_26">NA()</definedName>
    <definedName name="SHARED_FORMULA_5_675_5_675_26" localSheetId="4">+#REF!</definedName>
    <definedName name="SHARED_FORMULA_5_675_5_675_26">+#REF!</definedName>
    <definedName name="SHARED_FORMULA_5_7_5_7_33" localSheetId="4">+#REF!+0.1*2</definedName>
    <definedName name="SHARED_FORMULA_5_7_5_7_33">+#REF!+0.1*2</definedName>
    <definedName name="SHARED_FORMULA_5_700_5_700_26" localSheetId="4">+#REF!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4">+#REF!</definedName>
    <definedName name="SHARED_FORMULA_5_827_5_827_26">+#REF!</definedName>
    <definedName name="SHARED_FORMULA_5_833_5_833_17">0.6*2+0.3</definedName>
    <definedName name="SHARED_FORMULA_5_837_5_837_26" localSheetId="4">+#REF!</definedName>
    <definedName name="SHARED_FORMULA_5_837_5_837_26">+#REF!</definedName>
    <definedName name="SHARED_FORMULA_5_84_5_84_26">0.23+0.1*2</definedName>
    <definedName name="SHARED_FORMULA_5_847_5_847_26" localSheetId="4">+#REF!</definedName>
    <definedName name="SHARED_FORMULA_5_847_5_847_26">+#REF!</definedName>
    <definedName name="SHARED_FORMULA_5_85_5_85_30" localSheetId="4">+#REF!</definedName>
    <definedName name="SHARED_FORMULA_5_85_5_85_30">+#REF!</definedName>
    <definedName name="SHARED_FORMULA_5_87_5_87_26">0.23+0.1*2</definedName>
    <definedName name="SHARED_FORMULA_5_9_5_9_37" localSheetId="4">+#REF!+0.15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4">+#REF!-#REF!</definedName>
    <definedName name="SHARED_FORMULA_6_1034_6_1034_26">+#REF!-#REF!</definedName>
    <definedName name="SHARED_FORMULA_6_1038_6_1038_22" localSheetId="4">+#REF!</definedName>
    <definedName name="SHARED_FORMULA_6_1038_6_1038_22">+#REF!</definedName>
    <definedName name="SHARED_FORMULA_6_1039_6_1039_26">NA()</definedName>
    <definedName name="SHARED_FORMULA_6_1044_6_1044_26" localSheetId="4">+#REF!-#REF!</definedName>
    <definedName name="SHARED_FORMULA_6_1044_6_1044_26">+#REF!-#REF!</definedName>
    <definedName name="SHARED_FORMULA_6_1052_6_1052_26" localSheetId="4">+#REF!-#REF!</definedName>
    <definedName name="SHARED_FORMULA_6_1052_6_1052_26">+#REF!-#REF!</definedName>
    <definedName name="SHARED_FORMULA_6_1056_6_1056_22" localSheetId="4">+#REF!</definedName>
    <definedName name="SHARED_FORMULA_6_1056_6_1056_22">+#REF!</definedName>
    <definedName name="SHARED_FORMULA_6_1059_6_1059_9">1+1+0.115</definedName>
    <definedName name="SHARED_FORMULA_6_106_6_106_22" localSheetId="4">+#REF!</definedName>
    <definedName name="SHARED_FORMULA_6_106_6_106_22">+#REF!</definedName>
    <definedName name="SHARED_FORMULA_6_1066_6_1066_22">NA()</definedName>
    <definedName name="SHARED_FORMULA_6_1071_6_1071_26" localSheetId="4">+#REF!-#REF!</definedName>
    <definedName name="SHARED_FORMULA_6_1071_6_1071_26">+#REF!-#REF!</definedName>
    <definedName name="SHARED_FORMULA_6_1075_6_1075_22">NA()</definedName>
    <definedName name="SHARED_FORMULA_6_1081_6_1081_26" localSheetId="4">+#REF!-#REF!</definedName>
    <definedName name="SHARED_FORMULA_6_1081_6_1081_26">+#REF!-#REF!</definedName>
    <definedName name="SHARED_FORMULA_6_1082_6_1082_26">NA()</definedName>
    <definedName name="SHARED_FORMULA_6_1092_6_1092_26">NA()</definedName>
    <definedName name="SHARED_FORMULA_6_11_6_11_26" localSheetId="4">+#REF!+#REF!</definedName>
    <definedName name="SHARED_FORMULA_6_11_6_11_26">+#REF!+#REF!</definedName>
    <definedName name="SHARED_FORMULA_6_11_6_11_30" localSheetId="4">+#REF!+#REF!</definedName>
    <definedName name="SHARED_FORMULA_6_11_6_11_30">+#REF!+#REF!</definedName>
    <definedName name="SHARED_FORMULA_6_110_6_110_22">NA()</definedName>
    <definedName name="SHARED_FORMULA_6_1106_6_1106_26" localSheetId="4">#REF!+0.6</definedName>
    <definedName name="SHARED_FORMULA_6_1106_6_1106_26">#REF!+0.6</definedName>
    <definedName name="SHARED_FORMULA_6_1118_6_1118_22" localSheetId="4">+#REF!</definedName>
    <definedName name="SHARED_FORMULA_6_1118_6_1118_22">+#REF!</definedName>
    <definedName name="SHARED_FORMULA_6_1135_6_1135_26">NA()</definedName>
    <definedName name="SHARED_FORMULA_6_114_6_114_26" localSheetId="4">#REF!+#REF!-#REF!</definedName>
    <definedName name="SHARED_FORMULA_6_114_6_114_26">#REF!+#REF!-#REF!</definedName>
    <definedName name="SHARED_FORMULA_6_1152_6_1152_22" localSheetId="4">+#REF!</definedName>
    <definedName name="SHARED_FORMULA_6_1152_6_1152_22">+#REF!</definedName>
    <definedName name="SHARED_FORMULA_6_1161_6_1161_22" localSheetId="4">+#REF!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4">+#REF!+0.6-0.3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4">ROUND(#REF!*#REF!/#REF!,2)</definedName>
    <definedName name="SHARED_FORMULA_6_13_6_13_7">ROUND(#REF!*#REF!/#REF!,2)</definedName>
    <definedName name="SHARED_FORMULA_6_1313_6_1313_22">0.2</definedName>
    <definedName name="SHARED_FORMULA_6_132_6_132_30" localSheetId="4">+#REF!</definedName>
    <definedName name="SHARED_FORMULA_6_132_6_132_30">+#REF!</definedName>
    <definedName name="SHARED_FORMULA_6_132_6_132_37" localSheetId="4">+#REF!-#REF!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4">+#REF!</definedName>
    <definedName name="SHARED_FORMULA_6_1371_6_1371_26">+#REF!</definedName>
    <definedName name="SHARED_FORMULA_6_1382_6_1382_26">NA()</definedName>
    <definedName name="SHARED_FORMULA_6_1398_6_1398_26" localSheetId="4">+#REF!</definedName>
    <definedName name="SHARED_FORMULA_6_1398_6_1398_26">+#REF!</definedName>
    <definedName name="SHARED_FORMULA_6_1402_6_1402_26">NA()</definedName>
    <definedName name="SHARED_FORMULA_6_141_6_141_37" localSheetId="4">+#REF!-#REF!</definedName>
    <definedName name="SHARED_FORMULA_6_141_6_141_37">+#REF!-#REF!</definedName>
    <definedName name="SHARED_FORMULA_6_1418_6_1418_26" localSheetId="4">+#REF!</definedName>
    <definedName name="SHARED_FORMULA_6_1418_6_1418_26">+#REF!</definedName>
    <definedName name="SHARED_FORMULA_6_1422_6_1422_26">NA()</definedName>
    <definedName name="SHARED_FORMULA_6_1438_6_1438_10">NA()</definedName>
    <definedName name="SHARED_FORMULA_6_1438_6_1438_26" localSheetId="4">+#REF!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4">+#REF!</definedName>
    <definedName name="SHARED_FORMULA_6_1492_6_1492_26">+#REF!</definedName>
    <definedName name="SHARED_FORMULA_6_1493_6_1493_26">NA()</definedName>
    <definedName name="SHARED_FORMULA_6_150_6_150_37" localSheetId="4">+#REF!-#REF!</definedName>
    <definedName name="SHARED_FORMULA_6_150_6_150_37">+#REF!-#REF!</definedName>
    <definedName name="SHARED_FORMULA_6_1501_6_1501_26" localSheetId="4">+#REF!</definedName>
    <definedName name="SHARED_FORMULA_6_1501_6_1501_26">+#REF!</definedName>
    <definedName name="SHARED_FORMULA_6_1507_6_1507_26">NA()</definedName>
    <definedName name="SHARED_FORMULA_6_1509_6_1509_26" localSheetId="4">+#REF!</definedName>
    <definedName name="SHARED_FORMULA_6_1509_6_1509_26">+#REF!</definedName>
    <definedName name="SHARED_FORMULA_6_151_6_151_7">NA()</definedName>
    <definedName name="SHARED_FORMULA_6_1516_6_1516_26">NA()</definedName>
    <definedName name="SHARED_FORMULA_6_1523_6_1523_26" localSheetId="4">+#REF!</definedName>
    <definedName name="SHARED_FORMULA_6_1523_6_1523_26">+#REF!</definedName>
    <definedName name="SHARED_FORMULA_6_1532_6_1532_26" localSheetId="4">+#REF!</definedName>
    <definedName name="SHARED_FORMULA_6_1532_6_1532_26">+#REF!</definedName>
    <definedName name="SHARED_FORMULA_6_154_6_154_33" localSheetId="4">+#REF!-#REF!</definedName>
    <definedName name="SHARED_FORMULA_6_154_6_154_33">+#REF!-#REF!</definedName>
    <definedName name="SHARED_FORMULA_6_1541_6_1541_26">NA()</definedName>
    <definedName name="SHARED_FORMULA_6_1548_6_1548_26" localSheetId="4">+#REF!</definedName>
    <definedName name="SHARED_FORMULA_6_1548_6_1548_26">+#REF!</definedName>
    <definedName name="SHARED_FORMULA_6_1557_6_1557_26" localSheetId="4">+#REF!</definedName>
    <definedName name="SHARED_FORMULA_6_1557_6_1557_26">+#REF!</definedName>
    <definedName name="SHARED_FORMULA_6_1566_6_1566_26">NA()</definedName>
    <definedName name="SHARED_FORMULA_6_1573_6_1573_26" localSheetId="4">+#REF!</definedName>
    <definedName name="SHARED_FORMULA_6_1573_6_1573_26">+#REF!</definedName>
    <definedName name="SHARED_FORMULA_6_1582_6_1582_26" localSheetId="4">+#REF!</definedName>
    <definedName name="SHARED_FORMULA_6_1582_6_1582_26">+#REF!</definedName>
    <definedName name="SHARED_FORMULA_6_168_6_168_33">NA()</definedName>
    <definedName name="SHARED_FORMULA_6_174_6_174_33" localSheetId="4">+#REF!-0.125</definedName>
    <definedName name="SHARED_FORMULA_6_174_6_174_33">+#REF!-0.125</definedName>
    <definedName name="SHARED_FORMULA_6_178_6_178_30">NA()</definedName>
    <definedName name="SHARED_FORMULA_6_178_6_178_7">NA()</definedName>
    <definedName name="SHARED_FORMULA_6_18_6_18_22" localSheetId="4">+#REF!</definedName>
    <definedName name="SHARED_FORMULA_6_18_6_18_22">+#REF!</definedName>
    <definedName name="SHARED_FORMULA_6_183_6_183_30" localSheetId="4">#REF!-#REF!</definedName>
    <definedName name="SHARED_FORMULA_6_183_6_183_30">#REF!-#REF!</definedName>
    <definedName name="SHARED_FORMULA_6_218_6_218_7">NA()</definedName>
    <definedName name="SHARED_FORMULA_6_220_6_220_26">NA()</definedName>
    <definedName name="SHARED_FORMULA_6_223_6_223_26" localSheetId="4">+#REF!-#REF!/1000</definedName>
    <definedName name="SHARED_FORMULA_6_223_6_223_26">+#REF!-#REF!/1000</definedName>
    <definedName name="SHARED_FORMULA_6_229_6_229_33">NA()</definedName>
    <definedName name="SHARED_FORMULA_6_235_6_235_33" localSheetId="4">+#REF!-0.125</definedName>
    <definedName name="SHARED_FORMULA_6_235_6_235_33">+#REF!-0.125</definedName>
    <definedName name="SHARED_FORMULA_6_241_6_241_22">NA()</definedName>
    <definedName name="SHARED_FORMULA_6_242_6_242_16">0.3*2+0.115</definedName>
    <definedName name="SHARED_FORMULA_6_245_6_245_22" localSheetId="4">+#REF!-0.15</definedName>
    <definedName name="SHARED_FORMULA_6_245_6_245_22">+#REF!-0.15</definedName>
    <definedName name="SHARED_FORMULA_6_245_6_245_7">NA()</definedName>
    <definedName name="SHARED_FORMULA_6_246_6_246_26">NA()</definedName>
    <definedName name="SHARED_FORMULA_6_253_6_253_26" localSheetId="4">+#REF!</definedName>
    <definedName name="SHARED_FORMULA_6_253_6_253_26">+#REF!</definedName>
    <definedName name="SHARED_FORMULA_6_256_6_256_22">NA()</definedName>
    <definedName name="SHARED_FORMULA_6_260_6_260_22" localSheetId="4">+#REF!-0.15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4">+#REF!</definedName>
    <definedName name="SHARED_FORMULA_6_272_6_272_26">+#REF!</definedName>
    <definedName name="SHARED_FORMULA_6_273_6_273_7">NA()</definedName>
    <definedName name="SHARED_FORMULA_6_275_6_275_26">NA()</definedName>
    <definedName name="SHARED_FORMULA_6_276_6_276_22" localSheetId="4">+#REF!-0.15</definedName>
    <definedName name="SHARED_FORMULA_6_276_6_276_22">+#REF!-0.15</definedName>
    <definedName name="SHARED_FORMULA_6_285_6_285_30" localSheetId="4">+#REF!-#REF!</definedName>
    <definedName name="SHARED_FORMULA_6_285_6_285_30">+#REF!-#REF!</definedName>
    <definedName name="SHARED_FORMULA_6_287_6_287_26" localSheetId="4">+#REF!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4">+#REF!-0.15</definedName>
    <definedName name="SHARED_FORMULA_6_295_6_295_22">+#REF!-0.15</definedName>
    <definedName name="SHARED_FORMULA_6_302_6_302_26" localSheetId="4">+#REF!</definedName>
    <definedName name="SHARED_FORMULA_6_302_6_302_26">+#REF!</definedName>
    <definedName name="SHARED_FORMULA_6_306_6_306_22">NA()</definedName>
    <definedName name="SHARED_FORMULA_6_310_6_310_22" localSheetId="4">+#REF!-0.15</definedName>
    <definedName name="SHARED_FORMULA_6_310_6_310_22">+#REF!-0.15</definedName>
    <definedName name="SHARED_FORMULA_6_32_6_32_22" localSheetId="4">+#REF!</definedName>
    <definedName name="SHARED_FORMULA_6_32_6_32_22">+#REF!</definedName>
    <definedName name="SHARED_FORMULA_6_321_6_321_37" localSheetId="4">+#REF!-0.125</definedName>
    <definedName name="SHARED_FORMULA_6_321_6_321_37">+#REF!-0.125</definedName>
    <definedName name="SHARED_FORMULA_6_325_6_325_22">NA()</definedName>
    <definedName name="SHARED_FORMULA_6_329_6_329_22" localSheetId="4">+#REF!-0.15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4">+#REF!-0.15</definedName>
    <definedName name="SHARED_FORMULA_6_347_6_347_22">+#REF!-0.15</definedName>
    <definedName name="SHARED_FORMULA_6_348_6_348_26">NA()</definedName>
    <definedName name="SHARED_FORMULA_6_348_6_348_30" localSheetId="4">#REF!</definedName>
    <definedName name="SHARED_FORMULA_6_348_6_348_30">#REF!</definedName>
    <definedName name="SHARED_FORMULA_6_349_6_349_26" localSheetId="4">+#REF!-#REF!</definedName>
    <definedName name="SHARED_FORMULA_6_349_6_349_26">+#REF!-#REF!</definedName>
    <definedName name="SHARED_FORMULA_6_35_6_35_22">NA()</definedName>
    <definedName name="SHARED_FORMULA_6_356_6_356_26">NA()</definedName>
    <definedName name="SHARED_FORMULA_6_357_6_357_26" localSheetId="4">+#REF!-#REF!</definedName>
    <definedName name="SHARED_FORMULA_6_357_6_357_26">+#REF!-#REF!</definedName>
    <definedName name="SHARED_FORMULA_6_358_6_358_22">NA()</definedName>
    <definedName name="SHARED_FORMULA_6_360_6_360_20">0.2</definedName>
    <definedName name="SHARED_FORMULA_6_362_6_362_22" localSheetId="4">+#REF!-0.15</definedName>
    <definedName name="SHARED_FORMULA_6_362_6_362_22">+#REF!-0.15</definedName>
    <definedName name="SHARED_FORMULA_6_368_6_368_26" localSheetId="4">+#REF!-#REF!</definedName>
    <definedName name="SHARED_FORMULA_6_368_6_368_26">+#REF!-#REF!</definedName>
    <definedName name="SHARED_FORMULA_6_376_6_376_26" localSheetId="4">+#REF!-#REF!</definedName>
    <definedName name="SHARED_FORMULA_6_376_6_376_26">+#REF!-#REF!</definedName>
    <definedName name="SHARED_FORMULA_6_379_6_379_30" localSheetId="4">+#REF!-#REF!</definedName>
    <definedName name="SHARED_FORMULA_6_379_6_379_30">+#REF!-#REF!</definedName>
    <definedName name="SHARED_FORMULA_6_388_6_388_26" localSheetId="4">+#REF!-#REF!</definedName>
    <definedName name="SHARED_FORMULA_6_388_6_388_26">+#REF!-#REF!</definedName>
    <definedName name="SHARED_FORMULA_6_39_6_39_30" localSheetId="4">+#REF!</definedName>
    <definedName name="SHARED_FORMULA_6_39_6_39_30">+#REF!</definedName>
    <definedName name="SHARED_FORMULA_6_39_6_39_37" localSheetId="4">+#REF!</definedName>
    <definedName name="SHARED_FORMULA_6_39_6_39_37">+#REF!</definedName>
    <definedName name="SHARED_FORMULA_6_396_6_396_26" localSheetId="4">+#REF!-#REF!</definedName>
    <definedName name="SHARED_FORMULA_6_396_6_396_26">+#REF!-#REF!</definedName>
    <definedName name="SHARED_FORMULA_6_399_6_399_22">NA()</definedName>
    <definedName name="SHARED_FORMULA_6_408_6_408_26" localSheetId="4">+#REF!-#REF!</definedName>
    <definedName name="SHARED_FORMULA_6_408_6_408_26">+#REF!-#REF!</definedName>
    <definedName name="SHARED_FORMULA_6_412_6_412_22">NA()</definedName>
    <definedName name="SHARED_FORMULA_6_413_6_413_22" localSheetId="4">+#REF!</definedName>
    <definedName name="SHARED_FORMULA_6_413_6_413_22">+#REF!</definedName>
    <definedName name="SHARED_FORMULA_6_414_6_414_37">NA()</definedName>
    <definedName name="SHARED_FORMULA_6_416_6_416_26" localSheetId="4">+#REF!-#REF!</definedName>
    <definedName name="SHARED_FORMULA_6_416_6_416_26">+#REF!-#REF!</definedName>
    <definedName name="SHARED_FORMULA_6_42_6_42_30">NA()</definedName>
    <definedName name="SHARED_FORMULA_6_43_6_43_26" localSheetId="4">+#REF!</definedName>
    <definedName name="SHARED_FORMULA_6_43_6_43_26">+#REF!</definedName>
    <definedName name="SHARED_FORMULA_6_432_6_432_22" localSheetId="4">+#REF!</definedName>
    <definedName name="SHARED_FORMULA_6_432_6_432_22">+#REF!</definedName>
    <definedName name="SHARED_FORMULA_6_435_6_435_37">NA()</definedName>
    <definedName name="SHARED_FORMULA_6_451_6_451_37" localSheetId="4">+#REF!-0.125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4">+#REF!</definedName>
    <definedName name="SHARED_FORMULA_6_472_6_472_37">+#REF!</definedName>
    <definedName name="SHARED_FORMULA_6_473_6_473_22">NA()</definedName>
    <definedName name="SHARED_FORMULA_6_481_6_481_30" localSheetId="4">+#REF!</definedName>
    <definedName name="SHARED_FORMULA_6_481_6_481_30">+#REF!</definedName>
    <definedName name="SHARED_FORMULA_6_484_6_484_20">3</definedName>
    <definedName name="SHARED_FORMULA_6_494_6_494_22">NA()</definedName>
    <definedName name="SHARED_FORMULA_6_494_6_494_37" localSheetId="4">+#REF!+0.45</definedName>
    <definedName name="SHARED_FORMULA_6_494_6_494_37">+#REF!+0.45</definedName>
    <definedName name="SHARED_FORMULA_6_5_6_5_22" localSheetId="4">+#REF!</definedName>
    <definedName name="SHARED_FORMULA_6_5_6_5_22">+#REF!</definedName>
    <definedName name="SHARED_FORMULA_6_500_6_500_22" localSheetId="4">+#REF!-#REF!</definedName>
    <definedName name="SHARED_FORMULA_6_500_6_500_22">+#REF!-#REF!</definedName>
    <definedName name="SHARED_FORMULA_6_503_6_503_22">NA()</definedName>
    <definedName name="SHARED_FORMULA_6_511_6_511_20">0.75+0.15</definedName>
    <definedName name="SHARED_FORMULA_6_521_6_521_22" localSheetId="4">+#REF!-#REF!</definedName>
    <definedName name="SHARED_FORMULA_6_521_6_521_22">+#REF!-#REF!</definedName>
    <definedName name="SHARED_FORMULA_6_522_6_522_22">NA()</definedName>
    <definedName name="SHARED_FORMULA_6_530_6_530_22" localSheetId="4">+#REF!-#REF!</definedName>
    <definedName name="SHARED_FORMULA_6_530_6_530_22">+#REF!-#REF!</definedName>
    <definedName name="SHARED_FORMULA_6_549_6_549_22" localSheetId="4">+#REF!-#REF!</definedName>
    <definedName name="SHARED_FORMULA_6_549_6_549_22">+#REF!-#REF!</definedName>
    <definedName name="SHARED_FORMULA_6_569_6_569_22">NA()</definedName>
    <definedName name="SHARED_FORMULA_6_571_6_571_26">NA()</definedName>
    <definedName name="SHARED_FORMULA_6_577_6_577_22" localSheetId="4">+#REF!-#REF!</definedName>
    <definedName name="SHARED_FORMULA_6_577_6_577_22">+#REF!-#REF!</definedName>
    <definedName name="SHARED_FORMULA_6_578_6_578_22">NA()</definedName>
    <definedName name="SHARED_FORMULA_6_58_6_58_22" localSheetId="4">+#REF!</definedName>
    <definedName name="SHARED_FORMULA_6_58_6_58_22">+#REF!</definedName>
    <definedName name="SHARED_FORMULA_6_58_6_58_30" localSheetId="4">+#REF!</definedName>
    <definedName name="SHARED_FORMULA_6_58_6_58_30">+#REF!</definedName>
    <definedName name="SHARED_FORMULA_6_586_6_586_20">0.125</definedName>
    <definedName name="SHARED_FORMULA_6_596_6_596_22">NA()</definedName>
    <definedName name="SHARED_FORMULA_6_597_6_597_22" localSheetId="4">+#REF!-#REF!</definedName>
    <definedName name="SHARED_FORMULA_6_597_6_597_22">+#REF!-#REF!</definedName>
    <definedName name="SHARED_FORMULA_6_60_6_60_18">0.1</definedName>
    <definedName name="SHARED_FORMULA_6_606_6_606_22" localSheetId="4">+#REF!-#REF!</definedName>
    <definedName name="SHARED_FORMULA_6_606_6_606_22">+#REF!-#REF!</definedName>
    <definedName name="SHARED_FORMULA_6_609_6_609_26" localSheetId="4">+#REF!-#REF!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4">+#REF!-#REF!</definedName>
    <definedName name="SHARED_FORMULA_6_624_6_624_22">+#REF!-#REF!</definedName>
    <definedName name="SHARED_FORMULA_6_638_6_638_26">NA()</definedName>
    <definedName name="SHARED_FORMULA_6_64_6_64_26" localSheetId="4">+#REF!</definedName>
    <definedName name="SHARED_FORMULA_6_64_6_64_26">+#REF!</definedName>
    <definedName name="SHARED_FORMULA_6_648_6_648_22" localSheetId="4">+#REF!-#REF!</definedName>
    <definedName name="SHARED_FORMULA_6_648_6_648_22">+#REF!-#REF!</definedName>
    <definedName name="SHARED_FORMULA_6_649_6_649_26" localSheetId="4">+#REF!-#REF!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4">+#REF!-#REF!</definedName>
    <definedName name="SHARED_FORMULA_6_674_6_674_26">+#REF!-#REF!</definedName>
    <definedName name="SHARED_FORMULA_6_68_6_68_30" localSheetId="4">+#REF!</definedName>
    <definedName name="SHARED_FORMULA_6_68_6_68_30">+#REF!</definedName>
    <definedName name="SHARED_FORMULA_6_680_6_680_10">NA()</definedName>
    <definedName name="SHARED_FORMULA_6_697_6_697_26">NA()</definedName>
    <definedName name="SHARED_FORMULA_6_699_6_699_26" localSheetId="4">+#REF!-#REF!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4">+#REF!-#REF!</definedName>
    <definedName name="SHARED_FORMULA_6_732_6_732_26">+#REF!-#REF!</definedName>
    <definedName name="SHARED_FORMULA_6_741_6_741_26">NA()</definedName>
    <definedName name="SHARED_FORMULA_6_752_6_752_22">NA()</definedName>
    <definedName name="SHARED_FORMULA_6_757_6_757_26" localSheetId="4">+#REF!-#REF!</definedName>
    <definedName name="SHARED_FORMULA_6_757_6_757_26">+#REF!-#REF!</definedName>
    <definedName name="SHARED_FORMULA_6_760_6_760_26">NA()</definedName>
    <definedName name="SHARED_FORMULA_6_765_6_765_22">NA()</definedName>
    <definedName name="SHARED_FORMULA_6_776_6_776_26" localSheetId="4">+#REF!-#REF!</definedName>
    <definedName name="SHARED_FORMULA_6_776_6_776_26">+#REF!-#REF!</definedName>
    <definedName name="SHARED_FORMULA_6_781_6_781_26">NA()</definedName>
    <definedName name="SHARED_FORMULA_6_792_6_792_26">NA()</definedName>
    <definedName name="SHARED_FORMULA_6_795_6_795_26" localSheetId="4">+#REF!-#REF!</definedName>
    <definedName name="SHARED_FORMULA_6_795_6_795_26">+#REF!-#REF!</definedName>
    <definedName name="SHARED_FORMULA_6_801_6_801_22">NA()</definedName>
    <definedName name="SHARED_FORMULA_6_803_6_803_26">NA()</definedName>
    <definedName name="SHARED_FORMULA_6_805_6_805_22" localSheetId="4">+#REF!-0.125</definedName>
    <definedName name="SHARED_FORMULA_6_805_6_805_22">+#REF!-0.125</definedName>
    <definedName name="SHARED_FORMULA_6_813_6_813_22">NA()</definedName>
    <definedName name="SHARED_FORMULA_6_814_6_814_26">NA()</definedName>
    <definedName name="SHARED_FORMULA_6_816_6_816_26" localSheetId="4">+#REF!</definedName>
    <definedName name="SHARED_FORMULA_6_816_6_816_26">+#REF!</definedName>
    <definedName name="SHARED_FORMULA_6_824_6_824_22">NA()</definedName>
    <definedName name="SHARED_FORMULA_6_827_6_827_26" localSheetId="4">+#REF!</definedName>
    <definedName name="SHARED_FORMULA_6_827_6_827_26">+#REF!</definedName>
    <definedName name="SHARED_FORMULA_6_83_6_83_30" localSheetId="4">+#REF!+#REF!-0.3-0.05</definedName>
    <definedName name="SHARED_FORMULA_6_83_6_83_30">+#REF!+#REF!-0.3-0.05</definedName>
    <definedName name="SHARED_FORMULA_6_837_6_837_26" localSheetId="4">+#REF!</definedName>
    <definedName name="SHARED_FORMULA_6_837_6_837_26">+#REF!</definedName>
    <definedName name="SHARED_FORMULA_6_847_6_847_26" localSheetId="4">+#REF!</definedName>
    <definedName name="SHARED_FORMULA_6_847_6_847_26">+#REF!</definedName>
    <definedName name="SHARED_FORMULA_6_85_6_85_26" localSheetId="4">+#REF!</definedName>
    <definedName name="SHARED_FORMULA_6_85_6_85_26">+#REF!</definedName>
    <definedName name="SHARED_FORMULA_6_853_6_853_22" localSheetId="4">+#REF!-0.125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4">+#REF!-0.125</definedName>
    <definedName name="SHARED_FORMULA_6_911_6_911_22">+#REF!-0.125</definedName>
    <definedName name="SHARED_FORMULA_6_93_6_93_30" localSheetId="4">+#REF!+#REF!-0.05</definedName>
    <definedName name="SHARED_FORMULA_6_93_6_93_30">+#REF!+#REF!-0.05</definedName>
    <definedName name="SHARED_FORMULA_6_93_6_93_7">NA()</definedName>
    <definedName name="SHARED_FORMULA_6_931_6_931_22" localSheetId="4">+#REF!-0.125</definedName>
    <definedName name="SHARED_FORMULA_6_931_6_931_22">+#REF!-0.125</definedName>
    <definedName name="SHARED_FORMULA_6_934_6_934_26">NA()</definedName>
    <definedName name="SHARED_FORMULA_6_947_6_947_22" localSheetId="4">+#REF!+0.6</definedName>
    <definedName name="SHARED_FORMULA_6_947_6_947_22">+#REF!+0.6</definedName>
    <definedName name="SHARED_FORMULA_6_952_6_952_22">NA()</definedName>
    <definedName name="SHARED_FORMULA_6_958_6_958_26" localSheetId="4">+#REF!-#REF!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4">+#REF!</definedName>
    <definedName name="SHARED_FORMULA_6_977_6_977_22">+#REF!</definedName>
    <definedName name="SHARED_FORMULA_6_986_6_986_26">NA()</definedName>
    <definedName name="SHARED_FORMULA_7_100_7_100_33" localSheetId="4">+#REF!*#REF!*#REF!*#REF!</definedName>
    <definedName name="SHARED_FORMULA_7_100_7_100_33">+#REF!*#REF!*#REF!*#REF!</definedName>
    <definedName name="SHARED_FORMULA_7_1008_7_1008_22">NA()</definedName>
    <definedName name="SHARED_FORMULA_7_1016_7_1016_26">NA()</definedName>
    <definedName name="SHARED_FORMULA_7_1018_7_1018_22" localSheetId="4">#REF!*#REF!*#REF!</definedName>
    <definedName name="SHARED_FORMULA_7_1018_7_1018_22">#REF!*#REF!*#REF!</definedName>
    <definedName name="SHARED_FORMULA_7_1027_7_1027_22" localSheetId="4">#REF!*#REF!*#REF!</definedName>
    <definedName name="SHARED_FORMULA_7_1027_7_1027_22">#REF!*#REF!*#REF!</definedName>
    <definedName name="SHARED_FORMULA_7_1029_7_1029_26">NA()</definedName>
    <definedName name="SHARED_FORMULA_7_1031_7_1031_22">NA()</definedName>
    <definedName name="SHARED_FORMULA_7_1034_7_1034_26" localSheetId="4">#REF!*#REF!*#REF!*#REF!</definedName>
    <definedName name="SHARED_FORMULA_7_1034_7_1034_26">#REF!*#REF!*#REF!*#REF!</definedName>
    <definedName name="SHARED_FORMULA_7_1037_7_1037_22" localSheetId="4">#REF!*#REF!*#REF!*#REF!</definedName>
    <definedName name="SHARED_FORMULA_7_1037_7_1037_22">#REF!*#REF!*#REF!*#REF!</definedName>
    <definedName name="SHARED_FORMULA_7_105_7_105_22" localSheetId="4">+#REF!*#REF!*#REF!*#REF!</definedName>
    <definedName name="SHARED_FORMULA_7_105_7_105_22">+#REF!*#REF!*#REF!*#REF!</definedName>
    <definedName name="SHARED_FORMULA_7_1055_7_1055_22" localSheetId="4">#REF!*#REF!*#REF!*#REF!</definedName>
    <definedName name="SHARED_FORMULA_7_1055_7_1055_22">#REF!*#REF!*#REF!*#REF!</definedName>
    <definedName name="SHARED_FORMULA_7_1060_7_1060_26" localSheetId="4">#REF!*#REF!*#REF!*#REF!</definedName>
    <definedName name="SHARED_FORMULA_7_1060_7_1060_26">#REF!*#REF!*#REF!*#REF!</definedName>
    <definedName name="SHARED_FORMULA_7_1066_7_1066_22">NA()</definedName>
    <definedName name="SHARED_FORMULA_7_1069_7_1069_26">NA()</definedName>
    <definedName name="SHARED_FORMULA_7_1071_7_1071_26" localSheetId="4">#REF!*#REF!*#REF!*#REF!</definedName>
    <definedName name="SHARED_FORMULA_7_1071_7_1071_26">#REF!*#REF!*#REF!*#REF!</definedName>
    <definedName name="SHARED_FORMULA_7_1074_7_1074_22" localSheetId="4">#REF!*#REF!*#REF!</definedName>
    <definedName name="SHARED_FORMULA_7_1074_7_1074_22">#REF!*#REF!*#REF!</definedName>
    <definedName name="SHARED_FORMULA_7_1082_7_1082_26">NA()</definedName>
    <definedName name="SHARED_FORMULA_7_1094_7_1094_22" localSheetId="4">#REF!*#REF!*#REF!</definedName>
    <definedName name="SHARED_FORMULA_7_1094_7_1094_22">#REF!*#REF!*#REF!</definedName>
    <definedName name="SHARED_FORMULA_7_11_7_11_26" localSheetId="4">+#REF!*#REF!*#REF!*#REF!</definedName>
    <definedName name="SHARED_FORMULA_7_11_7_11_26">+#REF!*#REF!*#REF!*#REF!</definedName>
    <definedName name="SHARED_FORMULA_7_11_7_11_30" localSheetId="4">+#REF!*#REF!*#REF!*#REF!</definedName>
    <definedName name="SHARED_FORMULA_7_11_7_11_30">+#REF!*#REF!*#REF!*#REF!</definedName>
    <definedName name="SHARED_FORMULA_7_110_7_110_22">NA()</definedName>
    <definedName name="SHARED_FORMULA_7_1106_7_1106_26" localSheetId="4">#REF!*#REF!*#REF!*#REF!</definedName>
    <definedName name="SHARED_FORMULA_7_1106_7_1106_26">#REF!*#REF!*#REF!*#REF!</definedName>
    <definedName name="SHARED_FORMULA_7_1117_7_1117_22" localSheetId="4">+#REF!*#REF!*#REF!*#REF!</definedName>
    <definedName name="SHARED_FORMULA_7_1117_7_1117_22">+#REF!*#REF!*#REF!*#REF!</definedName>
    <definedName name="SHARED_FORMULA_7_1122_7_1122_26">NA()</definedName>
    <definedName name="SHARED_FORMULA_7_1135_7_1135_26">NA()</definedName>
    <definedName name="SHARED_FORMULA_7_1137_7_1137_26" localSheetId="4">#REF!*#REF!*#REF!*#REF!</definedName>
    <definedName name="SHARED_FORMULA_7_1137_7_1137_26">#REF!*#REF!*#REF!*#REF!</definedName>
    <definedName name="SHARED_FORMULA_7_115_7_115_26" localSheetId="4">+#REF!*#REF!*#REF!*#REF!</definedName>
    <definedName name="SHARED_FORMULA_7_115_7_115_26">+#REF!*#REF!*#REF!*#REF!</definedName>
    <definedName name="SHARED_FORMULA_7_1152_7_1152_22" localSheetId="4">+#REF!*#REF!*#REF!*#REF!</definedName>
    <definedName name="SHARED_FORMULA_7_1152_7_1152_22">+#REF!*#REF!*#REF!*#REF!</definedName>
    <definedName name="SHARED_FORMULA_7_1160_7_1160_22" localSheetId="4">+#REF!*#REF!*#REF!*#REF!</definedName>
    <definedName name="SHARED_FORMULA_7_1160_7_1160_22">+#REF!*#REF!*#REF!*#REF!</definedName>
    <definedName name="SHARED_FORMULA_7_1161_7_1161_6">NA()</definedName>
    <definedName name="SHARED_FORMULA_7_1163_7_1163_26" localSheetId="4">#REF!*#REF!*#REF!*#REF!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4">#REF!*#REF!*#REF!*#REF!</definedName>
    <definedName name="SHARED_FORMULA_7_1189_7_1189_26">#REF!*#REF!*#REF!*#REF!</definedName>
    <definedName name="SHARED_FORMULA_7_1192_7_1192_26">NA()</definedName>
    <definedName name="SHARED_FORMULA_7_12_7_12_8">NA()</definedName>
    <definedName name="SHARED_FORMULA_7_121_7_121_33" localSheetId="4">#REF!*#REF!*#REF!*#REF!</definedName>
    <definedName name="SHARED_FORMULA_7_121_7_121_33">#REF!*#REF!*#REF!*#REF!</definedName>
    <definedName name="SHARED_FORMULA_7_121_7_121_8">NA()</definedName>
    <definedName name="SHARED_FORMULA_7_1218_7_1218_26">NA()</definedName>
    <definedName name="SHARED_FORMULA_7_123_7_123_37" localSheetId="4">+#REF!*#REF!*#REF!*#REF!</definedName>
    <definedName name="SHARED_FORMULA_7_123_7_123_37">+#REF!*#REF!*#REF!*#REF!</definedName>
    <definedName name="SHARED_FORMULA_7_126_7_126_30">NA()</definedName>
    <definedName name="SHARED_FORMULA_7_126_7_126_37">NA()</definedName>
    <definedName name="SHARED_FORMULA_7_130_7_130_22" localSheetId="4">#REF!*#REF!*#REF!*#REF!</definedName>
    <definedName name="SHARED_FORMULA_7_130_7_130_22">#REF!*#REF!*#REF!*#REF!</definedName>
    <definedName name="SHARED_FORMULA_7_1308_7_1308_5">NA()</definedName>
    <definedName name="SHARED_FORMULA_7_131_7_131_30" localSheetId="4">+#REF!*#REF!*#REF!*#REF!</definedName>
    <definedName name="SHARED_FORMULA_7_131_7_131_30">+#REF!*#REF!*#REF!*#REF!</definedName>
    <definedName name="SHARED_FORMULA_7_1310_7_1310_26">NA()</definedName>
    <definedName name="SHARED_FORMULA_7_132_7_132_37" localSheetId="4">#REF!*#REF!*#REF!*#REF!</definedName>
    <definedName name="SHARED_FORMULA_7_132_7_132_37">#REF!*#REF!*#REF!*#REF!</definedName>
    <definedName name="SHARED_FORMULA_7_1325_7_1325_26">NA()</definedName>
    <definedName name="SHARED_FORMULA_7_1326_7_1326_26" localSheetId="4">+#REF!*#REF!*#REF!</definedName>
    <definedName name="SHARED_FORMULA_7_1326_7_1326_26">+#REF!*#REF!*#REF!</definedName>
    <definedName name="SHARED_FORMULA_7_1334_7_1334_26">NA()</definedName>
    <definedName name="SHARED_FORMULA_7_134_7_134_22">NA()</definedName>
    <definedName name="SHARED_FORMULA_7_1341_7_1341_26" localSheetId="4">+#REF!*#REF!*#REF!</definedName>
    <definedName name="SHARED_FORMULA_7_1341_7_1341_26">+#REF!*#REF!*#REF!</definedName>
    <definedName name="SHARED_FORMULA_7_1343_7_1343_26">NA()</definedName>
    <definedName name="SHARED_FORMULA_7_135_7_135_37">NA()</definedName>
    <definedName name="SHARED_FORMULA_7_1350_7_1350_26" localSheetId="4">+#REF!*#REF!*#REF!</definedName>
    <definedName name="SHARED_FORMULA_7_1350_7_1350_26">+#REF!*#REF!*#REF!</definedName>
    <definedName name="SHARED_FORMULA_7_1354_7_1354_26">NA()</definedName>
    <definedName name="SHARED_FORMULA_7_1359_7_1359_26" localSheetId="4">+#REF!*#REF!*#REF!</definedName>
    <definedName name="SHARED_FORMULA_7_1359_7_1359_26">+#REF!*#REF!*#REF!</definedName>
    <definedName name="SHARED_FORMULA_7_136_7_136_30">NA()</definedName>
    <definedName name="SHARED_FORMULA_7_1370_7_1370_26" localSheetId="4">+#REF!*#REF!*#REF!*#REF!</definedName>
    <definedName name="SHARED_FORMULA_7_1370_7_1370_26">+#REF!*#REF!*#REF!*#REF!</definedName>
    <definedName name="SHARED_FORMULA_7_1382_7_1382_26">NA()</definedName>
    <definedName name="SHARED_FORMULA_7_1398_7_1398_26" localSheetId="4">+#REF!*#REF!*#REF!*#REF!</definedName>
    <definedName name="SHARED_FORMULA_7_1398_7_1398_26">+#REF!*#REF!*#REF!*#REF!</definedName>
    <definedName name="SHARED_FORMULA_7_1402_7_1402_26">NA()</definedName>
    <definedName name="SHARED_FORMULA_7_141_7_141_30" localSheetId="4">#REF!*#REF!*#REF!*#REF!</definedName>
    <definedName name="SHARED_FORMULA_7_141_7_141_30">#REF!*#REF!*#REF!*#REF!</definedName>
    <definedName name="SHARED_FORMULA_7_141_7_141_37" localSheetId="4">#REF!*#REF!*#REF!*#REF!</definedName>
    <definedName name="SHARED_FORMULA_7_141_7_141_37">#REF!*#REF!*#REF!*#REF!</definedName>
    <definedName name="SHARED_FORMULA_7_1418_7_1418_26" localSheetId="4">+#REF!*#REF!*#REF!*#REF!</definedName>
    <definedName name="SHARED_FORMULA_7_1418_7_1418_26">+#REF!*#REF!*#REF!*#REF!</definedName>
    <definedName name="SHARED_FORMULA_7_1422_7_1422_26">NA()</definedName>
    <definedName name="SHARED_FORMULA_7_1438_7_1438_26" localSheetId="4">+#REF!*#REF!*#REF!*#REF!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4">+#REF!*#REF!*#REF!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4">#REF!*#REF!*#REF!*#REF!</definedName>
    <definedName name="SHARED_FORMULA_7_1491_7_1491_26">#REF!*#REF!*#REF!*#REF!</definedName>
    <definedName name="SHARED_FORMULA_7_150_7_150_30" localSheetId="4">#REF!*#REF!*#REF!*#REF!</definedName>
    <definedName name="SHARED_FORMULA_7_150_7_150_30">#REF!*#REF!*#REF!*#REF!</definedName>
    <definedName name="SHARED_FORMULA_7_150_7_150_37" localSheetId="4">#REF!*#REF!*#REF!*#REF!</definedName>
    <definedName name="SHARED_FORMULA_7_150_7_150_37">#REF!*#REF!*#REF!*#REF!</definedName>
    <definedName name="SHARED_FORMULA_7_1506_7_1506_26">NA()</definedName>
    <definedName name="SHARED_FORMULA_7_1522_7_1522_26" localSheetId="4">#REF!*#REF!*#REF!*#REF!</definedName>
    <definedName name="SHARED_FORMULA_7_1522_7_1522_26">#REF!*#REF!*#REF!*#REF!</definedName>
    <definedName name="SHARED_FORMULA_7_153_7_153_22" localSheetId="4">#REF!*#REF!*#REF!*#REF!</definedName>
    <definedName name="SHARED_FORMULA_7_153_7_153_22">#REF!*#REF!*#REF!*#REF!</definedName>
    <definedName name="SHARED_FORMULA_7_153_7_153_26">NA()</definedName>
    <definedName name="SHARED_FORMULA_7_1531_7_1531_26">NA()</definedName>
    <definedName name="SHARED_FORMULA_7_154_7_154_33" localSheetId="4">#REF!*#REF!*#REF!*#REF!</definedName>
    <definedName name="SHARED_FORMULA_7_154_7_154_33">#REF!*#REF!*#REF!*#REF!</definedName>
    <definedName name="SHARED_FORMULA_7_1547_7_1547_26" localSheetId="4">#REF!*#REF!*#REF!*#REF!</definedName>
    <definedName name="SHARED_FORMULA_7_1547_7_1547_26">#REF!*#REF!*#REF!*#REF!</definedName>
    <definedName name="SHARED_FORMULA_7_1556_7_1556_26">NA()</definedName>
    <definedName name="SHARED_FORMULA_7_156_7_156_26" localSheetId="4">#REF!*#REF!*#REF!*#REF!</definedName>
    <definedName name="SHARED_FORMULA_7_156_7_156_26">#REF!*#REF!*#REF!*#REF!</definedName>
    <definedName name="SHARED_FORMULA_7_157_7_157_22">NA()</definedName>
    <definedName name="SHARED_FORMULA_7_1572_7_1572_26" localSheetId="4">#REF!*#REF!*#REF!*#REF!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4">+#REF!*#REF!*#REF!*#REF!</definedName>
    <definedName name="SHARED_FORMULA_7_164_7_164_26">+#REF!*#REF!*#REF!*#REF!</definedName>
    <definedName name="SHARED_FORMULA_7_165_7_165_37" localSheetId="4">#REF!*#REF!*#REF!</definedName>
    <definedName name="SHARED_FORMULA_7_165_7_165_37">#REF!*#REF!*#REF!</definedName>
    <definedName name="SHARED_FORMULA_7_166_7_166_30" localSheetId="4">+#REF!*#REF!*#REF!*#REF!</definedName>
    <definedName name="SHARED_FORMULA_7_166_7_166_30">+#REF!*#REF!*#REF!*#REF!</definedName>
    <definedName name="SHARED_FORMULA_7_168_7_168_33">NA()</definedName>
    <definedName name="SHARED_FORMULA_7_169_7_169_26">NA()</definedName>
    <definedName name="SHARED_FORMULA_7_17_7_17_22" localSheetId="4">#REF!*#REF!*#REF!*#REF!</definedName>
    <definedName name="SHARED_FORMULA_7_17_7_17_22">#REF!*#REF!*#REF!*#REF!</definedName>
    <definedName name="SHARED_FORMULA_7_172_7_172_22" localSheetId="4">#REF!*#REF!*#REF!*#REF!</definedName>
    <definedName name="SHARED_FORMULA_7_172_7_172_22">#REF!*#REF!*#REF!*#REF!</definedName>
    <definedName name="SHARED_FORMULA_7_172_7_172_26" localSheetId="4">#REF!*#REF!*#REF!*#REF!</definedName>
    <definedName name="SHARED_FORMULA_7_172_7_172_26">#REF!*#REF!*#REF!*#REF!</definedName>
    <definedName name="SHARED_FORMULA_7_172_7_172_37">NA()</definedName>
    <definedName name="SHARED_FORMULA_7_174_7_174_33" localSheetId="4">#REF!*#REF!*#REF!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4">#REF!*#REF!*#REF!</definedName>
    <definedName name="SHARED_FORMULA_7_178_7_178_37">#REF!*#REF!*#REF!</definedName>
    <definedName name="SHARED_FORMULA_7_181_7_181_26">NA()</definedName>
    <definedName name="SHARED_FORMULA_7_183_7_183_30" localSheetId="4">#REF!*#REF!*#REF!*#REF!</definedName>
    <definedName name="SHARED_FORMULA_7_183_7_183_30">#REF!*#REF!*#REF!*#REF!</definedName>
    <definedName name="SHARED_FORMULA_7_184_7_184_26" localSheetId="4">#REF!*#REF!*#REF!*#REF!</definedName>
    <definedName name="SHARED_FORMULA_7_184_7_184_26">#REF!*#REF!*#REF!*#REF!</definedName>
    <definedName name="SHARED_FORMULA_7_185_7_185_37">NA()</definedName>
    <definedName name="SHARED_FORMULA_7_190_7_190_33">NA()</definedName>
    <definedName name="SHARED_FORMULA_7_191_7_191_37" localSheetId="4">#REF!*#REF!*#REF!</definedName>
    <definedName name="SHARED_FORMULA_7_191_7_191_37">#REF!*#REF!*#REF!</definedName>
    <definedName name="SHARED_FORMULA_7_193_7_193_30">NA()</definedName>
    <definedName name="SHARED_FORMULA_7_196_7_196_33" localSheetId="4">#REF!*#REF!*#REF!*#REF!*#REF!</definedName>
    <definedName name="SHARED_FORMULA_7_196_7_196_33">#REF!*#REF!*#REF!*#REF!*#REF!</definedName>
    <definedName name="SHARED_FORMULA_7_198_7_198_30" localSheetId="4">#REF!*#REF!*#REF!*#REF!*#REF!</definedName>
    <definedName name="SHARED_FORMULA_7_198_7_198_30">#REF!*#REF!*#REF!*#REF!*#REF!</definedName>
    <definedName name="SHARED_FORMULA_7_198_7_198_33">NA()</definedName>
    <definedName name="SHARED_FORMULA_7_200_7_200_26">NA()</definedName>
    <definedName name="SHARED_FORMULA_7_203_7_203_26" localSheetId="4">#REF!*#REF!*#REF!*#REF!</definedName>
    <definedName name="SHARED_FORMULA_7_203_7_203_26">#REF!*#REF!*#REF!*#REF!</definedName>
    <definedName name="SHARED_FORMULA_7_204_7_204_33" localSheetId="4">#REF!*#REF!*#REF!*#REF!*#REF!</definedName>
    <definedName name="SHARED_FORMULA_7_204_7_204_33">#REF!*#REF!*#REF!*#REF!*#REF!</definedName>
    <definedName name="SHARED_FORMULA_7_204_7_204_37">NA()</definedName>
    <definedName name="SHARED_FORMULA_7_207_7_207_26">NA()</definedName>
    <definedName name="SHARED_FORMULA_7_21_7_21_33" localSheetId="4">#REF!*#REF!*#REF!*#REF!</definedName>
    <definedName name="SHARED_FORMULA_7_21_7_21_33">#REF!*#REF!*#REF!*#REF!</definedName>
    <definedName name="SHARED_FORMULA_7_210_7_210_26" localSheetId="4">#REF!*#REF!*#REF!*#REF!</definedName>
    <definedName name="SHARED_FORMULA_7_210_7_210_26">#REF!*#REF!*#REF!*#REF!</definedName>
    <definedName name="SHARED_FORMULA_7_217_7_217_37" localSheetId="4">#REF!*#REF!*#REF!*#REF!</definedName>
    <definedName name="SHARED_FORMULA_7_217_7_217_37">#REF!*#REF!*#REF!*#REF!</definedName>
    <definedName name="SHARED_FORMULA_7_220_7_220_26">NA()</definedName>
    <definedName name="SHARED_FORMULA_7_2209_7_2209_9">12*2</definedName>
    <definedName name="SHARED_FORMULA_7_223_7_223_26" localSheetId="4">+#REF!*#REF!*#REF!*#REF!</definedName>
    <definedName name="SHARED_FORMULA_7_223_7_223_26">+#REF!*#REF!*#REF!*#REF!</definedName>
    <definedName name="SHARED_FORMULA_7_225_7_225_30" localSheetId="4">+#REF!*#REF!*#REF!*#REF!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4">+#REF!*#REF!*#REF!*#REF!</definedName>
    <definedName name="SHARED_FORMULA_7_231_7_231_26">+#REF!*#REF!*#REF!*#REF!</definedName>
    <definedName name="SHARED_FORMULA_7_232_7_232_22" localSheetId="4">#REF!*#REF!*#REF!*#REF!</definedName>
    <definedName name="SHARED_FORMULA_7_232_7_232_22">#REF!*#REF!*#REF!*#REF!</definedName>
    <definedName name="SHARED_FORMULA_7_235_7_235_33" localSheetId="4">#REF!*#REF!*#REF!</definedName>
    <definedName name="SHARED_FORMULA_7_235_7_235_33">#REF!*#REF!*#REF!</definedName>
    <definedName name="SHARED_FORMULA_7_236_7_236_26">NA()</definedName>
    <definedName name="SHARED_FORMULA_7_239_7_239_26" localSheetId="4">+#REF!*#REF!*#REF!*#REF!</definedName>
    <definedName name="SHARED_FORMULA_7_239_7_239_26">+#REF!*#REF!*#REF!*#REF!</definedName>
    <definedName name="SHARED_FORMULA_7_24_7_24_37" localSheetId="4">#REF!*#REF!*#REF!*#REF!</definedName>
    <definedName name="SHARED_FORMULA_7_24_7_24_37">#REF!*#REF!*#REF!*#REF!</definedName>
    <definedName name="SHARED_FORMULA_7_241_7_241_22">NA()</definedName>
    <definedName name="SHARED_FORMULA_7_245_7_245_22" localSheetId="4">#REF!*#REF!*#REF!*#REF!</definedName>
    <definedName name="SHARED_FORMULA_7_245_7_245_22">#REF!*#REF!*#REF!*#REF!</definedName>
    <definedName name="SHARED_FORMULA_7_245_7_245_26">NA()</definedName>
    <definedName name="SHARED_FORMULA_7_245_7_245_30" localSheetId="4">+#REF!*#REF!*#REF!</definedName>
    <definedName name="SHARED_FORMULA_7_245_7_245_30">+#REF!*#REF!*#REF!</definedName>
    <definedName name="SHARED_FORMULA_7_252_7_252_26" localSheetId="4">#REF!*#REF!*#REF!*#REF!</definedName>
    <definedName name="SHARED_FORMULA_7_252_7_252_26">#REF!*#REF!*#REF!*#REF!</definedName>
    <definedName name="SHARED_FORMULA_7_256_7_256_22">NA()</definedName>
    <definedName name="SHARED_FORMULA_7_260_7_260_22" localSheetId="4">#REF!*#REF!*#REF!*#REF!*#REF!</definedName>
    <definedName name="SHARED_FORMULA_7_260_7_260_22">#REF!*#REF!*#REF!*#REF!*#REF!</definedName>
    <definedName name="SHARED_FORMULA_7_261_7_261_26">NA()</definedName>
    <definedName name="SHARED_FORMULA_7_265_7_265_33">NA()</definedName>
    <definedName name="SHARED_FORMULA_7_271_7_271_33" localSheetId="4">#REF!*#REF!*#REF!*#REF!</definedName>
    <definedName name="SHARED_FORMULA_7_271_7_271_33">#REF!*#REF!*#REF!*#REF!</definedName>
    <definedName name="SHARED_FORMULA_7_271_7_271_37">NA()</definedName>
    <definedName name="SHARED_FORMULA_7_272_7_272_22">NA()</definedName>
    <definedName name="SHARED_FORMULA_7_272_7_272_26" localSheetId="4">#REF!*#REF!*#REF!*#REF!</definedName>
    <definedName name="SHARED_FORMULA_7_272_7_272_26">#REF!*#REF!*#REF!*#REF!</definedName>
    <definedName name="SHARED_FORMULA_7_273_7_273_33">NA()</definedName>
    <definedName name="SHARED_FORMULA_7_275_7_275_26">NA()</definedName>
    <definedName name="SHARED_FORMULA_7_276_7_276_22" localSheetId="4">#REF!*#REF!*#REF!*#REF!</definedName>
    <definedName name="SHARED_FORMULA_7_276_7_276_22">#REF!*#REF!*#REF!*#REF!</definedName>
    <definedName name="SHARED_FORMULA_7_278_7_278_37">NA()</definedName>
    <definedName name="SHARED_FORMULA_7_279_7_279_33" localSheetId="4">#REF!*#REF!*#REF!*#REF!</definedName>
    <definedName name="SHARED_FORMULA_7_279_7_279_33">#REF!*#REF!*#REF!*#REF!</definedName>
    <definedName name="SHARED_FORMULA_7_285_7_285_30" localSheetId="4">#REF!*#REF!*#REF!*#REF!</definedName>
    <definedName name="SHARED_FORMULA_7_285_7_285_30">#REF!*#REF!*#REF!*#REF!</definedName>
    <definedName name="SHARED_FORMULA_7_287_7_287_26" localSheetId="4">#REF!*#REF!*#REF!*#REF!</definedName>
    <definedName name="SHARED_FORMULA_7_287_7_287_26">#REF!*#REF!*#REF!*#REF!</definedName>
    <definedName name="SHARED_FORMULA_7_289_7_289_26">NA()</definedName>
    <definedName name="SHARED_FORMULA_7_290_7_290_37" localSheetId="4">#REF!*#REF!*#REF!*#REF!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4">#REF!*#REF!*#REF!*#REF!</definedName>
    <definedName name="SHARED_FORMULA_7_295_7_295_22">#REF!*#REF!*#REF!*#REF!</definedName>
    <definedName name="SHARED_FORMULA_7_297_7_297_37" localSheetId="4">#REF!*#REF!*#REF!*#REF!</definedName>
    <definedName name="SHARED_FORMULA_7_297_7_297_37">#REF!*#REF!*#REF!*#REF!</definedName>
    <definedName name="SHARED_FORMULA_7_3_7_3_25">NA()</definedName>
    <definedName name="SHARED_FORMULA_7_302_7_302_26" localSheetId="4">#REF!*#REF!*#REF!*#REF!</definedName>
    <definedName name="SHARED_FORMULA_7_302_7_302_26">#REF!*#REF!*#REF!*#REF!</definedName>
    <definedName name="SHARED_FORMULA_7_302_7_302_33">NA()</definedName>
    <definedName name="SHARED_FORMULA_7_306_7_306_22">NA()</definedName>
    <definedName name="SHARED_FORMULA_7_306_7_306_30" localSheetId="4">#REF!*#REF!*#REF!*#REF!</definedName>
    <definedName name="SHARED_FORMULA_7_306_7_306_30">#REF!*#REF!*#REF!*#REF!</definedName>
    <definedName name="SHARED_FORMULA_7_308_7_308_33" localSheetId="4">#REF!*#REF!*#REF!</definedName>
    <definedName name="SHARED_FORMULA_7_308_7_308_33">#REF!*#REF!*#REF!</definedName>
    <definedName name="SHARED_FORMULA_7_31_7_31_22" localSheetId="4">#REF!*#REF!*#REF!*#REF!</definedName>
    <definedName name="SHARED_FORMULA_7_31_7_31_22">#REF!*#REF!*#REF!*#REF!</definedName>
    <definedName name="SHARED_FORMULA_7_310_7_310_22" localSheetId="4">#REF!*#REF!*#REF!*#REF!*#REF!</definedName>
    <definedName name="SHARED_FORMULA_7_310_7_310_22">#REF!*#REF!*#REF!*#REF!*#REF!</definedName>
    <definedName name="SHARED_FORMULA_7_312_7_312_37" localSheetId="4">+#REF!*#REF!*#REF!*#REF!</definedName>
    <definedName name="SHARED_FORMULA_7_312_7_312_37">+#REF!*#REF!*#REF!*#REF!</definedName>
    <definedName name="SHARED_FORMULA_7_316_7_316_30">NA()</definedName>
    <definedName name="SHARED_FORMULA_7_32_7_32_37" localSheetId="4">#REF!*#REF!*#REF!*#REF!</definedName>
    <definedName name="SHARED_FORMULA_7_32_7_32_37">#REF!*#REF!*#REF!*#REF!</definedName>
    <definedName name="SHARED_FORMULA_7_320_7_320_33">NA()</definedName>
    <definedName name="SHARED_FORMULA_7_321_7_321_37" localSheetId="4">#REF!*#REF!*#REF!</definedName>
    <definedName name="SHARED_FORMULA_7_321_7_321_37">#REF!*#REF!*#REF!</definedName>
    <definedName name="SHARED_FORMULA_7_322_7_322_30" localSheetId="4">+#REF!*#REF!*#REF!*#REF!*#REF!</definedName>
    <definedName name="SHARED_FORMULA_7_322_7_322_30">+#REF!*#REF!*#REF!*#REF!*#REF!</definedName>
    <definedName name="SHARED_FORMULA_7_325_7_325_22">NA()</definedName>
    <definedName name="SHARED_FORMULA_7_326_7_326_33" localSheetId="4">#REF!*#REF!</definedName>
    <definedName name="SHARED_FORMULA_7_326_7_326_33">#REF!*#REF!</definedName>
    <definedName name="SHARED_FORMULA_7_329_7_329_22" localSheetId="4">#REF!*#REF!*#REF!*#REF!</definedName>
    <definedName name="SHARED_FORMULA_7_329_7_329_22">#REF!*#REF!*#REF!*#REF!</definedName>
    <definedName name="SHARED_FORMULA_7_329_7_329_26">NA()</definedName>
    <definedName name="SHARED_FORMULA_7_330_7_330_30" localSheetId="4">+#REF!*#REF!*#REF!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4">+#REF!*#REF!*#REF!*#REF!</definedName>
    <definedName name="SHARED_FORMULA_7_34_7_34_26">+#REF!*#REF!*#REF!*#REF!</definedName>
    <definedName name="SHARED_FORMULA_7_343_7_343_22">NA()</definedName>
    <definedName name="SHARED_FORMULA_7_344_7_344_37">NA()</definedName>
    <definedName name="SHARED_FORMULA_7_347_7_347_22" localSheetId="4">#REF!*#REF!*#REF!*#REF!</definedName>
    <definedName name="SHARED_FORMULA_7_347_7_347_22">#REF!*#REF!*#REF!*#REF!</definedName>
    <definedName name="SHARED_FORMULA_7_347_7_347_30" localSheetId="4">#REF!*#REF!*#REF!</definedName>
    <definedName name="SHARED_FORMULA_7_347_7_347_30">#REF!*#REF!*#REF!</definedName>
    <definedName name="SHARED_FORMULA_7_348_7_348_26">NA()</definedName>
    <definedName name="SHARED_FORMULA_7_349_7_349_26" localSheetId="4">+#REF!*#REF!*#REF!*#REF!</definedName>
    <definedName name="SHARED_FORMULA_7_349_7_349_26">+#REF!*#REF!*#REF!*#REF!</definedName>
    <definedName name="SHARED_FORMULA_7_352_7_352_33">NA()</definedName>
    <definedName name="SHARED_FORMULA_7_356_7_356_26">NA()</definedName>
    <definedName name="SHARED_FORMULA_7_357_7_357_26" localSheetId="4">+#REF!*#REF!*#REF!*#REF!</definedName>
    <definedName name="SHARED_FORMULA_7_357_7_357_26">+#REF!*#REF!*#REF!*#REF!</definedName>
    <definedName name="SHARED_FORMULA_7_358_7_358_22">NA()</definedName>
    <definedName name="SHARED_FORMULA_7_358_7_358_33" localSheetId="4">#REF!*#REF!*#REF!</definedName>
    <definedName name="SHARED_FORMULA_7_358_7_358_33">#REF!*#REF!*#REF!</definedName>
    <definedName name="SHARED_FORMULA_7_362_7_362_22" localSheetId="4">#REF!*#REF!*#REF!*#REF!*#REF!</definedName>
    <definedName name="SHARED_FORMULA_7_362_7_362_22">#REF!*#REF!*#REF!*#REF!*#REF!</definedName>
    <definedName name="SHARED_FORMULA_7_362_7_362_37" localSheetId="4">#REF!*#REF!*#REF!*#REF!*#REF!</definedName>
    <definedName name="SHARED_FORMULA_7_362_7_362_37">#REF!*#REF!*#REF!*#REF!*#REF!</definedName>
    <definedName name="SHARED_FORMULA_7_366_7_366_30">NA()</definedName>
    <definedName name="SHARED_FORMULA_7_368_7_368_26" localSheetId="4">+#REF!*#REF!*#REF!*#REF!</definedName>
    <definedName name="SHARED_FORMULA_7_368_7_368_26">+#REF!*#REF!*#REF!*#REF!</definedName>
    <definedName name="SHARED_FORMULA_7_37_7_37_26">NA()</definedName>
    <definedName name="SHARED_FORMULA_7_370_7_370_30" localSheetId="4">#REF!*#REF!*#REF!*#REF!</definedName>
    <definedName name="SHARED_FORMULA_7_370_7_370_30">#REF!*#REF!*#REF!*#REF!</definedName>
    <definedName name="SHARED_FORMULA_7_376_7_376_26" localSheetId="4">+#REF!*#REF!*#REF!*#REF!</definedName>
    <definedName name="SHARED_FORMULA_7_376_7_376_26">+#REF!*#REF!*#REF!*#REF!</definedName>
    <definedName name="SHARED_FORMULA_7_378_7_378_30">NA()</definedName>
    <definedName name="SHARED_FORMULA_7_379_7_379_30" localSheetId="4">#REF!*#REF!*#REF!</definedName>
    <definedName name="SHARED_FORMULA_7_379_7_379_30">#REF!*#REF!*#REF!</definedName>
    <definedName name="SHARED_FORMULA_7_38_7_38_30" localSheetId="4">+#REF!*#REF!*#REF!*#REF!</definedName>
    <definedName name="SHARED_FORMULA_7_38_7_38_30">+#REF!*#REF!*#REF!*#REF!</definedName>
    <definedName name="SHARED_FORMULA_7_388_7_388_26" localSheetId="4">+#REF!*#REF!*#REF!*#REF!</definedName>
    <definedName name="SHARED_FORMULA_7_388_7_388_26">+#REF!*#REF!*#REF!*#REF!</definedName>
    <definedName name="SHARED_FORMULA_7_39_7_39_37" localSheetId="4">#REF!*#REF!*#REF!*#REF!</definedName>
    <definedName name="SHARED_FORMULA_7_39_7_39_37">#REF!*#REF!*#REF!*#REF!</definedName>
    <definedName name="SHARED_FORMULA_7_39_7_39_8">NA()</definedName>
    <definedName name="SHARED_FORMULA_7_396_7_396_26" localSheetId="4">+#REF!*#REF!*#REF!*#REF!</definedName>
    <definedName name="SHARED_FORMULA_7_396_7_396_26">+#REF!*#REF!*#REF!*#REF!</definedName>
    <definedName name="SHARED_FORMULA_7_397_7_397_30">NA()</definedName>
    <definedName name="SHARED_FORMULA_7_398_7_398_22">NA()</definedName>
    <definedName name="SHARED_FORMULA_7_399_7_399_30" localSheetId="4">#REF!*#REF!*#REF!</definedName>
    <definedName name="SHARED_FORMULA_7_399_7_399_30">#REF!*#REF!*#REF!</definedName>
    <definedName name="SHARED_FORMULA_7_4_7_4_26" localSheetId="4">+#REF!*#REF!*#REF!*#REF!</definedName>
    <definedName name="SHARED_FORMULA_7_4_7_4_26">+#REF!*#REF!*#REF!*#REF!</definedName>
    <definedName name="SHARED_FORMULA_7_408_7_408_26" localSheetId="4">+#REF!*#REF!*#REF!*#REF!</definedName>
    <definedName name="SHARED_FORMULA_7_408_7_408_26">+#REF!*#REF!*#REF!*#REF!</definedName>
    <definedName name="SHARED_FORMULA_7_41_7_41_30">NA()</definedName>
    <definedName name="SHARED_FORMULA_7_411_7_411_22">NA()</definedName>
    <definedName name="SHARED_FORMULA_7_412_7_412_22" localSheetId="4">#REF!*#REF!*#REF!*#REF!</definedName>
    <definedName name="SHARED_FORMULA_7_412_7_412_22">#REF!*#REF!*#REF!*#REF!</definedName>
    <definedName name="SHARED_FORMULA_7_414_7_414_37">NA()</definedName>
    <definedName name="SHARED_FORMULA_7_416_7_416_26" localSheetId="4">+#REF!*#REF!*#REF!*#REF!</definedName>
    <definedName name="SHARED_FORMULA_7_416_7_416_26">+#REF!*#REF!*#REF!*#REF!</definedName>
    <definedName name="SHARED_FORMULA_7_418_7_418_30" localSheetId="4">+#REF!*#REF!*#REF!</definedName>
    <definedName name="SHARED_FORMULA_7_418_7_418_30">+#REF!*#REF!*#REF!</definedName>
    <definedName name="SHARED_FORMULA_7_42_7_42_26" localSheetId="4">+#REF!*#REF!*#REF!*#REF!</definedName>
    <definedName name="SHARED_FORMULA_7_42_7_42_26">+#REF!*#REF!*#REF!*#REF!</definedName>
    <definedName name="SHARED_FORMULA_7_431_7_431_22" localSheetId="4">#REF!*#REF!*#REF!*#REF!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4">+#REF!*#REF!*#REF!*#REF!</definedName>
    <definedName name="SHARED_FORMULA_7_451_7_451_37">+#REF!*#REF!*#REF!*#REF!</definedName>
    <definedName name="SHARED_FORMULA_7_453_7_453_30">NA()</definedName>
    <definedName name="SHARED_FORMULA_7_453_7_453_37">NA()</definedName>
    <definedName name="SHARED_FORMULA_7_457_7_457_30" localSheetId="4">+#REF!*#REF!*#REF!</definedName>
    <definedName name="SHARED_FORMULA_7_457_7_457_30">+#REF!*#REF!*#REF!</definedName>
    <definedName name="SHARED_FORMULA_7_46_7_46_22" localSheetId="4">#REF!*#REF!*#REF!*#REF!</definedName>
    <definedName name="SHARED_FORMULA_7_46_7_46_22">#REF!*#REF!*#REF!*#REF!</definedName>
    <definedName name="SHARED_FORMULA_7_472_7_472_37" localSheetId="4">+#REF!*#REF!*#REF!*#REF!</definedName>
    <definedName name="SHARED_FORMULA_7_472_7_472_37">+#REF!*#REF!*#REF!*#REF!</definedName>
    <definedName name="SHARED_FORMULA_7_473_7_473_22">NA()</definedName>
    <definedName name="SHARED_FORMULA_7_479_7_479_30" localSheetId="4">+#REF!*#REF!*#REF!</definedName>
    <definedName name="SHARED_FORMULA_7_479_7_479_30">+#REF!*#REF!*#REF!</definedName>
    <definedName name="SHARED_FORMULA_7_49_7_49_22">NA()</definedName>
    <definedName name="SHARED_FORMULA_7_494_7_494_37" localSheetId="4">+#REF!*#REF!*#REF!*#REF!</definedName>
    <definedName name="SHARED_FORMULA_7_494_7_494_37">+#REF!*#REF!*#REF!*#REF!</definedName>
    <definedName name="SHARED_FORMULA_7_5_7_5_22" localSheetId="4">#REF!*#REF!*#REF!*#REF!</definedName>
    <definedName name="SHARED_FORMULA_7_5_7_5_22">#REF!*#REF!*#REF!*#REF!</definedName>
    <definedName name="SHARED_FORMULA_7_500_7_500_22" localSheetId="4">#REF!*#REF!*#REF!*#REF!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4">#REF!*#REF!*#REF!*#REF!</definedName>
    <definedName name="SHARED_FORMULA_7_532_7_532_22">#REF!*#REF!*#REF!*#REF!</definedName>
    <definedName name="SHARED_FORMULA_7_538_7_538_22">NA()</definedName>
    <definedName name="SHARED_FORMULA_7_539_7_539_37" localSheetId="4">#REF!*#REF!*#REF!</definedName>
    <definedName name="SHARED_FORMULA_7_539_7_539_37">#REF!*#REF!*#REF!</definedName>
    <definedName name="SHARED_FORMULA_7_541_7_541_26" localSheetId="4">#REF!*#REF!</definedName>
    <definedName name="SHARED_FORMULA_7_541_7_541_26">#REF!*#REF!</definedName>
    <definedName name="SHARED_FORMULA_7_544_7_544_37">NA()</definedName>
    <definedName name="SHARED_FORMULA_7_549_7_549_22">NA()</definedName>
    <definedName name="SHARED_FORMULA_7_565_7_565_22" localSheetId="4">#REF!*#REF!*#REF!*#REF!</definedName>
    <definedName name="SHARED_FORMULA_7_565_7_565_22">#REF!*#REF!*#REF!*#REF!</definedName>
    <definedName name="SHARED_FORMULA_7_565_7_565_37" localSheetId="4">+#REF!*#REF!*#REF!</definedName>
    <definedName name="SHARED_FORMULA_7_565_7_565_37">+#REF!*#REF!*#REF!</definedName>
    <definedName name="SHARED_FORMULA_7_57_7_57_22" localSheetId="4">#REF!*#REF!*#REF!*#REF!</definedName>
    <definedName name="SHARED_FORMULA_7_57_7_57_22">#REF!*#REF!*#REF!*#REF!</definedName>
    <definedName name="SHARED_FORMULA_7_57_7_57_30" localSheetId="4">#REF!*#REF!*#REF!*#REF!</definedName>
    <definedName name="SHARED_FORMULA_7_57_7_57_30">#REF!*#REF!*#REF!*#REF!</definedName>
    <definedName name="SHARED_FORMULA_7_571_7_571_26">NA()</definedName>
    <definedName name="SHARED_FORMULA_7_577_7_577_22" localSheetId="4">#REF!*#REF!*#REF!*#REF!</definedName>
    <definedName name="SHARED_FORMULA_7_577_7_577_22">#REF!*#REF!*#REF!*#REF!</definedName>
    <definedName name="SHARED_FORMULA_7_581_7_581_22">NA()</definedName>
    <definedName name="SHARED_FORMULA_7_589_7_589_37" localSheetId="4">+#REF!*#REF!*#REF!*#REF!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4">#REF!*#REF!*#REF!*#REF!</definedName>
    <definedName name="SHARED_FORMULA_7_609_7_609_22">#REF!*#REF!*#REF!*#REF!</definedName>
    <definedName name="SHARED_FORMULA_7_609_7_609_26" localSheetId="4">#REF!*#REF!*#REF!*#REF!*#REF!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4">+#REF!*#REF!*#REF!*#REF!</definedName>
    <definedName name="SHARED_FORMULA_7_63_7_63_26">+#REF!*#REF!*#REF!*#REF!</definedName>
    <definedName name="SHARED_FORMULA_7_637_7_637_26" localSheetId="4">#REF!*#REF!*#REF!*#REF!</definedName>
    <definedName name="SHARED_FORMULA_7_637_7_637_26">#REF!*#REF!*#REF!*#REF!</definedName>
    <definedName name="SHARED_FORMULA_7_638_7_638_22" localSheetId="4">#REF!*#REF!*#REF!*#REF!</definedName>
    <definedName name="SHARED_FORMULA_7_638_7_638_22">#REF!*#REF!*#REF!*#REF!</definedName>
    <definedName name="SHARED_FORMULA_7_638_7_638_26">NA()</definedName>
    <definedName name="SHARED_FORMULA_7_640_7_640_22">NA()</definedName>
    <definedName name="SHARED_FORMULA_7_648_7_648_22" localSheetId="4">#REF!*#REF!*#REF!*#REF!</definedName>
    <definedName name="SHARED_FORMULA_7_648_7_648_22">#REF!*#REF!*#REF!*#REF!</definedName>
    <definedName name="SHARED_FORMULA_7_649_7_649_26" localSheetId="4">#REF!*#REF!*#REF!*#REF!*#REF!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4">#REF!*#REF!*#REF!</definedName>
    <definedName name="SHARED_FORMULA_7_660_7_660_22">#REF!*#REF!*#REF!</definedName>
    <definedName name="SHARED_FORMULA_7_664_7_664_22">NA()</definedName>
    <definedName name="SHARED_FORMULA_7_665_7_665_26">NA()</definedName>
    <definedName name="SHARED_FORMULA_7_666_7_666_26" localSheetId="4">+#REF!*#REF!*#REF!*#REF!</definedName>
    <definedName name="SHARED_FORMULA_7_666_7_666_26">+#REF!*#REF!*#REF!*#REF!</definedName>
    <definedName name="SHARED_FORMULA_7_67_7_67_30" localSheetId="4">+#REF!*#REF!*#REF!*#REF!</definedName>
    <definedName name="SHARED_FORMULA_7_67_7_67_30">+#REF!*#REF!*#REF!*#REF!</definedName>
    <definedName name="SHARED_FORMULA_7_674_7_674_26" localSheetId="4">#REF!*#REF!*#REF!*#REF!*#REF!</definedName>
    <definedName name="SHARED_FORMULA_7_674_7_674_26">#REF!*#REF!*#REF!*#REF!*#REF!</definedName>
    <definedName name="SHARED_FORMULA_7_677_7_677_22">NA()</definedName>
    <definedName name="SHARED_FORMULA_7_680_7_680_22" localSheetId="4">#REF!*#REF!*#REF!</definedName>
    <definedName name="SHARED_FORMULA_7_680_7_680_22">#REF!*#REF!*#REF!</definedName>
    <definedName name="SHARED_FORMULA_7_682_7_682_26">NA()</definedName>
    <definedName name="SHARED_FORMULA_7_691_7_691_26" localSheetId="4">+#REF!*#REF!*#REF!*#REF!</definedName>
    <definedName name="SHARED_FORMULA_7_691_7_691_26">+#REF!*#REF!*#REF!*#REF!</definedName>
    <definedName name="SHARED_FORMULA_7_697_7_697_26">NA()</definedName>
    <definedName name="SHARED_FORMULA_7_699_7_699_26" localSheetId="4">#REF!*#REF!*#REF!*#REF!*#REF!</definedName>
    <definedName name="SHARED_FORMULA_7_699_7_699_26">#REF!*#REF!*#REF!*#REF!*#REF!</definedName>
    <definedName name="SHARED_FORMULA_7_7_7_7_33" localSheetId="4">#REF!*#REF!*#REF!*#REF!</definedName>
    <definedName name="SHARED_FORMULA_7_7_7_7_33">#REF!*#REF!*#REF!*#REF!</definedName>
    <definedName name="SHARED_FORMULA_7_70_7_70_30">NA()</definedName>
    <definedName name="SHARED_FORMULA_7_707_7_707_22" localSheetId="4">#REF!*#REF!*#REF!*#REF!*#REF!</definedName>
    <definedName name="SHARED_FORMULA_7_707_7_707_22">#REF!*#REF!*#REF!*#REF!*#REF!</definedName>
    <definedName name="SHARED_FORMULA_7_716_7_716_26" localSheetId="4">#REF!*#REF!*#REF!*#REF!</definedName>
    <definedName name="SHARED_FORMULA_7_716_7_716_26">#REF!*#REF!*#REF!*#REF!</definedName>
    <definedName name="SHARED_FORMULA_7_72_7_72_22" localSheetId="4">#REF!*#REF!*#REF!*#REF!</definedName>
    <definedName name="SHARED_FORMULA_7_72_7_72_22">#REF!*#REF!*#REF!*#REF!</definedName>
    <definedName name="SHARED_FORMULA_7_720_7_720_22" localSheetId="4">#REF!*#REF!*#REF!*#REF!*#REF!</definedName>
    <definedName name="SHARED_FORMULA_7_720_7_720_22">#REF!*#REF!*#REF!*#REF!*#REF!</definedName>
    <definedName name="SHARED_FORMULA_7_722_7_722_26">NA()</definedName>
    <definedName name="SHARED_FORMULA_7_732_7_732_26" localSheetId="4">#REF!*#REF!*#REF!*#REF!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4">#REF!*#REF!*#REF!*#REF!</definedName>
    <definedName name="SHARED_FORMULA_7_757_7_757_26">#REF!*#REF!*#REF!*#REF!</definedName>
    <definedName name="SHARED_FORMULA_7_760_7_760_26">NA()</definedName>
    <definedName name="SHARED_FORMULA_7_769_7_769_22">NA()</definedName>
    <definedName name="SHARED_FORMULA_7_776_7_776_26" localSheetId="4">#REF!*#REF!*#REF!*#REF!</definedName>
    <definedName name="SHARED_FORMULA_7_776_7_776_26">#REF!*#REF!*#REF!*#REF!</definedName>
    <definedName name="SHARED_FORMULA_7_780_7_780_26">NA()</definedName>
    <definedName name="SHARED_FORMULA_7_792_7_792_26">NA()</definedName>
    <definedName name="SHARED_FORMULA_7_795_7_795_26" localSheetId="4">#REF!*#REF!*#REF!*#REF!</definedName>
    <definedName name="SHARED_FORMULA_7_795_7_795_26">#REF!*#REF!*#REF!*#REF!</definedName>
    <definedName name="SHARED_FORMULA_7_801_7_801_22">NA()</definedName>
    <definedName name="SHARED_FORMULA_7_803_7_803_26">NA()</definedName>
    <definedName name="SHARED_FORMULA_7_805_7_805_22" localSheetId="4">#REF!*#REF!*#REF!*#REF!</definedName>
    <definedName name="SHARED_FORMULA_7_805_7_805_22">#REF!*#REF!*#REF!*#REF!</definedName>
    <definedName name="SHARED_FORMULA_7_813_7_813_22">NA()</definedName>
    <definedName name="SHARED_FORMULA_7_814_7_814_26">NA()</definedName>
    <definedName name="SHARED_FORMULA_7_815_7_815_26" localSheetId="4">+#REF!*#REF!*#REF!*#REF!*#REF!</definedName>
    <definedName name="SHARED_FORMULA_7_815_7_815_26">+#REF!*#REF!*#REF!*#REF!*#REF!</definedName>
    <definedName name="SHARED_FORMULA_7_826_7_826_26">NA()</definedName>
    <definedName name="SHARED_FORMULA_7_827_7_827_26" localSheetId="4">+#REF!*#REF!*#REF!*#REF!*#REF!</definedName>
    <definedName name="SHARED_FORMULA_7_827_7_827_26">+#REF!*#REF!*#REF!*#REF!*#REF!</definedName>
    <definedName name="SHARED_FORMULA_7_828_7_828_22">NA()</definedName>
    <definedName name="SHARED_FORMULA_7_837_7_837_26" localSheetId="4">+#REF!*#REF!*#REF!*#REF!*#REF!</definedName>
    <definedName name="SHARED_FORMULA_7_837_7_837_26">+#REF!*#REF!*#REF!*#REF!*#REF!</definedName>
    <definedName name="SHARED_FORMULA_7_84_7_84_26" localSheetId="4">#REF!*#REF!*#REF!*#REF!</definedName>
    <definedName name="SHARED_FORMULA_7_84_7_84_26">#REF!*#REF!*#REF!*#REF!</definedName>
    <definedName name="SHARED_FORMULA_7_84_7_84_30" localSheetId="4">+#REF!*#REF!*#REF!*#REF!</definedName>
    <definedName name="SHARED_FORMULA_7_84_7_84_30">+#REF!*#REF!*#REF!*#REF!</definedName>
    <definedName name="SHARED_FORMULA_7_84_7_84_37">NA()</definedName>
    <definedName name="SHARED_FORMULA_7_843_7_843_22" localSheetId="4">#REF!*#REF!*#REF!*#REF!</definedName>
    <definedName name="SHARED_FORMULA_7_843_7_843_22">#REF!*#REF!*#REF!*#REF!</definedName>
    <definedName name="SHARED_FORMULA_7_847_7_847_26" localSheetId="4">+#REF!*#REF!*#REF!*#REF!*#REF!</definedName>
    <definedName name="SHARED_FORMULA_7_847_7_847_26">+#REF!*#REF!*#REF!*#REF!*#REF!</definedName>
    <definedName name="SHARED_FORMULA_7_850_7_850_26">NA()</definedName>
    <definedName name="SHARED_FORMULA_7_853_7_853_22" localSheetId="4">#REF!*#REF!*#REF!*#REF!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4">+#REF!*#REF!*#REF!</definedName>
    <definedName name="SHARED_FORMULA_7_869_7_869_26">+#REF!*#REF!*#REF!</definedName>
    <definedName name="SHARED_FORMULA_7_87_7_87_26">NA()</definedName>
    <definedName name="SHARED_FORMULA_7_87_7_87_37" localSheetId="4">#REF!*#REF!*#REF!*#REF!</definedName>
    <definedName name="SHARED_FORMULA_7_87_7_87_37">#REF!*#REF!*#REF!*#REF!</definedName>
    <definedName name="SHARED_FORMULA_7_870_7_870_22">NA()</definedName>
    <definedName name="SHARED_FORMULA_7_882_7_882_26">NA()</definedName>
    <definedName name="SHARED_FORMULA_7_893_7_893_26" localSheetId="4">+#REF!*#REF!*#REF!</definedName>
    <definedName name="SHARED_FORMULA_7_893_7_893_26">+#REF!*#REF!*#REF!</definedName>
    <definedName name="SHARED_FORMULA_7_895_7_895_22" localSheetId="4">#REF!*#REF!*#REF!*#REF!</definedName>
    <definedName name="SHARED_FORMULA_7_895_7_895_22">#REF!*#REF!*#REF!*#REF!</definedName>
    <definedName name="SHARED_FORMULA_7_9_7_9_37" localSheetId="4">#REF!*#REF!*#REF!*#REF!</definedName>
    <definedName name="SHARED_FORMULA_7_9_7_9_37">#REF!*#REF!*#REF!*#REF!</definedName>
    <definedName name="SHARED_FORMULA_7_900_7_900_22">NA()</definedName>
    <definedName name="SHARED_FORMULA_7_900_7_900_26">NA()</definedName>
    <definedName name="SHARED_FORMULA_7_906_7_906_22" localSheetId="4">#REF!*#REF!*#REF!*#REF!</definedName>
    <definedName name="SHARED_FORMULA_7_906_7_906_22">#REF!*#REF!*#REF!*#REF!</definedName>
    <definedName name="SHARED_FORMULA_7_909_7_909_26" localSheetId="4">+#REF!*#REF!*#REF!</definedName>
    <definedName name="SHARED_FORMULA_7_909_7_909_26">+#REF!*#REF!*#REF!</definedName>
    <definedName name="SHARED_FORMULA_7_91_7_91_37">NA()</definedName>
    <definedName name="SHARED_FORMULA_7_925_7_925_26" localSheetId="4">+#REF!*#REF!*#REF!</definedName>
    <definedName name="SHARED_FORMULA_7_925_7_925_26">+#REF!*#REF!*#REF!</definedName>
    <definedName name="SHARED_FORMULA_7_926_7_926_22" localSheetId="4">#REF!*#REF!*#REF!*#REF!</definedName>
    <definedName name="SHARED_FORMULA_7_926_7_926_22">#REF!*#REF!*#REF!*#REF!</definedName>
    <definedName name="SHARED_FORMULA_7_932_7_932_22">NA()</definedName>
    <definedName name="SHARED_FORMULA_7_932_7_932_26">NA()</definedName>
    <definedName name="SHARED_FORMULA_7_94_7_94_37" localSheetId="4">#REF!*#REF!*#REF!*#REF!</definedName>
    <definedName name="SHARED_FORMULA_7_94_7_94_37">#REF!*#REF!*#REF!*#REF!</definedName>
    <definedName name="SHARED_FORMULA_7_941_7_941_22">NA()</definedName>
    <definedName name="SHARED_FORMULA_7_945_7_945_26" localSheetId="4">#REF!*#REF!*#REF!*#REF!</definedName>
    <definedName name="SHARED_FORMULA_7_945_7_945_26">#REF!*#REF!*#REF!*#REF!</definedName>
    <definedName name="SHARED_FORMULA_7_947_7_947_22" localSheetId="4">#REF!*#REF!*#REF!*#REF!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4">#REF!*#REF!*#REF!*#REF!</definedName>
    <definedName name="SHARED_FORMULA_7_977_7_977_22">#REF!*#REF!*#REF!*#REF!</definedName>
    <definedName name="SHARED_FORMULA_7_982_7_982_26" localSheetId="4">#REF!*#REF!*#REF!*#REF!</definedName>
    <definedName name="SHARED_FORMULA_7_982_7_982_26">#REF!*#REF!*#REF!*#REF!</definedName>
    <definedName name="SHARED_FORMULA_7_988_7_988_22">NA()</definedName>
    <definedName name="SHARED_FORMULA_7_992_7_992_26" localSheetId="4">#REF!*#REF!*#REF!*#REF!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4">#REF!</definedName>
    <definedName name="SIDEWALLSSEVENTOTHIRTEEN">#REF!</definedName>
    <definedName name="signage">"'[141]14'!$a$1:$u$65536"</definedName>
    <definedName name="single">NA()</definedName>
    <definedName name="sir">NA()</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ize">NA()</definedName>
    <definedName name="SKDIRD">{"'ridftotal'!$A$4:$S$27"}</definedName>
    <definedName name="skirting_shahbad">NA()</definedName>
    <definedName name="sla">NA()</definedName>
    <definedName name="SLAB" localSheetId="4">#REF!</definedName>
    <definedName name="SLAB">#REF!</definedName>
    <definedName name="slab_8">NA()</definedName>
    <definedName name="SLAB1">NA()</definedName>
    <definedName name="SLOAD" localSheetId="4">#REF!</definedName>
    <definedName name="SLOAD">#REF!</definedName>
    <definedName name="sluicevalve">NA()</definedName>
    <definedName name="SLUICEVALVES">NA()</definedName>
    <definedName name="Slushy_soil_and_silt_clearance_upto_0_60_metres_depth_SS_20_B">NA()</definedName>
    <definedName name="sm" localSheetId="4">#REF!</definedName>
    <definedName name="sm">#REF!</definedName>
    <definedName name="sma">NA()</definedName>
    <definedName name="SMAZDOOR" localSheetId="4">#REF!</definedName>
    <definedName name="SMAZDOOR">#REF!</definedName>
    <definedName name="smc" localSheetId="4">#REF!</definedName>
    <definedName name="smc">#REF!</definedName>
    <definedName name="smetal">NA()</definedName>
    <definedName name="sn" localSheetId="4">#REF!</definedName>
    <definedName name="sn">#REF!</definedName>
    <definedName name="sngsd" localSheetId="4">#REF!</definedName>
    <definedName name="sngsd">#REF!</definedName>
    <definedName name="sngst" localSheetId="4">#REF!</definedName>
    <definedName name="sngst">#REF!</definedName>
    <definedName name="so_desgn" localSheetId="4">#REF!</definedName>
    <definedName name="so_desgn">#REF!</definedName>
    <definedName name="Soft_disentigrated_rock___removable_by_pick_axes_and_crow_bars">NA()</definedName>
    <definedName name="soil_types" localSheetId="4">#REF!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4">#REF!</definedName>
    <definedName name="Sp_136_Found">#REF!</definedName>
    <definedName name="SP_148_BCCP">NA()</definedName>
    <definedName name="SP_BACKFILL">NA()</definedName>
    <definedName name="SP_BED_HP">NA()</definedName>
    <definedName name="Sp_BetweenBodywalls" localSheetId="4">#REF!</definedName>
    <definedName name="Sp_BetweenBodywalls">#REF!</definedName>
    <definedName name="SP_BM" localSheetId="4">#REF!</definedName>
    <definedName name="SP_BM">#REF!</definedName>
    <definedName name="SP_BM_50">NA()</definedName>
    <definedName name="SP_BT_PATCH_40">NA()</definedName>
    <definedName name="SP_Diversion_Road" localSheetId="4">#REF!</definedName>
    <definedName name="SP_Diversion_Road">#REF!</definedName>
    <definedName name="sp_eew" localSheetId="4">#REF!</definedName>
    <definedName name="sp_eew">#REF!</definedName>
    <definedName name="SP_EW_C">NA()</definedName>
    <definedName name="SP_EW_Car" localSheetId="4">#REF!</definedName>
    <definedName name="SP_EW_Car">#REF!</definedName>
    <definedName name="SP_EW_FMC_Side" localSheetId="4">#REF!</definedName>
    <definedName name="SP_EW_FMC_Side">#REF!</definedName>
    <definedName name="SP_EW_Form_OMC" localSheetId="4">#REF!</definedName>
    <definedName name="SP_EW_Form_OMC">#REF!</definedName>
    <definedName name="SP_EW_FOUND">NA()</definedName>
    <definedName name="SP_EW_Man" localSheetId="4">#REF!</definedName>
    <definedName name="SP_EW_Man">#REF!</definedName>
    <definedName name="SP_EW_OMC_Car" localSheetId="4">#REF!</definedName>
    <definedName name="SP_EW_OMC_Car">#REF!</definedName>
    <definedName name="SP_EW_OMC_Side" localSheetId="4">#REF!</definedName>
    <definedName name="SP_EW_OMC_Side">#REF!</definedName>
    <definedName name="SP_EW_S">NA()</definedName>
    <definedName name="SP_EW_SIDE">NA()</definedName>
    <definedName name="sp_EW_side_OMC" localSheetId="4">#REF!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4">#REF!</definedName>
    <definedName name="SP_Gravel_Bedding">#REF!</definedName>
    <definedName name="SP_Gravel_Quardrent" localSheetId="4">#REF!</definedName>
    <definedName name="SP_Gravel_Quardrent">#REF!</definedName>
    <definedName name="SP_GROUT_REV">NA()</definedName>
    <definedName name="SP_GS">NA()</definedName>
    <definedName name="Sp_GSB" localSheetId="4">#REF!</definedName>
    <definedName name="Sp_GSB">#REF!</definedName>
    <definedName name="SP_HP_600" localSheetId="4">#REF!</definedName>
    <definedName name="SP_HP_600">#REF!</definedName>
    <definedName name="Sp_HPC" localSheetId="4">#REF!</definedName>
    <definedName name="Sp_HPC">#REF!</definedName>
    <definedName name="SP_HPL_600" localSheetId="4">#REF!</definedName>
    <definedName name="SP_HPL_600">#REF!</definedName>
    <definedName name="SP_HYSD_FOUND">NA()</definedName>
    <definedName name="SP_HYSD_SUB">NA()</definedName>
    <definedName name="SP_HYSD_Super" localSheetId="4">#REF!</definedName>
    <definedName name="SP_HYSD_Super">#REF!</definedName>
    <definedName name="SP_M10_base" localSheetId="4">#REF!</definedName>
    <definedName name="SP_M10_base">#REF!</definedName>
    <definedName name="sp_M10_bCC" localSheetId="4">#REF!</definedName>
    <definedName name="sp_M10_bCC">#REF!</definedName>
    <definedName name="SP_M10_drainS" localSheetId="4">#REF!</definedName>
    <definedName name="SP_M10_drainS">#REF!</definedName>
    <definedName name="SP_M15_deviders" localSheetId="4">#REF!</definedName>
    <definedName name="SP_M15_deviders">#REF!</definedName>
    <definedName name="SP_M15_DIVIDERS">NA()</definedName>
    <definedName name="SP_M15_footing" localSheetId="4">#REF!</definedName>
    <definedName name="SP_M15_footing">#REF!</definedName>
    <definedName name="SP_M15_FOUND">NA()</definedName>
    <definedName name="SP_M15_LEVEL">NA()</definedName>
    <definedName name="SP_M15_SUB" localSheetId="4">#REF!</definedName>
    <definedName name="SP_M15_SUB">#REF!</definedName>
    <definedName name="Sp_M20_Bed" localSheetId="4">#REF!</definedName>
    <definedName name="Sp_M20_Bed">#REF!</definedName>
    <definedName name="SP_M20_BedBack" localSheetId="4">#REF!</definedName>
    <definedName name="SP_M20_BedBack">#REF!</definedName>
    <definedName name="SP_M20_COVER" localSheetId="4">#REF!</definedName>
    <definedName name="SP_M20_COVER">#REF!</definedName>
    <definedName name="SP_M20_Slab" localSheetId="4">#REF!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4">#REF!</definedName>
    <definedName name="SP_M25_ApproachSlab">#REF!</definedName>
    <definedName name="SP_M25R_APP">NA()</definedName>
    <definedName name="SP_M30_WC" localSheetId="4">#REF!</definedName>
    <definedName name="SP_M30_WC">#REF!</definedName>
    <definedName name="SP_M30R_WC">NA()</definedName>
    <definedName name="SP_M35_CC" localSheetId="4">#REF!</definedName>
    <definedName name="SP_M35_CC">#REF!</definedName>
    <definedName name="SP_M35_CCP">NA()</definedName>
    <definedName name="SP_M35_fLY_CCP">NA()</definedName>
    <definedName name="SP_M35_FlyAsh" localSheetId="4">#REF!</definedName>
    <definedName name="SP_M35_FlyAsh">#REF!</definedName>
    <definedName name="SP_Mild" localSheetId="4">#REF!</definedName>
    <definedName name="SP_Mild">#REF!</definedName>
    <definedName name="Sp_MSS" localSheetId="4">#REF!</definedName>
    <definedName name="Sp_MSS">#REF!</definedName>
    <definedName name="SP_PAINT">NA()</definedName>
    <definedName name="SP_Painting" localSheetId="4">#REF!</definedName>
    <definedName name="SP_Painting">#REF!</definedName>
    <definedName name="SP_Pick" localSheetId="4">#REF!</definedName>
    <definedName name="SP_Pick">#REF!</definedName>
    <definedName name="SP_PLAST">NA()</definedName>
    <definedName name="SP_Plastering" localSheetId="4">#REF!</definedName>
    <definedName name="SP_Plastering">#REF!</definedName>
    <definedName name="SP_Rev_A300" localSheetId="4">#REF!</definedName>
    <definedName name="SP_Rev_A300">#REF!</definedName>
    <definedName name="SP_Rev_Q300" localSheetId="4">#REF!</definedName>
    <definedName name="SP_Rev_Q300">#REF!</definedName>
    <definedName name="SP_REV300">NA()</definedName>
    <definedName name="SP_SANDFILL">NA()</definedName>
    <definedName name="SP_Sandfilling" localSheetId="4">#REF!</definedName>
    <definedName name="SP_Sandfilling">#REF!</definedName>
    <definedName name="SP_Scar_BT" localSheetId="4">#REF!</definedName>
    <definedName name="SP_Scar_BT">#REF!</definedName>
    <definedName name="SP_SCAR_GRA">NA()</definedName>
    <definedName name="SP_Scar_GSB" localSheetId="4">#REF!</definedName>
    <definedName name="SP_Scar_GSB">#REF!</definedName>
    <definedName name="Sp_Scarf" localSheetId="4">#REF!</definedName>
    <definedName name="Sp_Scarf">#REF!</definedName>
    <definedName name="SP_SCSD" localSheetId="4">#REF!</definedName>
    <definedName name="SP_SCSD">#REF!</definedName>
    <definedName name="SP_SCSD_6070">NA()</definedName>
    <definedName name="SP_SCSD_80100" localSheetId="4">#REF!</definedName>
    <definedName name="SP_SCSD_80100">#REF!</definedName>
    <definedName name="SP_SDBC">NA()</definedName>
    <definedName name="Sp_Shoulders" localSheetId="4">#REF!</definedName>
    <definedName name="Sp_Shoulders">#REF!</definedName>
    <definedName name="SP_Tack" localSheetId="4">#REF!</definedName>
    <definedName name="SP_Tack">#REF!</definedName>
    <definedName name="Sp_WBM_G2" localSheetId="4">#REF!</definedName>
    <definedName name="Sp_WBM_G2">#REF!</definedName>
    <definedName name="SP_WBM_G3" localSheetId="4">#REF!</definedName>
    <definedName name="SP_WBM_G3">#REF!</definedName>
    <definedName name="SP_WBM2" localSheetId="4">#REF!</definedName>
    <definedName name="SP_WBM2">#REF!</definedName>
    <definedName name="SP_WBM2_HVR" localSheetId="4">#REF!</definedName>
    <definedName name="SP_WBM2_HVR">#REF!</definedName>
    <definedName name="SP_WBM2_MCS" localSheetId="4">#REF!</definedName>
    <definedName name="SP_WBM2_MCS">#REF!</definedName>
    <definedName name="SP_WBM2_MVR" localSheetId="4">#REF!</definedName>
    <definedName name="SP_WBM2_MVR">#REF!</definedName>
    <definedName name="SP_WBM3" localSheetId="4">#REF!</definedName>
    <definedName name="SP_WBM3">#REF!</definedName>
    <definedName name="SP_WBM3_HVR" localSheetId="4">#REF!</definedName>
    <definedName name="SP_WBM3_HVR">#REF!</definedName>
    <definedName name="SP_WBM3_MCS" localSheetId="4">#REF!</definedName>
    <definedName name="SP_WBM3_MCS">#REF!</definedName>
    <definedName name="SP_Weepholes" localSheetId="4">#REF!</definedName>
    <definedName name="SP_Weepholes">#REF!</definedName>
    <definedName name="SP_WMM" localSheetId="4">#REF!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4"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4">#REF!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4">#REF!</definedName>
    <definedName name="sri">#REF!</definedName>
    <definedName name="srinu" localSheetId="4">#REF!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4">#REF!</definedName>
    <definedName name="SSR_Year">#REF!</definedName>
    <definedName name="sss" localSheetId="4">#REF!</definedName>
    <definedName name="sss">#REF!</definedName>
    <definedName name="sssaaa">NA()</definedName>
    <definedName name="ssss">NA()</definedName>
    <definedName name="SSSSS">"[113]data.f8.btr!#ref!"</definedName>
    <definedName name="ssssss" localSheetId="4">#REF!</definedName>
    <definedName name="ssssss">#REF!</definedName>
    <definedName name="ssssssa">"[71]material!#ref!"</definedName>
    <definedName name="ssssssssssssssss">"[71]material!#ref!"</definedName>
    <definedName name="sst">NA()</definedName>
    <definedName name="SSTACK" localSheetId="4">#REF!</definedName>
    <definedName name="SSTACK">#REF!</definedName>
    <definedName name="sstype3drop">NA()</definedName>
    <definedName name="SSTYPE3DROP1">NA()</definedName>
    <definedName name="sstype3slab">NA()</definedName>
    <definedName name="SSTYPESLAB1">NA()</definedName>
    <definedName name="st" localSheetId="4">#REF!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4">#REF!</definedName>
    <definedName name="stack">#REF!</definedName>
    <definedName name="stack1" localSheetId="4">#REF!</definedName>
    <definedName name="stack1">#REF!</definedName>
    <definedName name="stack4" localSheetId="4">#REF!</definedName>
    <definedName name="stack4">#REF!</definedName>
    <definedName name="stack5">NA()</definedName>
    <definedName name="stacking">NA()</definedName>
    <definedName name="stacking_gravel">NA()</definedName>
    <definedName name="stacking_metal">NA()</definedName>
    <definedName name="staf" localSheetId="4">#REF!</definedName>
    <definedName name="staf">#REF!</definedName>
    <definedName name="staff" localSheetId="4">#REF!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4">#REF!</definedName>
    <definedName name="State">#REF!</definedName>
    <definedName name="STE">NA()</definedName>
    <definedName name="steel">NA()</definedName>
    <definedName name="steel_hysd">NA()</definedName>
    <definedName name="steel_mildbar">NA()</definedName>
    <definedName name="STEEL_WOODEN_SCAFFOLDING" localSheetId="4">#REF!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4">#REF!</definedName>
    <definedName name="stone">#REF!</definedName>
    <definedName name="stone_dust">NA()</definedName>
    <definedName name="Stone_matrix">NA()</definedName>
    <definedName name="STONEDUST">NA()</definedName>
    <definedName name="stoneld">"[222]leads!#ref!"</definedName>
    <definedName name="STONES_UPTO_25MM" localSheetId="4">#REF!</definedName>
    <definedName name="STONES_UPTO_25MM">#REF!</definedName>
    <definedName name="STONEWARE_SP1" localSheetId="4">#REF!</definedName>
    <definedName name="STONEWARE_SP1">#REF!</definedName>
    <definedName name="STONEWARE_SP2" localSheetId="4">#REF!</definedName>
    <definedName name="STONEWARE_SP2">#REF!</definedName>
    <definedName name="STONEWARE_SP3" localSheetId="4">#REF!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4">#REF!</definedName>
    <definedName name="suman">#REF!</definedName>
    <definedName name="SUMFINAL">NA()</definedName>
    <definedName name="summar" localSheetId="4">#REF!</definedName>
    <definedName name="summar">#REF!</definedName>
    <definedName name="summary" localSheetId="4">#REF!</definedName>
    <definedName name="summary">#REF!</definedName>
    <definedName name="SUMP">NA()</definedName>
    <definedName name="sumrisk">NA()</definedName>
    <definedName name="sun" localSheetId="4">#REF!</definedName>
    <definedName name="sun">#REF!</definedName>
    <definedName name="SUNLOAD" localSheetId="4">#REF!</definedName>
    <definedName name="SUNLOAD">#REF!</definedName>
    <definedName name="Sunshade_0_6_m_wide">NA()</definedName>
    <definedName name="Sunshade_0_8_m_wide">NA()</definedName>
    <definedName name="Sunshade_1_0_m_wide">NA()</definedName>
    <definedName name="sunshade_width" localSheetId="4">#REF!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4">#REF!</definedName>
    <definedName name="SWARE">#REF!</definedName>
    <definedName name="sware2" localSheetId="4">#REF!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4">#REF!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4">#REF!</definedName>
    <definedName name="TAEW">#REF!</definedName>
    <definedName name="tailpiece" localSheetId="4">#REF!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4" hidden="1">#REF!</definedName>
    <definedName name="tbl_ProdInfo" hidden="1">#REF!</definedName>
    <definedName name="td">NA()</definedName>
    <definedName name="TECV">NA()</definedName>
    <definedName name="TEI">NA()</definedName>
    <definedName name="TEI_8">NA()</definedName>
    <definedName name="tekmal" localSheetId="4">#REF!</definedName>
    <definedName name="tekmal">#REF!</definedName>
    <definedName name="temp" localSheetId="4">#REF!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4">#REF!</definedName>
    <definedName name="TOPDOME">#REF!</definedName>
    <definedName name="TOPDOMEONETOSIX" localSheetId="4">#REF!</definedName>
    <definedName name="TOPDOMEONETOSIX">#REF!</definedName>
    <definedName name="TOPDOMESEVENTOTHIRTEEN" localSheetId="4">#REF!</definedName>
    <definedName name="TOPDOMESEVENTOTHIRTEEN">#REF!</definedName>
    <definedName name="topl">NA()</definedName>
    <definedName name="topn">NA()</definedName>
    <definedName name="TOPRINGGIRDERONETOSIX" localSheetId="4">#REF!</definedName>
    <definedName name="TOPRINGGIRDERONETOSIX">#REF!</definedName>
    <definedName name="TOPRINGGIRDERSEVENTOTHIRTEEN" localSheetId="4">#REF!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4">#REF!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4">#REF!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4">#REF!</definedName>
    <definedName name="uetyyuwefgyusdhj">#REF!</definedName>
    <definedName name="uil" localSheetId="4">#REF!</definedName>
    <definedName name="uil">#REF!</definedName>
    <definedName name="ULTI_LPM" localSheetId="4">#REF!</definedName>
    <definedName name="ULTI_LPM">#REF!</definedName>
    <definedName name="ULTI_MLD" localSheetId="4">#REF!</definedName>
    <definedName name="ULTI_MLD">#REF!</definedName>
    <definedName name="ULTI_PERIOD" localSheetId="4">#REF!</definedName>
    <definedName name="ULTI_PERIOD">#REF!</definedName>
    <definedName name="ULTI_POP" localSheetId="4">#REF!</definedName>
    <definedName name="ULTI_POP">#REF!</definedName>
    <definedName name="ULTI_YEAR" localSheetId="4">#REF!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4">#REF!</definedName>
    <definedName name="US">#REF!</definedName>
    <definedName name="usd" localSheetId="4">#REF!</definedName>
    <definedName name="usd">#REF!</definedName>
    <definedName name="utgg.jk.b." localSheetId="4">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4">#REF!</definedName>
    <definedName name="valve">#REF!</definedName>
    <definedName name="VALVES">NA()</definedName>
    <definedName name="vandy">"[442]footings!#ref!"</definedName>
    <definedName name="var" localSheetId="4">#REF!</definedName>
    <definedName name="var">#REF!</definedName>
    <definedName name="vara">NA()</definedName>
    <definedName name="vark">NA()</definedName>
    <definedName name="VAT" localSheetId="4">#REF!</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 localSheetId="4">#REF!</definedName>
    <definedName name="ver">#REF!</definedName>
    <definedName name="ver.con" localSheetId="4">#REF!</definedName>
    <definedName name="ver.con">#REF!</definedName>
    <definedName name="vertical" localSheetId="4">#REF!</definedName>
    <definedName name="vertical">#REF!</definedName>
    <definedName name="VGFSS" localSheetId="4">#REF!</definedName>
    <definedName name="VGFSS">#REF!</definedName>
    <definedName name="vh">NA()</definedName>
    <definedName name="Vibchr">NA()</definedName>
    <definedName name="vibrater" localSheetId="4">#REF!</definedName>
    <definedName name="vibrater">#REF!</definedName>
    <definedName name="vibrating_concrete">NA()</definedName>
    <definedName name="Vibrating_Roller">NA()</definedName>
    <definedName name="Vibratory_Roller">NA()</definedName>
    <definedName name="vil" localSheetId="4">#REF!</definedName>
    <definedName name="vil">#REF!</definedName>
    <definedName name="vitrified">NA()</definedName>
    <definedName name="VITRIFIED_TILES" localSheetId="4">#REF!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4">#REF!</definedName>
    <definedName name="vvx">#REF!</definedName>
    <definedName name="vwf" localSheetId="4">#REF!</definedName>
    <definedName name="vwf">#REF!</definedName>
    <definedName name="Vz">NA()</definedName>
    <definedName name="w" localSheetId="4">#REF!</definedName>
    <definedName name="w">#REF!</definedName>
    <definedName name="w3e">NA()</definedName>
    <definedName name="Was">NA()</definedName>
    <definedName name="wasi">NA()</definedName>
    <definedName name="water" localSheetId="4">#REF!</definedName>
    <definedName name="water">#REF!</definedName>
    <definedName name="Water_Tanker">NA()</definedName>
    <definedName name="waterproof_paint">NA()</definedName>
    <definedName name="wbag">NA()</definedName>
    <definedName name="wbs">NA()</definedName>
    <definedName name="wbsi">NA()</definedName>
    <definedName name="wc" localSheetId="4">#REF!</definedName>
    <definedName name="wc">#REF!</definedName>
    <definedName name="wcc">"[447]leads!$j$8"</definedName>
    <definedName name="wd">NA()</definedName>
    <definedName name="wdd">"[449]rateanalysis!$a$1:$ay$65536"</definedName>
    <definedName name="wdtd">NA()</definedName>
    <definedName name="we" localSheetId="4">#REF!</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4">#REF!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 localSheetId="4">#REF!</definedName>
    <definedName name="ws">#REF!</definedName>
    <definedName name="wsss" localSheetId="4">#REF!</definedName>
    <definedName name="wsss">#REF!</definedName>
    <definedName name="wsw">NA()</definedName>
    <definedName name="wtd">NA()</definedName>
    <definedName name="ww" localSheetId="4">#REF!</definedName>
    <definedName name="ww">#REF!</definedName>
    <definedName name="WWEEW" localSheetId="4">#REF!</definedName>
    <definedName name="WWEEW">#REF!</definedName>
    <definedName name="wwi">NA()</definedName>
    <definedName name="wwknr" localSheetId="4">#REF!</definedName>
    <definedName name="wwknr">#REF!</definedName>
    <definedName name="www">NA()</definedName>
    <definedName name="wwwwwwwwwwwwwwwww">"[71]material!#ref!"</definedName>
    <definedName name="wwwwwwwwwwwwwwwwwwww">"[71]material!#ref!"</definedName>
    <definedName name="wz">NA()</definedName>
    <definedName name="x" localSheetId="4"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4">#REF!</definedName>
    <definedName name="xhb2256">#REF!</definedName>
    <definedName name="xhb2258">NA()</definedName>
    <definedName name="xhb25010">NA()</definedName>
    <definedName name="xhb2504">NA()</definedName>
    <definedName name="xhb2506" localSheetId="4">#REF!</definedName>
    <definedName name="xhb2506">#REF!</definedName>
    <definedName name="xhb2508">NA()</definedName>
    <definedName name="xhb28010">NA()</definedName>
    <definedName name="xhb2804">NA()</definedName>
    <definedName name="xhb2806" localSheetId="4">#REF!</definedName>
    <definedName name="xhb2806">#REF!</definedName>
    <definedName name="xhb2808">NA()</definedName>
    <definedName name="xhb31510">NA()</definedName>
    <definedName name="xhb3154">NA()</definedName>
    <definedName name="xhb3156" localSheetId="4">#REF!</definedName>
    <definedName name="xhb3156">#REF!</definedName>
    <definedName name="xhb3158">NA()</definedName>
    <definedName name="xhb6310">NA()</definedName>
    <definedName name="xhb634" localSheetId="4">#REF!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4">#REF!</definedName>
    <definedName name="XOTOXSIX">#REF!</definedName>
    <definedName name="xpb11010" localSheetId="4">#REF!</definedName>
    <definedName name="xpb11010">#REF!</definedName>
    <definedName name="xpb1104" localSheetId="4">#REF!</definedName>
    <definedName name="xpb1104">#REF!</definedName>
    <definedName name="xpb1106" localSheetId="4">#REF!</definedName>
    <definedName name="xpb1106">#REF!</definedName>
    <definedName name="xpb12510" localSheetId="4">#REF!</definedName>
    <definedName name="xpb12510">#REF!</definedName>
    <definedName name="xpb1254" localSheetId="4">#REF!</definedName>
    <definedName name="xpb1254">#REF!</definedName>
    <definedName name="xpb1256" localSheetId="4">#REF!</definedName>
    <definedName name="xpb1256">#REF!</definedName>
    <definedName name="xpb14010" localSheetId="4">#REF!</definedName>
    <definedName name="xpb14010">#REF!</definedName>
    <definedName name="xpb1404" localSheetId="4">#REF!</definedName>
    <definedName name="xpb1404">#REF!</definedName>
    <definedName name="xpb1406" localSheetId="4">#REF!</definedName>
    <definedName name="xpb1406">#REF!</definedName>
    <definedName name="xpb16010">NA()</definedName>
    <definedName name="xpb1604" localSheetId="4">#REF!</definedName>
    <definedName name="xpb1604">#REF!</definedName>
    <definedName name="xpb1606" localSheetId="4">#REF!</definedName>
    <definedName name="xpb1606">#REF!</definedName>
    <definedName name="xpb18010">NA()</definedName>
    <definedName name="xpb1804" localSheetId="4">#REF!</definedName>
    <definedName name="xpb1804">#REF!</definedName>
    <definedName name="xpb1806" localSheetId="4">#REF!</definedName>
    <definedName name="xpb1806">#REF!</definedName>
    <definedName name="xpb20010">NA()</definedName>
    <definedName name="xpb2004">NA()</definedName>
    <definedName name="xpb2006" localSheetId="4">#REF!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4">#REF!</definedName>
    <definedName name="xpb6310">#REF!</definedName>
    <definedName name="xpb6311" localSheetId="4">#REF!</definedName>
    <definedName name="xpb6311">#REF!</definedName>
    <definedName name="xpb634">NA()</definedName>
    <definedName name="xpb636" localSheetId="4">#REF!</definedName>
    <definedName name="xpb636">#REF!</definedName>
    <definedName name="xpb7510" localSheetId="4">#REF!</definedName>
    <definedName name="xpb7510">#REF!</definedName>
    <definedName name="xpb754" localSheetId="4">#REF!</definedName>
    <definedName name="xpb754">#REF!</definedName>
    <definedName name="xpb756" localSheetId="4">#REF!</definedName>
    <definedName name="xpb756">#REF!</definedName>
    <definedName name="xpb9010">NA()</definedName>
    <definedName name="xpb904" localSheetId="4">#REF!</definedName>
    <definedName name="xpb904">#REF!</definedName>
    <definedName name="xpb906" localSheetId="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4">#REF!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4">#REF!</definedName>
    <definedName name="xx">#REF!</definedName>
    <definedName name="xxx" localSheetId="4">#REF!</definedName>
    <definedName name="xxx">#REF!</definedName>
    <definedName name="xxx_8">NA()</definedName>
    <definedName name="xxxbxb">NA()</definedName>
    <definedName name="xxxx" localSheetId="4">#REF!</definedName>
    <definedName name="xxxx">#REF!</definedName>
    <definedName name="XXXXX">"[453]data!#ref!"</definedName>
    <definedName name="xxxxxx">"[454]data!#ref!"</definedName>
    <definedName name="xxxxxxx">"[455]data!#ref!"</definedName>
    <definedName name="y">NA()</definedName>
    <definedName name="ycode" localSheetId="4">#REF!</definedName>
    <definedName name="ycode">#REF!</definedName>
    <definedName name="year">NA()</definedName>
    <definedName name="yearssr" localSheetId="4">#REF!</definedName>
    <definedName name="yearssr">#REF!</definedName>
    <definedName name="YEN">NA()</definedName>
    <definedName name="ypr">"[459]data!#ref!"</definedName>
    <definedName name="ys">NA()</definedName>
    <definedName name="YTR" localSheetId="4">#REF!</definedName>
    <definedName name="YTR">#REF!</definedName>
    <definedName name="yturtyhfh" localSheetId="4">#REF!</definedName>
    <definedName name="yturtyhfh">#REF!</definedName>
    <definedName name="yu">NA()</definedName>
    <definedName name="YY" localSheetId="4">#REF!</definedName>
    <definedName name="YY">#REF!</definedName>
    <definedName name="YYYY" localSheetId="4">#REF!</definedName>
    <definedName name="YYYY">#REF!</definedName>
    <definedName name="yyyyy">NA()</definedName>
    <definedName name="yyyyyyyyyyyyy">"[71]material!#ref!"</definedName>
    <definedName name="z" localSheetId="4"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4">#REF!</definedName>
    <definedName name="Zip">#REF!</definedName>
    <definedName name="ZSW" localSheetId="4">#REF!</definedName>
    <definedName name="ZSW">#REF!</definedName>
    <definedName name="zxy">NA()</definedName>
    <definedName name="zz">NA()</definedName>
    <definedName name="전체">NA()</definedName>
    <definedName name="工場内部壁１" localSheetId="4">#REF!</definedName>
    <definedName name="工場内部壁１">#REF!</definedName>
    <definedName name="工場内部壁２" localSheetId="4">#REF!</definedName>
    <definedName name="工場内部壁２">#REF!</definedName>
    <definedName name="工場内部天井１" localSheetId="4">#REF!</definedName>
    <definedName name="工場内部天井１">#REF!</definedName>
    <definedName name="工場内部天井２" localSheetId="4">#REF!</definedName>
    <definedName name="工場内部天井２">#REF!</definedName>
    <definedName name="工場内部天井ドル" localSheetId="4">#REF!</definedName>
    <definedName name="工場内部天井ドル">#REF!</definedName>
    <definedName name="工場内部床１" localSheetId="4">#REF!</definedName>
    <definedName name="工場内部床１">#REF!</definedName>
    <definedName name="工場内部床２" localSheetId="4">#REF!</definedName>
    <definedName name="工場内部床２">#REF!</definedName>
    <definedName name="工場内部建具１" localSheetId="4">#REF!</definedName>
    <definedName name="工場内部建具１">#REF!</definedName>
    <definedName name="工場内部建具２" localSheetId="4">#REF!</definedName>
    <definedName name="工場内部建具２">#REF!</definedName>
    <definedName name="工場内部建具ドル" localSheetId="4">#REF!</definedName>
    <definedName name="工場内部建具ドル">#REF!</definedName>
    <definedName name="工場内部雑１" localSheetId="4">#REF!</definedName>
    <definedName name="工場内部雑１">#REF!</definedName>
    <definedName name="工場内部雑2" localSheetId="4">#REF!</definedName>
    <definedName name="工場内部雑2">#REF!</definedName>
    <definedName name="工場土工事１" localSheetId="4">#REF!</definedName>
    <definedName name="工場土工事１">#REF!</definedName>
    <definedName name="工場土工事２" localSheetId="4">#REF!</definedName>
    <definedName name="工場土工事２">#REF!</definedName>
    <definedName name="工場外壁１" localSheetId="4">#REF!</definedName>
    <definedName name="工場外壁１">#REF!</definedName>
    <definedName name="工場外壁２" localSheetId="4">#REF!</definedName>
    <definedName name="工場外壁２">#REF!</definedName>
    <definedName name="工場外部建具１" localSheetId="4">#REF!</definedName>
    <definedName name="工場外部建具１">#REF!</definedName>
    <definedName name="工場外部建具２" localSheetId="4">#REF!</definedName>
    <definedName name="工場外部建具２">#REF!</definedName>
    <definedName name="工場外部建具ドル" localSheetId="4">#REF!</definedName>
    <definedName name="工場外部建具ドル">#REF!</definedName>
    <definedName name="工場外部雑１" localSheetId="4">#REF!</definedName>
    <definedName name="工場外部雑１">#REF!</definedName>
    <definedName name="工場外部雑２" localSheetId="4">#REF!</definedName>
    <definedName name="工場外部雑２">#REF!</definedName>
    <definedName name="工場屋根１" localSheetId="4">#REF!</definedName>
    <definedName name="工場屋根１">#REF!</definedName>
    <definedName name="工場屋根２" localSheetId="4">#REF!</definedName>
    <definedName name="工場屋根２">#REF!</definedName>
    <definedName name="工場屋根ドル" localSheetId="4">#REF!</definedName>
    <definedName name="工場屋根ドル">#REF!</definedName>
    <definedName name="工場躯体１" localSheetId="4">#REF!</definedName>
    <definedName name="工場躯体１">#REF!</definedName>
    <definedName name="工場躯体２" localSheetId="4">#REF!</definedName>
    <definedName name="工場躯体２">#REF!</definedName>
    <definedName name="掛率">NA()</definedName>
    <definedName name="管理内部天井１" localSheetId="4">#REF!</definedName>
    <definedName name="管理内部天井１">#REF!</definedName>
    <definedName name="管理内部天井２" localSheetId="4">#REF!</definedName>
    <definedName name="管理内部天井２">#REF!</definedName>
    <definedName name="管理内部床１" localSheetId="4">#REF!</definedName>
    <definedName name="管理内部床１">#REF!</definedName>
    <definedName name="管理内部床２" localSheetId="4">#REF!</definedName>
    <definedName name="管理内部床２">#REF!</definedName>
    <definedName name="管理内部建具１" localSheetId="4">#REF!</definedName>
    <definedName name="管理内部建具１">#REF!</definedName>
    <definedName name="管理内部建具２" localSheetId="4">#REF!</definedName>
    <definedName name="管理内部建具２">#REF!</definedName>
    <definedName name="管理内部建具ドル" localSheetId="4">#REF!</definedName>
    <definedName name="管理内部建具ドル">#REF!</definedName>
    <definedName name="管理内部雑１" localSheetId="4">#REF!</definedName>
    <definedName name="管理内部雑１">#REF!</definedName>
    <definedName name="管理内部雑２" localSheetId="4">#REF!</definedName>
    <definedName name="管理内部雑２">#REF!</definedName>
    <definedName name="管理土工事１" localSheetId="4">#REF!</definedName>
    <definedName name="管理土工事１">#REF!</definedName>
    <definedName name="管理土工事２" localSheetId="4">#REF!</definedName>
    <definedName name="管理土工事２">#REF!</definedName>
    <definedName name="管理外壁１" localSheetId="4">#REF!</definedName>
    <definedName name="管理外壁１">#REF!</definedName>
    <definedName name="管理外壁２" localSheetId="4">#REF!</definedName>
    <definedName name="管理外壁２">#REF!</definedName>
    <definedName name="管理外部建具１" localSheetId="4">#REF!</definedName>
    <definedName name="管理外部建具１">#REF!</definedName>
    <definedName name="管理外部建具２" localSheetId="4">#REF!</definedName>
    <definedName name="管理外部建具２">#REF!</definedName>
    <definedName name="管理外部建具ドル" localSheetId="4">#REF!</definedName>
    <definedName name="管理外部建具ドル">#REF!</definedName>
    <definedName name="管理外部雑１" localSheetId="4">#REF!</definedName>
    <definedName name="管理外部雑１">#REF!</definedName>
    <definedName name="管理外部雑２" localSheetId="4">#REF!</definedName>
    <definedName name="管理外部雑２">#REF!</definedName>
    <definedName name="管理屋根１" localSheetId="4">#REF!</definedName>
    <definedName name="管理屋根１">#REF!</definedName>
    <definedName name="管理屋根２" localSheetId="4">#REF!</definedName>
    <definedName name="管理屋根２">#REF!</definedName>
    <definedName name="管理躯体１" localSheetId="4">#REF!</definedName>
    <definedName name="管理躯体１">#REF!</definedName>
    <definedName name="管理躯体２" localSheetId="4">#REF!</definedName>
    <definedName name="管理躯体２">#REF!</definedName>
  </definedNames>
  <calcPr calcId="145621"/>
</workbook>
</file>

<file path=xl/calcChain.xml><?xml version="1.0" encoding="utf-8"?>
<calcChain xmlns="http://schemas.openxmlformats.org/spreadsheetml/2006/main">
  <c r="D74" i="11" l="1"/>
  <c r="E62" i="11"/>
  <c r="F7" i="13"/>
  <c r="F5" i="13"/>
  <c r="F4" i="13"/>
  <c r="F3" i="13"/>
  <c r="D70" i="11"/>
  <c r="D64" i="11"/>
  <c r="E67" i="11"/>
  <c r="G67" i="11" s="1"/>
  <c r="D57" i="11"/>
  <c r="D56" i="11"/>
  <c r="D58" i="11" s="1"/>
  <c r="D48" i="11"/>
  <c r="D49" i="11" s="1"/>
  <c r="E40" i="11"/>
  <c r="F40" i="11" s="1"/>
  <c r="E41" i="11"/>
  <c r="F41" i="11" s="1"/>
  <c r="E42" i="11"/>
  <c r="F42" i="11" s="1"/>
  <c r="E39" i="11"/>
  <c r="F39" i="11" s="1"/>
  <c r="D36" i="11"/>
  <c r="G16" i="11"/>
  <c r="G17" i="11"/>
  <c r="G18" i="11"/>
  <c r="G19" i="11"/>
  <c r="G20" i="11"/>
  <c r="G15" i="11"/>
  <c r="G21" i="11" s="1"/>
  <c r="G6" i="11"/>
  <c r="G7" i="11"/>
  <c r="G8" i="11"/>
  <c r="G9" i="11"/>
  <c r="G10" i="11"/>
  <c r="G11" i="11"/>
  <c r="G12" i="11"/>
  <c r="G5" i="11"/>
  <c r="G13" i="11" s="1"/>
  <c r="F16" i="11"/>
  <c r="F17" i="11"/>
  <c r="F18" i="11"/>
  <c r="F19" i="11"/>
  <c r="F20" i="11"/>
  <c r="F15" i="11"/>
  <c r="F21" i="11" s="1"/>
  <c r="F6" i="11"/>
  <c r="F7" i="11"/>
  <c r="F8" i="11"/>
  <c r="F9" i="11"/>
  <c r="F10" i="11"/>
  <c r="F11" i="11"/>
  <c r="F12" i="11"/>
  <c r="F5" i="11"/>
  <c r="F13" i="11" s="1"/>
  <c r="H13" i="11" s="1"/>
  <c r="E16" i="11"/>
  <c r="E17" i="11"/>
  <c r="E18" i="11"/>
  <c r="E19" i="11"/>
  <c r="E20" i="11"/>
  <c r="E15" i="11"/>
  <c r="E21" i="11" s="1"/>
  <c r="E6" i="11"/>
  <c r="E7" i="11"/>
  <c r="E8" i="11"/>
  <c r="E9" i="11"/>
  <c r="E10" i="11"/>
  <c r="E11" i="11"/>
  <c r="E12" i="11"/>
  <c r="E5" i="11"/>
  <c r="E13" i="11" s="1"/>
  <c r="D16" i="11"/>
  <c r="D17" i="11"/>
  <c r="D18" i="11"/>
  <c r="D19" i="11"/>
  <c r="D20" i="11"/>
  <c r="D15" i="11"/>
  <c r="D6" i="11"/>
  <c r="D7" i="11"/>
  <c r="D8" i="11"/>
  <c r="D9" i="11"/>
  <c r="D10" i="11"/>
  <c r="D11" i="11"/>
  <c r="D12" i="11"/>
  <c r="D5" i="11"/>
  <c r="D13" i="11" s="1"/>
  <c r="F37" i="3"/>
  <c r="F36" i="3"/>
  <c r="F22" i="3"/>
  <c r="G22" i="3"/>
  <c r="H22" i="3"/>
  <c r="I12" i="3"/>
  <c r="F20" i="3"/>
  <c r="G20" i="3"/>
  <c r="H20" i="3"/>
  <c r="F19" i="3"/>
  <c r="G19" i="3"/>
  <c r="H19" i="3"/>
  <c r="H14" i="3"/>
  <c r="H15" i="3"/>
  <c r="H16" i="3"/>
  <c r="H17" i="3"/>
  <c r="H18" i="3"/>
  <c r="H13" i="3"/>
  <c r="H5" i="3"/>
  <c r="H6" i="3"/>
  <c r="H7" i="3"/>
  <c r="H8" i="3"/>
  <c r="H9" i="3"/>
  <c r="H10" i="3"/>
  <c r="H11" i="3"/>
  <c r="H4" i="3"/>
  <c r="G14" i="3"/>
  <c r="G15" i="3"/>
  <c r="G16" i="3"/>
  <c r="G17" i="3"/>
  <c r="G18" i="3"/>
  <c r="G13" i="3"/>
  <c r="G5" i="3"/>
  <c r="G6" i="3"/>
  <c r="G7" i="3"/>
  <c r="G8" i="3"/>
  <c r="G9" i="3"/>
  <c r="G10" i="3"/>
  <c r="G11" i="3"/>
  <c r="G4" i="3"/>
  <c r="S7" i="1"/>
  <c r="T7" i="1"/>
  <c r="S8" i="1"/>
  <c r="T8" i="1"/>
  <c r="S9" i="1"/>
  <c r="T9" i="1"/>
  <c r="S10" i="1"/>
  <c r="T10" i="1"/>
  <c r="S11" i="1"/>
  <c r="T11" i="1"/>
  <c r="S12" i="1"/>
  <c r="T12" i="1"/>
  <c r="S13" i="1"/>
  <c r="T13" i="1"/>
  <c r="S14" i="1"/>
  <c r="T14" i="1"/>
  <c r="S15" i="1"/>
  <c r="T15" i="1"/>
  <c r="S16" i="1"/>
  <c r="T16" i="1"/>
  <c r="S17" i="1"/>
  <c r="T17" i="1"/>
  <c r="S18" i="1"/>
  <c r="T18" i="1"/>
  <c r="S19" i="1"/>
  <c r="T19" i="1"/>
  <c r="R7" i="1"/>
  <c r="R8" i="1"/>
  <c r="R9" i="1"/>
  <c r="R10" i="1"/>
  <c r="R11" i="1"/>
  <c r="R12" i="1"/>
  <c r="R13" i="1"/>
  <c r="R14" i="1"/>
  <c r="R15" i="1"/>
  <c r="R16" i="1"/>
  <c r="R17" i="1"/>
  <c r="R18" i="1"/>
  <c r="R19" i="1"/>
  <c r="Q7" i="1"/>
  <c r="Q8" i="1"/>
  <c r="Q9" i="1"/>
  <c r="Q10" i="1"/>
  <c r="Q11" i="1"/>
  <c r="Q12" i="1"/>
  <c r="Q13" i="1"/>
  <c r="Q14" i="1"/>
  <c r="Q15" i="1"/>
  <c r="Q16" i="1"/>
  <c r="Q17" i="1"/>
  <c r="Q18" i="1"/>
  <c r="Q19" i="1"/>
  <c r="F75" i="11"/>
  <c r="G35" i="11"/>
  <c r="F35" i="11"/>
  <c r="E31" i="11"/>
  <c r="F31" i="11" s="1"/>
  <c r="E30" i="11"/>
  <c r="G30" i="11" s="1"/>
  <c r="G29" i="11"/>
  <c r="F29" i="11"/>
  <c r="D21" i="11"/>
  <c r="F20" i="10"/>
  <c r="F19" i="10"/>
  <c r="F18" i="10"/>
  <c r="F13" i="10"/>
  <c r="F17" i="10"/>
  <c r="F16" i="10"/>
  <c r="F21" i="10" s="1"/>
  <c r="F12" i="10"/>
  <c r="F11" i="10"/>
  <c r="F10" i="10"/>
  <c r="F9" i="10"/>
  <c r="F8" i="10"/>
  <c r="F7" i="10"/>
  <c r="F6" i="10"/>
  <c r="F5" i="10"/>
  <c r="F14" i="10" s="1"/>
  <c r="E46" i="11" s="1"/>
  <c r="G46" i="11" s="1"/>
  <c r="F14" i="9"/>
  <c r="F13" i="9"/>
  <c r="F12" i="9"/>
  <c r="F11" i="9"/>
  <c r="F10" i="9"/>
  <c r="F9" i="9"/>
  <c r="F8" i="9"/>
  <c r="F7" i="9"/>
  <c r="F6" i="9"/>
  <c r="F5" i="9"/>
  <c r="F4" i="9"/>
  <c r="F3" i="9"/>
  <c r="F15" i="9" s="1"/>
  <c r="E47" i="11" l="1"/>
  <c r="G47" i="11" s="1"/>
  <c r="G48" i="11" s="1"/>
  <c r="G49" i="11" s="1"/>
  <c r="G50" i="11" s="1"/>
  <c r="F22" i="10"/>
  <c r="F6" i="13"/>
  <c r="F8" i="13"/>
  <c r="F9" i="13" s="1"/>
  <c r="D50" i="11"/>
  <c r="D59" i="11" s="1"/>
  <c r="E63" i="11"/>
  <c r="G62" i="11"/>
  <c r="E64" i="11"/>
  <c r="E66" i="11"/>
  <c r="E68" i="11"/>
  <c r="D71" i="11"/>
  <c r="D72" i="11" s="1"/>
  <c r="D73" i="11" s="1"/>
  <c r="F62" i="11"/>
  <c r="E69" i="11"/>
  <c r="G69" i="11" s="1"/>
  <c r="F67" i="11"/>
  <c r="F69" i="11"/>
  <c r="F43" i="11"/>
  <c r="E48" i="11"/>
  <c r="E43" i="11"/>
  <c r="G39" i="11"/>
  <c r="G40" i="11"/>
  <c r="G41" i="11"/>
  <c r="G42" i="11"/>
  <c r="F30" i="11"/>
  <c r="F46" i="11"/>
  <c r="F47" i="11"/>
  <c r="E22" i="11"/>
  <c r="E32" i="11" s="1"/>
  <c r="F22" i="11"/>
  <c r="D22" i="11"/>
  <c r="D23" i="11" s="1"/>
  <c r="G22" i="11"/>
  <c r="F16" i="9"/>
  <c r="F17" i="9" s="1"/>
  <c r="E24" i="11"/>
  <c r="G31" i="11"/>
  <c r="F23" i="10" l="1"/>
  <c r="F24" i="10"/>
  <c r="F10" i="13"/>
  <c r="G68" i="11"/>
  <c r="F68" i="11"/>
  <c r="F63" i="11"/>
  <c r="F64" i="11" s="1"/>
  <c r="G63" i="11"/>
  <c r="F66" i="11"/>
  <c r="E70" i="11"/>
  <c r="G66" i="11"/>
  <c r="G70" i="11" s="1"/>
  <c r="G64" i="11"/>
  <c r="E53" i="11"/>
  <c r="E55" i="11"/>
  <c r="E54" i="11"/>
  <c r="E52" i="11"/>
  <c r="E49" i="11"/>
  <c r="E50" i="11" s="1"/>
  <c r="D24" i="11"/>
  <c r="D25" i="11" s="1"/>
  <c r="E27" i="11"/>
  <c r="E23" i="11"/>
  <c r="E28" i="11"/>
  <c r="G28" i="11" s="1"/>
  <c r="F48" i="11"/>
  <c r="G43" i="11"/>
  <c r="H22" i="11"/>
  <c r="E25" i="11"/>
  <c r="F24" i="11"/>
  <c r="F28" i="11"/>
  <c r="G32" i="11"/>
  <c r="F32" i="11"/>
  <c r="F23" i="11"/>
  <c r="G23" i="11"/>
  <c r="G27" i="11"/>
  <c r="F27" i="11"/>
  <c r="F25" i="10" l="1"/>
  <c r="F26" i="10" s="1"/>
  <c r="E71" i="11"/>
  <c r="E72" i="11" s="1"/>
  <c r="E73" i="11" s="1"/>
  <c r="G71" i="11"/>
  <c r="G72" i="11" s="1"/>
  <c r="G73" i="11" s="1"/>
  <c r="F70" i="11"/>
  <c r="G54" i="11"/>
  <c r="F54" i="11"/>
  <c r="G53" i="11"/>
  <c r="F53" i="11"/>
  <c r="G24" i="11"/>
  <c r="G25" i="11" s="1"/>
  <c r="F49" i="11"/>
  <c r="F50" i="11" s="1"/>
  <c r="H50" i="11" s="1"/>
  <c r="G52" i="11"/>
  <c r="F52" i="11"/>
  <c r="E56" i="11"/>
  <c r="E57" i="11" s="1"/>
  <c r="E58" i="11" s="1"/>
  <c r="E59" i="11" s="1"/>
  <c r="G55" i="11"/>
  <c r="F55" i="11"/>
  <c r="E33" i="11"/>
  <c r="F33" i="11" s="1"/>
  <c r="H43" i="11"/>
  <c r="D37" i="11"/>
  <c r="D44" i="11" s="1"/>
  <c r="D60" i="11" s="1"/>
  <c r="D76" i="11" s="1"/>
  <c r="F25" i="11"/>
  <c r="E34" i="11"/>
  <c r="E36" i="11" s="1"/>
  <c r="E37" i="11" s="1"/>
  <c r="E44" i="11" s="1"/>
  <c r="F71" i="11" l="1"/>
  <c r="F72" i="11" s="1"/>
  <c r="F73" i="11" s="1"/>
  <c r="G33" i="11"/>
  <c r="H25" i="11"/>
  <c r="F56" i="11"/>
  <c r="F57" i="11" s="1"/>
  <c r="F58" i="11" s="1"/>
  <c r="F59" i="11" s="1"/>
  <c r="E60" i="11"/>
  <c r="E74" i="11" s="1"/>
  <c r="E76" i="11" s="1"/>
  <c r="G56" i="11"/>
  <c r="G57" i="11" s="1"/>
  <c r="G58" i="11" s="1"/>
  <c r="G59" i="11" s="1"/>
  <c r="E79" i="11"/>
  <c r="E80" i="11" s="1"/>
  <c r="G34" i="11"/>
  <c r="G36" i="11" s="1"/>
  <c r="G37" i="11" s="1"/>
  <c r="G44" i="11" s="1"/>
  <c r="F34" i="11"/>
  <c r="F36" i="11" s="1"/>
  <c r="H73" i="11" l="1"/>
  <c r="G60" i="11"/>
  <c r="G74" i="11" s="1"/>
  <c r="G76" i="11" s="1"/>
  <c r="G79" i="11" s="1"/>
  <c r="H59" i="11"/>
  <c r="F37" i="11"/>
  <c r="F44" i="11" l="1"/>
  <c r="H37" i="11"/>
  <c r="F60" i="11" l="1"/>
  <c r="H44" i="11"/>
  <c r="H60" i="11" l="1"/>
  <c r="F74" i="11"/>
  <c r="H74" i="11" l="1"/>
  <c r="F76" i="11"/>
  <c r="H76" i="11" s="1"/>
  <c r="G78" i="11" l="1"/>
  <c r="G80" i="11" s="1"/>
  <c r="N672" i="1" l="1"/>
  <c r="N718" i="1"/>
  <c r="K729" i="1"/>
  <c r="G728" i="1"/>
  <c r="K817" i="1"/>
  <c r="G810" i="1"/>
  <c r="G793" i="1"/>
  <c r="G766" i="1"/>
  <c r="G674" i="1"/>
  <c r="G720" i="1"/>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2" i="3" l="1"/>
  <c r="E18" i="3" l="1"/>
  <c r="E16" i="3"/>
  <c r="E15" i="3"/>
  <c r="E14" i="3"/>
  <c r="E13" i="3"/>
  <c r="H32" i="3"/>
  <c r="E17" i="3"/>
  <c r="G20" i="6" l="1"/>
  <c r="G24" i="6"/>
  <c r="G14" i="6"/>
  <c r="H54" i="6" l="1"/>
  <c r="F39" i="6" s="1"/>
  <c r="G32" i="6"/>
  <c r="H32" i="6"/>
  <c r="Q780" i="1" l="1"/>
  <c r="J762" i="1" l="1"/>
  <c r="I112" i="5" l="1"/>
  <c r="I113" i="5" s="1"/>
  <c r="I114" i="5" l="1"/>
  <c r="J71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710" i="1" s="1"/>
  <c r="D21" i="5"/>
  <c r="D22" i="5" s="1"/>
  <c r="D23" i="5" s="1"/>
  <c r="H21" i="5"/>
  <c r="H22" i="5" s="1"/>
  <c r="H23" i="5" s="1"/>
  <c r="F44" i="5" l="1"/>
  <c r="I44" i="5" s="1"/>
  <c r="I45" i="5" s="1"/>
  <c r="I46" i="5" s="1"/>
  <c r="J712" i="1" s="1"/>
  <c r="G103" i="5"/>
  <c r="H100" i="5"/>
  <c r="F104" i="5"/>
  <c r="F105" i="5" s="1"/>
  <c r="F106" i="5" s="1"/>
  <c r="F107" i="5" s="1"/>
  <c r="H103" i="5" l="1"/>
  <c r="I100" i="5"/>
  <c r="I103" i="5" s="1"/>
  <c r="G104" i="5"/>
  <c r="G105" i="5" s="1"/>
  <c r="G106" i="5" s="1"/>
  <c r="G107" i="5" s="1"/>
  <c r="J715" i="1" s="1"/>
  <c r="I104" i="5" l="1"/>
  <c r="I105" i="5" s="1"/>
  <c r="I106" i="5" s="1"/>
  <c r="I107" i="5" s="1"/>
  <c r="H104" i="5"/>
  <c r="H105" i="5" s="1"/>
  <c r="H106" i="5" s="1"/>
  <c r="H107" i="5" s="1"/>
  <c r="K128" i="1" l="1"/>
  <c r="L128" i="1" s="1"/>
  <c r="K131" i="1"/>
  <c r="L131" i="1" s="1"/>
  <c r="L700" i="1" l="1"/>
  <c r="M700" i="1"/>
  <c r="A702" i="1"/>
  <c r="A703" i="1" s="1"/>
  <c r="A704" i="1" s="1"/>
  <c r="A705" i="1" s="1"/>
  <c r="A706" i="1" s="1"/>
  <c r="A708" i="1" s="1"/>
  <c r="A707" i="1" s="1"/>
  <c r="K777" i="1" l="1"/>
  <c r="L777" i="1" s="1"/>
  <c r="A800" i="1" l="1"/>
  <c r="A801" i="1" s="1"/>
  <c r="A802" i="1" s="1"/>
  <c r="A803" i="1" s="1"/>
  <c r="A804" i="1" s="1"/>
  <c r="A805" i="1" s="1"/>
  <c r="A806" i="1" s="1"/>
  <c r="A807" i="1" s="1"/>
  <c r="K759" i="1" l="1"/>
  <c r="M759" i="1" s="1"/>
  <c r="L759" i="1" l="1"/>
  <c r="P225" i="1" l="1"/>
  <c r="K667" i="1"/>
  <c r="K668" i="1"/>
  <c r="K669" i="1"/>
  <c r="K670" i="1"/>
  <c r="K671" i="1"/>
  <c r="K757" i="1"/>
  <c r="L757" i="1" s="1"/>
  <c r="M757" i="1" l="1"/>
  <c r="K703" i="1" l="1"/>
  <c r="L703" i="1" s="1"/>
  <c r="K704" i="1"/>
  <c r="L704" i="1" s="1"/>
  <c r="K705" i="1"/>
  <c r="L705" i="1" s="1"/>
  <c r="K706" i="1"/>
  <c r="L706" i="1" s="1"/>
  <c r="K708" i="1"/>
  <c r="L708" i="1" s="1"/>
  <c r="K702" i="1"/>
  <c r="L70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62" i="1"/>
  <c r="B463" i="1"/>
  <c r="B464" i="1"/>
  <c r="B465" i="1"/>
  <c r="B466" i="1"/>
  <c r="B467" i="1"/>
  <c r="B468" i="1"/>
  <c r="B469" i="1"/>
  <c r="B470" i="1"/>
  <c r="B471" i="1"/>
  <c r="B472" i="1"/>
  <c r="B478" i="1"/>
  <c r="B479" i="1"/>
  <c r="B480" i="1"/>
  <c r="B481" i="1"/>
  <c r="B482" i="1"/>
  <c r="B483" i="1"/>
  <c r="B484" i="1"/>
  <c r="B485" i="1"/>
  <c r="B486" i="1"/>
  <c r="B487" i="1"/>
  <c r="B488" i="1"/>
  <c r="B489" i="1"/>
  <c r="B490" i="1"/>
  <c r="B491" i="1"/>
  <c r="B492" i="1"/>
  <c r="B493" i="1"/>
  <c r="B494" i="1"/>
  <c r="B495" i="1"/>
  <c r="B496" i="1"/>
  <c r="B497"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7" i="1"/>
  <c r="B8" i="1"/>
  <c r="B9" i="1"/>
  <c r="B6" i="1"/>
  <c r="P165" i="1"/>
  <c r="K114" i="1"/>
  <c r="L114" i="1" s="1"/>
  <c r="K115" i="1"/>
  <c r="L115" i="1" s="1"/>
  <c r="H243" i="1"/>
  <c r="P211" i="1"/>
  <c r="M115" i="1" l="1"/>
  <c r="M114" i="1"/>
  <c r="K774" i="1"/>
  <c r="L774" i="1" s="1"/>
  <c r="K771" i="1"/>
  <c r="L771" i="1" l="1"/>
  <c r="M774" i="1"/>
  <c r="M771" i="1"/>
  <c r="K707" i="1" l="1"/>
  <c r="L707" i="1" s="1"/>
  <c r="Q654"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6" i="3" s="1"/>
  <c r="G26" i="3" l="1"/>
  <c r="H26"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82" i="1" l="1"/>
  <c r="M782" i="1"/>
  <c r="L785" i="1"/>
  <c r="M785" i="1"/>
  <c r="L788" i="1"/>
  <c r="M788" i="1"/>
  <c r="L735" i="1"/>
  <c r="M735" i="1"/>
  <c r="L738" i="1"/>
  <c r="M738" i="1"/>
  <c r="L741" i="1"/>
  <c r="M741" i="1"/>
  <c r="L744" i="1"/>
  <c r="M744" i="1"/>
  <c r="L747" i="1"/>
  <c r="M747" i="1"/>
  <c r="L750" i="1"/>
  <c r="M750" i="1"/>
  <c r="L753" i="1"/>
  <c r="M753" i="1"/>
  <c r="L760" i="1"/>
  <c r="M760" i="1"/>
  <c r="L681" i="1"/>
  <c r="M681" i="1"/>
  <c r="L684" i="1"/>
  <c r="M684" i="1"/>
  <c r="L717" i="1"/>
  <c r="M717" i="1"/>
  <c r="L686" i="1"/>
  <c r="M686" i="1"/>
  <c r="L687" i="1"/>
  <c r="M687" i="1"/>
  <c r="L689" i="1"/>
  <c r="M689" i="1"/>
  <c r="L690" i="1"/>
  <c r="M690" i="1"/>
  <c r="L692" i="1"/>
  <c r="M692" i="1"/>
  <c r="L693" i="1"/>
  <c r="M693" i="1"/>
  <c r="L602" i="1"/>
  <c r="M602" i="1"/>
  <c r="L605" i="1"/>
  <c r="M605" i="1"/>
  <c r="L608" i="1"/>
  <c r="M608" i="1"/>
  <c r="L611" i="1"/>
  <c r="M611" i="1"/>
  <c r="L614" i="1"/>
  <c r="M614" i="1"/>
  <c r="L618" i="1"/>
  <c r="M618" i="1"/>
  <c r="L621" i="1"/>
  <c r="M621" i="1"/>
  <c r="L624" i="1"/>
  <c r="M624" i="1"/>
  <c r="L634" i="1"/>
  <c r="M634" i="1"/>
  <c r="L637" i="1"/>
  <c r="M637" i="1"/>
  <c r="L640" i="1"/>
  <c r="M640" i="1"/>
  <c r="L643" i="1"/>
  <c r="M643" i="1"/>
  <c r="L646" i="1"/>
  <c r="M646" i="1"/>
  <c r="L649" i="1"/>
  <c r="M649" i="1"/>
  <c r="L509" i="1"/>
  <c r="M509" i="1"/>
  <c r="L511" i="1"/>
  <c r="M511" i="1"/>
  <c r="L514" i="1"/>
  <c r="M514" i="1"/>
  <c r="L516" i="1"/>
  <c r="M516" i="1"/>
  <c r="L519" i="1"/>
  <c r="M519" i="1"/>
  <c r="L522" i="1"/>
  <c r="M522" i="1"/>
  <c r="L525" i="1"/>
  <c r="M525" i="1"/>
  <c r="L527" i="1"/>
  <c r="M527" i="1"/>
  <c r="L530" i="1"/>
  <c r="M530" i="1"/>
  <c r="L533" i="1"/>
  <c r="M533" i="1"/>
  <c r="L536" i="1"/>
  <c r="M536" i="1"/>
  <c r="L538" i="1"/>
  <c r="M538" i="1"/>
  <c r="L540" i="1"/>
  <c r="M540" i="1"/>
  <c r="L542" i="1"/>
  <c r="M542" i="1"/>
  <c r="L544" i="1"/>
  <c r="M544" i="1"/>
  <c r="L546" i="1"/>
  <c r="M546" i="1"/>
  <c r="L550" i="1"/>
  <c r="M550" i="1"/>
  <c r="L555" i="1"/>
  <c r="M555" i="1"/>
  <c r="L558" i="1"/>
  <c r="M558" i="1"/>
  <c r="L568" i="1"/>
  <c r="M568" i="1"/>
  <c r="L571" i="1"/>
  <c r="M571" i="1"/>
  <c r="L581" i="1"/>
  <c r="M581" i="1"/>
  <c r="L584" i="1"/>
  <c r="M584" i="1"/>
  <c r="L590" i="1"/>
  <c r="M590" i="1"/>
  <c r="L481" i="1"/>
  <c r="M481" i="1"/>
  <c r="L484" i="1"/>
  <c r="M484" i="1"/>
  <c r="L487" i="1"/>
  <c r="M487" i="1"/>
  <c r="L490" i="1"/>
  <c r="M490" i="1"/>
  <c r="L493" i="1"/>
  <c r="M493" i="1"/>
  <c r="L465" i="1"/>
  <c r="M465" i="1"/>
  <c r="L468" i="1"/>
  <c r="M468" i="1"/>
  <c r="L471" i="1"/>
  <c r="M471" i="1"/>
  <c r="L327" i="1"/>
  <c r="M327" i="1"/>
  <c r="L333" i="1"/>
  <c r="M333" i="1"/>
  <c r="L355" i="1"/>
  <c r="M355" i="1"/>
  <c r="L361" i="1"/>
  <c r="M361" i="1"/>
  <c r="L363" i="1"/>
  <c r="M363" i="1"/>
  <c r="L367" i="1"/>
  <c r="M367" i="1"/>
  <c r="L369" i="1"/>
  <c r="M369" i="1"/>
  <c r="L379" i="1"/>
  <c r="M379" i="1"/>
  <c r="L381" i="1"/>
  <c r="M381" i="1"/>
  <c r="L383" i="1"/>
  <c r="M383" i="1"/>
  <c r="L402" i="1"/>
  <c r="M402" i="1"/>
  <c r="L408" i="1"/>
  <c r="M408" i="1"/>
  <c r="L411" i="1"/>
  <c r="M411" i="1"/>
  <c r="L421" i="1"/>
  <c r="M421" i="1"/>
  <c r="L444" i="1"/>
  <c r="M444" i="1"/>
  <c r="L447" i="1"/>
  <c r="M447" i="1"/>
  <c r="L450" i="1"/>
  <c r="M450" i="1"/>
  <c r="L453" i="1"/>
  <c r="M453" i="1"/>
  <c r="L455" i="1"/>
  <c r="M455" i="1"/>
  <c r="L264" i="1"/>
  <c r="M264" i="1"/>
  <c r="L270" i="1"/>
  <c r="M270" i="1"/>
  <c r="L272" i="1"/>
  <c r="M272" i="1"/>
  <c r="L274" i="1"/>
  <c r="M274" i="1"/>
  <c r="L277" i="1"/>
  <c r="M277" i="1"/>
  <c r="L280" i="1"/>
  <c r="M280" i="1"/>
  <c r="L283" i="1"/>
  <c r="M283" i="1"/>
  <c r="L286" i="1"/>
  <c r="M286" i="1"/>
  <c r="L289" i="1"/>
  <c r="M289" i="1"/>
  <c r="L292" i="1"/>
  <c r="M292" i="1"/>
  <c r="L295" i="1"/>
  <c r="M295" i="1"/>
  <c r="L298" i="1"/>
  <c r="M298" i="1"/>
  <c r="L301" i="1"/>
  <c r="M301" i="1"/>
  <c r="L154" i="1"/>
  <c r="M154" i="1"/>
  <c r="L164" i="1"/>
  <c r="M164" i="1"/>
  <c r="L176" i="1"/>
  <c r="M176" i="1"/>
  <c r="L179" i="1"/>
  <c r="M179" i="1"/>
  <c r="L185" i="1"/>
  <c r="M185" i="1"/>
  <c r="L188" i="1"/>
  <c r="M188" i="1"/>
  <c r="L195" i="1"/>
  <c r="M195" i="1"/>
  <c r="L197" i="1"/>
  <c r="M197" i="1"/>
  <c r="L199" i="1"/>
  <c r="M199" i="1"/>
  <c r="L202" i="1"/>
  <c r="M202" i="1"/>
  <c r="L220" i="1"/>
  <c r="M220" i="1"/>
  <c r="L226" i="1"/>
  <c r="M226" i="1"/>
  <c r="L229" i="1"/>
  <c r="M229" i="1"/>
  <c r="L252" i="1"/>
  <c r="M252"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99" i="1"/>
  <c r="L799" i="1" s="1"/>
  <c r="K800" i="1"/>
  <c r="L800" i="1" s="1"/>
  <c r="K801" i="1"/>
  <c r="L801" i="1" s="1"/>
  <c r="K802" i="1"/>
  <c r="L802" i="1" s="1"/>
  <c r="K803" i="1"/>
  <c r="M803" i="1" s="1"/>
  <c r="K804" i="1"/>
  <c r="L804" i="1" s="1"/>
  <c r="K805" i="1"/>
  <c r="L805" i="1" s="1"/>
  <c r="K806" i="1"/>
  <c r="L806" i="1" s="1"/>
  <c r="K807" i="1"/>
  <c r="L807" i="1" s="1"/>
  <c r="K798" i="1"/>
  <c r="K783" i="1"/>
  <c r="L783" i="1" s="1"/>
  <c r="K786" i="1"/>
  <c r="L786" i="1" s="1"/>
  <c r="K789" i="1"/>
  <c r="L789" i="1" s="1"/>
  <c r="K780" i="1"/>
  <c r="K736" i="1"/>
  <c r="L736" i="1" s="1"/>
  <c r="K739" i="1"/>
  <c r="L739" i="1" s="1"/>
  <c r="K742" i="1"/>
  <c r="L742" i="1" s="1"/>
  <c r="K745" i="1"/>
  <c r="L745" i="1" s="1"/>
  <c r="K748" i="1"/>
  <c r="L748" i="1" s="1"/>
  <c r="K751" i="1"/>
  <c r="L751" i="1" s="1"/>
  <c r="K754" i="1"/>
  <c r="L754" i="1" s="1"/>
  <c r="K762" i="1"/>
  <c r="L762" i="1" s="1"/>
  <c r="K733" i="1"/>
  <c r="K725" i="1"/>
  <c r="F15" i="3" s="1"/>
  <c r="K682" i="1"/>
  <c r="L682" i="1" s="1"/>
  <c r="K710" i="1"/>
  <c r="L710" i="1" s="1"/>
  <c r="K713" i="1"/>
  <c r="L713" i="1" s="1"/>
  <c r="K715" i="1"/>
  <c r="L715" i="1" s="1"/>
  <c r="K685" i="1"/>
  <c r="L685" i="1" s="1"/>
  <c r="K688" i="1"/>
  <c r="L688" i="1" s="1"/>
  <c r="K691" i="1"/>
  <c r="K694" i="1"/>
  <c r="L694" i="1" s="1"/>
  <c r="K698" i="1"/>
  <c r="L698" i="1" s="1"/>
  <c r="K712" i="1"/>
  <c r="K701" i="1"/>
  <c r="M701" i="1" s="1"/>
  <c r="L667" i="1"/>
  <c r="L668" i="1"/>
  <c r="L669" i="1"/>
  <c r="M670" i="1"/>
  <c r="L671" i="1"/>
  <c r="K666" i="1"/>
  <c r="K393" i="1"/>
  <c r="L393" i="1" s="1"/>
  <c r="G603" i="1"/>
  <c r="G606" i="1"/>
  <c r="G609" i="1"/>
  <c r="G612" i="1"/>
  <c r="G615" i="1"/>
  <c r="G619" i="1"/>
  <c r="G622" i="1"/>
  <c r="G625" i="1"/>
  <c r="G629" i="1"/>
  <c r="G633" i="1"/>
  <c r="L633" i="1" s="1"/>
  <c r="G635" i="1"/>
  <c r="G638" i="1"/>
  <c r="G641" i="1"/>
  <c r="G644" i="1"/>
  <c r="G647" i="1"/>
  <c r="G650" i="1"/>
  <c r="G600" i="1"/>
  <c r="G508" i="1"/>
  <c r="L508" i="1" s="1"/>
  <c r="G510" i="1"/>
  <c r="L510" i="1" s="1"/>
  <c r="G512" i="1"/>
  <c r="G515" i="1"/>
  <c r="L515" i="1" s="1"/>
  <c r="G517" i="1"/>
  <c r="G520" i="1"/>
  <c r="G523" i="1"/>
  <c r="G526" i="1"/>
  <c r="L526" i="1" s="1"/>
  <c r="G528" i="1"/>
  <c r="G531" i="1"/>
  <c r="G534" i="1"/>
  <c r="G537" i="1"/>
  <c r="G539" i="1"/>
  <c r="G541" i="1"/>
  <c r="G543" i="1"/>
  <c r="G545" i="1"/>
  <c r="G547" i="1"/>
  <c r="G549" i="1"/>
  <c r="G551" i="1"/>
  <c r="G553" i="1"/>
  <c r="G556" i="1"/>
  <c r="G559" i="1"/>
  <c r="G563" i="1"/>
  <c r="G567" i="1"/>
  <c r="M567" i="1" s="1"/>
  <c r="G569" i="1"/>
  <c r="G572" i="1"/>
  <c r="G576" i="1"/>
  <c r="G580" i="1"/>
  <c r="L580" i="1" s="1"/>
  <c r="G582" i="1"/>
  <c r="G585" i="1"/>
  <c r="G589" i="1"/>
  <c r="G591" i="1"/>
  <c r="G504" i="1"/>
  <c r="G482" i="1"/>
  <c r="G485" i="1"/>
  <c r="G488" i="1"/>
  <c r="G491" i="1"/>
  <c r="G494" i="1"/>
  <c r="G479" i="1"/>
  <c r="G466" i="1"/>
  <c r="G469" i="1"/>
  <c r="G463" i="1"/>
  <c r="G313" i="1"/>
  <c r="G317" i="1"/>
  <c r="G321" i="1"/>
  <c r="G325" i="1"/>
  <c r="G328" i="1"/>
  <c r="G332" i="1"/>
  <c r="L332" i="1" s="1"/>
  <c r="G334" i="1"/>
  <c r="G338" i="1"/>
  <c r="G342" i="1"/>
  <c r="G346" i="1"/>
  <c r="G350" i="1"/>
  <c r="G354" i="1"/>
  <c r="L354" i="1" s="1"/>
  <c r="G356" i="1"/>
  <c r="G360" i="1"/>
  <c r="L360" i="1" s="1"/>
  <c r="G362" i="1"/>
  <c r="G365" i="1"/>
  <c r="G368" i="1"/>
  <c r="L368" i="1" s="1"/>
  <c r="G370" i="1"/>
  <c r="G374" i="1"/>
  <c r="G378" i="1"/>
  <c r="L378" i="1" s="1"/>
  <c r="G380" i="1"/>
  <c r="L380" i="1" s="1"/>
  <c r="G382" i="1"/>
  <c r="M382" i="1" s="1"/>
  <c r="G384" i="1"/>
  <c r="G388" i="1"/>
  <c r="G392" i="1"/>
  <c r="G396" i="1"/>
  <c r="G400" i="1"/>
  <c r="G403" i="1"/>
  <c r="G406" i="1"/>
  <c r="G409" i="1"/>
  <c r="G412" i="1"/>
  <c r="G416" i="1"/>
  <c r="G420" i="1"/>
  <c r="L420" i="1" s="1"/>
  <c r="G422" i="1"/>
  <c r="G426" i="1"/>
  <c r="G430" i="1"/>
  <c r="G434" i="1"/>
  <c r="G438" i="1"/>
  <c r="G442" i="1"/>
  <c r="G445" i="1"/>
  <c r="G448" i="1"/>
  <c r="G451" i="1"/>
  <c r="G454" i="1"/>
  <c r="M454" i="1" s="1"/>
  <c r="G309" i="1"/>
  <c r="G265" i="1"/>
  <c r="G269" i="1"/>
  <c r="M269" i="1" s="1"/>
  <c r="G271" i="1"/>
  <c r="L271" i="1" s="1"/>
  <c r="G273" i="1"/>
  <c r="G276" i="1"/>
  <c r="M276" i="1" s="1"/>
  <c r="G278" i="1"/>
  <c r="G281" i="1"/>
  <c r="G284" i="1"/>
  <c r="G287" i="1"/>
  <c r="G290" i="1"/>
  <c r="G293" i="1"/>
  <c r="G296" i="1"/>
  <c r="G299" i="1"/>
  <c r="G263" i="1"/>
  <c r="G155" i="1"/>
  <c r="G159" i="1"/>
  <c r="G163" i="1"/>
  <c r="M163" i="1" s="1"/>
  <c r="G165" i="1"/>
  <c r="G167" i="1"/>
  <c r="G171" i="1"/>
  <c r="G175" i="1"/>
  <c r="L175" i="1" s="1"/>
  <c r="G177" i="1"/>
  <c r="G180" i="1"/>
  <c r="G184" i="1"/>
  <c r="L184" i="1" s="1"/>
  <c r="G186" i="1"/>
  <c r="L186" i="1" s="1"/>
  <c r="G189" i="1"/>
  <c r="G193" i="1"/>
  <c r="G196" i="1"/>
  <c r="L196" i="1" s="1"/>
  <c r="G198" i="1"/>
  <c r="M198" i="1" s="1"/>
  <c r="G200" i="1"/>
  <c r="G203" i="1"/>
  <c r="G207" i="1"/>
  <c r="G211" i="1"/>
  <c r="G215" i="1"/>
  <c r="G219" i="1"/>
  <c r="M219" i="1" s="1"/>
  <c r="G221" i="1"/>
  <c r="G225" i="1"/>
  <c r="G227" i="1"/>
  <c r="G230" i="1"/>
  <c r="G234" i="1"/>
  <c r="G238" i="1"/>
  <c r="G242" i="1"/>
  <c r="G246" i="1"/>
  <c r="G250" i="1"/>
  <c r="G253" i="1"/>
  <c r="G152"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89" i="1"/>
  <c r="P786" i="1"/>
  <c r="F27" i="3"/>
  <c r="F28" i="3"/>
  <c r="G814" i="1"/>
  <c r="G816" i="1" s="1"/>
  <c r="H679" i="1"/>
  <c r="K679" i="1" s="1"/>
  <c r="E9" i="3" l="1"/>
  <c r="E10" i="3"/>
  <c r="F17" i="3"/>
  <c r="F14" i="3"/>
  <c r="M798" i="1"/>
  <c r="F18" i="3"/>
  <c r="Q6" i="1"/>
  <c r="E4" i="3" s="1"/>
  <c r="E5" i="3"/>
  <c r="L263" i="1"/>
  <c r="E6" i="3"/>
  <c r="E7" i="3"/>
  <c r="E8" i="3"/>
  <c r="E11" i="3"/>
  <c r="K672" i="1"/>
  <c r="M672" i="1" s="1"/>
  <c r="K675" i="1" s="1"/>
  <c r="F13" i="3"/>
  <c r="F16" i="3"/>
  <c r="H28" i="3"/>
  <c r="G28" i="3"/>
  <c r="H27" i="3"/>
  <c r="G27" i="3"/>
  <c r="M725" i="1"/>
  <c r="K791" i="1"/>
  <c r="G794" i="1" s="1"/>
  <c r="G795" i="1" s="1"/>
  <c r="L712" i="1"/>
  <c r="K718" i="1"/>
  <c r="G721" i="1" s="1"/>
  <c r="G722" i="1" s="1"/>
  <c r="M666" i="1"/>
  <c r="M733" i="1"/>
  <c r="K764" i="1"/>
  <c r="G767" i="1" s="1"/>
  <c r="G768" i="1" s="1"/>
  <c r="L691" i="1"/>
  <c r="M679" i="1"/>
  <c r="L780" i="1"/>
  <c r="L454" i="1"/>
  <c r="L276" i="1"/>
  <c r="L163" i="1"/>
  <c r="L219" i="1"/>
  <c r="L567" i="1"/>
  <c r="M263" i="1"/>
  <c r="M780" i="1"/>
  <c r="L269" i="1"/>
  <c r="L382" i="1"/>
  <c r="L198" i="1"/>
  <c r="L670" i="1"/>
  <c r="L803" i="1"/>
  <c r="L701" i="1"/>
  <c r="M633" i="1"/>
  <c r="M669" i="1"/>
  <c r="M715" i="1"/>
  <c r="M682" i="1"/>
  <c r="M754" i="1"/>
  <c r="M745" i="1"/>
  <c r="M739" i="1"/>
  <c r="M789" i="1"/>
  <c r="L798" i="1"/>
  <c r="M802" i="1"/>
  <c r="M196" i="1"/>
  <c r="M186" i="1"/>
  <c r="M420" i="1"/>
  <c r="M380" i="1"/>
  <c r="M354" i="1"/>
  <c r="M332" i="1"/>
  <c r="M526" i="1"/>
  <c r="M510" i="1"/>
  <c r="M668" i="1"/>
  <c r="M712" i="1"/>
  <c r="M691" i="1"/>
  <c r="M807" i="1"/>
  <c r="L666" i="1"/>
  <c r="M713" i="1"/>
  <c r="L725" i="1"/>
  <c r="M751" i="1"/>
  <c r="M742" i="1"/>
  <c r="M736" i="1"/>
  <c r="M786" i="1"/>
  <c r="M806" i="1"/>
  <c r="M801" i="1"/>
  <c r="M184" i="1"/>
  <c r="M175" i="1"/>
  <c r="M271" i="1"/>
  <c r="M378" i="1"/>
  <c r="M368" i="1"/>
  <c r="M360" i="1"/>
  <c r="M580" i="1"/>
  <c r="M515" i="1"/>
  <c r="M508" i="1"/>
  <c r="M667" i="1"/>
  <c r="M698" i="1"/>
  <c r="L733" i="1"/>
  <c r="M805" i="1"/>
  <c r="M800" i="1"/>
  <c r="M393" i="1"/>
  <c r="M671" i="1"/>
  <c r="L679" i="1"/>
  <c r="M694" i="1"/>
  <c r="M688" i="1"/>
  <c r="M685" i="1"/>
  <c r="M710" i="1"/>
  <c r="M762" i="1"/>
  <c r="M748" i="1"/>
  <c r="M783" i="1"/>
  <c r="M804" i="1"/>
  <c r="M799" i="1"/>
  <c r="G472" i="1"/>
  <c r="G474" i="1" s="1"/>
  <c r="G497" i="1"/>
  <c r="G499" i="1" s="1"/>
  <c r="G456" i="1"/>
  <c r="G458" i="1" s="1"/>
  <c r="G593" i="1"/>
  <c r="G595" i="1" s="1"/>
  <c r="G653" i="1"/>
  <c r="G656" i="1" s="1"/>
  <c r="G256" i="1"/>
  <c r="G258" i="1" s="1"/>
  <c r="G302" i="1"/>
  <c r="G304" i="1" s="1"/>
  <c r="G145" i="1"/>
  <c r="G147" i="1" s="1"/>
  <c r="E19" i="3"/>
  <c r="L808" i="1" l="1"/>
  <c r="M808" i="1"/>
  <c r="K811" i="1" s="1"/>
  <c r="L672" i="1"/>
  <c r="K674" i="1" s="1"/>
  <c r="G675" i="1"/>
  <c r="G676" i="1" s="1"/>
  <c r="K676" i="1"/>
  <c r="L764" i="1"/>
  <c r="L791" i="1"/>
  <c r="M718" i="1"/>
  <c r="K721" i="1" s="1"/>
  <c r="L718" i="1"/>
  <c r="K720" i="1" s="1"/>
  <c r="M764" i="1"/>
  <c r="K767" i="1" s="1"/>
  <c r="M791" i="1"/>
  <c r="K794" i="1" s="1"/>
  <c r="G654" i="1"/>
  <c r="K726" i="1"/>
  <c r="G729" i="1" s="1"/>
  <c r="G730" i="1" s="1"/>
  <c r="H371" i="1"/>
  <c r="H160" i="1"/>
  <c r="I803" i="1"/>
  <c r="I802" i="1"/>
  <c r="I801" i="1"/>
  <c r="I800" i="1"/>
  <c r="I799" i="1"/>
  <c r="I798" i="1"/>
  <c r="K810" i="1" l="1"/>
  <c r="N808" i="1"/>
  <c r="K766" i="1"/>
  <c r="N764" i="1"/>
  <c r="K812" i="1"/>
  <c r="N791" i="1"/>
  <c r="K793" i="1"/>
  <c r="K795" i="1" s="1"/>
  <c r="K768" i="1"/>
  <c r="K722" i="1"/>
  <c r="C654" i="1"/>
  <c r="G660" i="1"/>
  <c r="K808" i="1"/>
  <c r="L726" i="1"/>
  <c r="K728" i="1" l="1"/>
  <c r="K730" i="1" s="1"/>
  <c r="N726" i="1"/>
  <c r="K814" i="1"/>
  <c r="G817" i="1" s="1"/>
  <c r="G818" i="1" s="1"/>
  <c r="G811" i="1"/>
  <c r="G812" i="1" s="1"/>
  <c r="H630" i="1"/>
  <c r="H626" i="1"/>
  <c r="H329" i="1"/>
  <c r="H322" i="1"/>
  <c r="H564" i="1"/>
  <c r="H247" i="1"/>
  <c r="H222" i="1"/>
  <c r="H208" i="1"/>
  <c r="H216" i="1"/>
  <c r="H266" i="1"/>
  <c r="H439" i="1"/>
  <c r="H435" i="1"/>
  <c r="H431" i="1"/>
  <c r="H427" i="1"/>
  <c r="H423" i="1"/>
  <c r="H318" i="1"/>
  <c r="H190" i="1"/>
  <c r="H181" i="1"/>
  <c r="H172" i="1"/>
  <c r="H168" i="1"/>
  <c r="H156" i="1"/>
  <c r="H152" i="1"/>
  <c r="J548" i="1" l="1"/>
  <c r="K548" i="1" l="1"/>
  <c r="L548" i="1" l="1"/>
  <c r="M548" i="1"/>
  <c r="J586" i="1"/>
  <c r="K586" i="1" s="1"/>
  <c r="J577" i="1"/>
  <c r="K577" i="1" s="1"/>
  <c r="J573" i="1"/>
  <c r="K573" i="1" s="1"/>
  <c r="J505" i="1"/>
  <c r="K505" i="1" s="1"/>
  <c r="J404" i="1"/>
  <c r="K404" i="1" s="1"/>
  <c r="J247" i="1"/>
  <c r="K247" i="1" s="1"/>
  <c r="J235" i="1"/>
  <c r="K235" i="1" s="1"/>
  <c r="J231" i="1"/>
  <c r="K231" i="1" s="1"/>
  <c r="J204" i="1"/>
  <c r="K204" i="1" s="1"/>
  <c r="J190" i="1"/>
  <c r="K190" i="1" s="1"/>
  <c r="L204" i="1" l="1"/>
  <c r="M204" i="1"/>
  <c r="L404" i="1"/>
  <c r="M404" i="1"/>
  <c r="L190" i="1"/>
  <c r="M190" i="1"/>
  <c r="L577" i="1"/>
  <c r="M577" i="1"/>
  <c r="L231" i="1"/>
  <c r="M231" i="1"/>
  <c r="L235" i="1"/>
  <c r="M235" i="1"/>
  <c r="L247" i="1"/>
  <c r="M247" i="1"/>
  <c r="L505" i="1"/>
  <c r="M505" i="1"/>
  <c r="L573" i="1"/>
  <c r="M573" i="1"/>
  <c r="L586" i="1"/>
  <c r="M586" i="1"/>
  <c r="J208" i="1"/>
  <c r="K208" i="1" s="1"/>
  <c r="L208" i="1" l="1"/>
  <c r="M208" i="1"/>
  <c r="H309" i="1"/>
  <c r="H313" i="1"/>
  <c r="H317" i="1"/>
  <c r="H334" i="1"/>
  <c r="H338" i="1"/>
  <c r="H342" i="1"/>
  <c r="H346" i="1"/>
  <c r="H350" i="1"/>
  <c r="H374" i="1"/>
  <c r="H384" i="1"/>
  <c r="H388" i="1"/>
  <c r="H403" i="1"/>
  <c r="H406" i="1"/>
  <c r="H463" i="1"/>
  <c r="H466" i="1"/>
  <c r="H469" i="1"/>
  <c r="H504" i="1"/>
  <c r="H512" i="1"/>
  <c r="H517" i="1"/>
  <c r="H543" i="1"/>
  <c r="H547" i="1"/>
  <c r="H549" i="1"/>
  <c r="H551" i="1"/>
  <c r="H559" i="1"/>
  <c r="H569" i="1"/>
  <c r="H572" i="1"/>
  <c r="H576" i="1"/>
  <c r="H582" i="1"/>
  <c r="H585" i="1"/>
  <c r="H589" i="1"/>
  <c r="H59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52" i="1"/>
  <c r="K152" i="1" s="1"/>
  <c r="J155" i="1"/>
  <c r="J159" i="1"/>
  <c r="J163" i="1"/>
  <c r="J165" i="1"/>
  <c r="J167" i="1"/>
  <c r="J171" i="1"/>
  <c r="J175" i="1"/>
  <c r="J177" i="1"/>
  <c r="K177" i="1" s="1"/>
  <c r="J180" i="1"/>
  <c r="J184" i="1"/>
  <c r="J186" i="1"/>
  <c r="J189" i="1"/>
  <c r="K189" i="1" s="1"/>
  <c r="J193" i="1"/>
  <c r="K193" i="1" s="1"/>
  <c r="J196" i="1"/>
  <c r="J198" i="1"/>
  <c r="J200" i="1"/>
  <c r="K200" i="1" s="1"/>
  <c r="J203" i="1"/>
  <c r="K203" i="1" s="1"/>
  <c r="J207" i="1"/>
  <c r="K207" i="1" s="1"/>
  <c r="J211" i="1"/>
  <c r="J215" i="1"/>
  <c r="J219" i="1"/>
  <c r="J221" i="1"/>
  <c r="J225" i="1"/>
  <c r="K225" i="1" s="1"/>
  <c r="J263" i="1"/>
  <c r="J265" i="1"/>
  <c r="J269" i="1"/>
  <c r="J271" i="1"/>
  <c r="J273" i="1"/>
  <c r="K273" i="1" s="1"/>
  <c r="J276" i="1"/>
  <c r="J278" i="1"/>
  <c r="K278" i="1" s="1"/>
  <c r="J281" i="1"/>
  <c r="K281" i="1" s="1"/>
  <c r="J284" i="1"/>
  <c r="K284" i="1" s="1"/>
  <c r="J287" i="1"/>
  <c r="K287" i="1" s="1"/>
  <c r="J290" i="1"/>
  <c r="K290" i="1" s="1"/>
  <c r="J293" i="1"/>
  <c r="K293" i="1" s="1"/>
  <c r="J296" i="1"/>
  <c r="K296" i="1" s="1"/>
  <c r="J299" i="1"/>
  <c r="K299" i="1" s="1"/>
  <c r="J227" i="1"/>
  <c r="K227" i="1" s="1"/>
  <c r="J230" i="1"/>
  <c r="K230" i="1" s="1"/>
  <c r="J234" i="1"/>
  <c r="K234" i="1" s="1"/>
  <c r="J238" i="1"/>
  <c r="J242" i="1"/>
  <c r="J246" i="1"/>
  <c r="K246" i="1" s="1"/>
  <c r="J250" i="1"/>
  <c r="K250" i="1" s="1"/>
  <c r="J253" i="1"/>
  <c r="K253" i="1" s="1"/>
  <c r="J309" i="1"/>
  <c r="J310" i="1" s="1"/>
  <c r="J313" i="1"/>
  <c r="J314" i="1" s="1"/>
  <c r="K314" i="1" s="1"/>
  <c r="J317" i="1"/>
  <c r="J318" i="1" s="1"/>
  <c r="J321" i="1"/>
  <c r="J325" i="1"/>
  <c r="K325" i="1" s="1"/>
  <c r="J328" i="1"/>
  <c r="J332" i="1"/>
  <c r="J334" i="1"/>
  <c r="J335" i="1" s="1"/>
  <c r="J338" i="1"/>
  <c r="J339" i="1" s="1"/>
  <c r="J342" i="1"/>
  <c r="J343" i="1" s="1"/>
  <c r="J346" i="1"/>
  <c r="J347" i="1" s="1"/>
  <c r="J350" i="1"/>
  <c r="J351" i="1" s="1"/>
  <c r="J354" i="1"/>
  <c r="J356" i="1"/>
  <c r="J360" i="1"/>
  <c r="J362" i="1"/>
  <c r="K362" i="1" s="1"/>
  <c r="J365" i="1"/>
  <c r="K365" i="1" s="1"/>
  <c r="J368" i="1"/>
  <c r="J370" i="1"/>
  <c r="J374" i="1"/>
  <c r="J375" i="1" s="1"/>
  <c r="J378" i="1"/>
  <c r="J380" i="1"/>
  <c r="J382" i="1"/>
  <c r="J384" i="1"/>
  <c r="J385" i="1" s="1"/>
  <c r="J388" i="1"/>
  <c r="J389" i="1" s="1"/>
  <c r="J392" i="1"/>
  <c r="K392" i="1" s="1"/>
  <c r="J396" i="1"/>
  <c r="J400" i="1"/>
  <c r="K400" i="1" s="1"/>
  <c r="J403" i="1"/>
  <c r="J406" i="1"/>
  <c r="J409" i="1"/>
  <c r="K409" i="1" s="1"/>
  <c r="J412" i="1"/>
  <c r="J416" i="1"/>
  <c r="J420" i="1"/>
  <c r="J422" i="1"/>
  <c r="J426" i="1"/>
  <c r="J430" i="1"/>
  <c r="J434" i="1"/>
  <c r="J438" i="1"/>
  <c r="J442" i="1"/>
  <c r="K442" i="1" s="1"/>
  <c r="J445" i="1"/>
  <c r="K445" i="1" s="1"/>
  <c r="J448" i="1"/>
  <c r="K448" i="1" s="1"/>
  <c r="J451" i="1"/>
  <c r="K451" i="1" s="1"/>
  <c r="J454" i="1"/>
  <c r="J463" i="1"/>
  <c r="J466" i="1"/>
  <c r="J482" i="1"/>
  <c r="K482" i="1" s="1"/>
  <c r="J469" i="1"/>
  <c r="J479" i="1"/>
  <c r="K479" i="1" s="1"/>
  <c r="F9" i="3" s="1"/>
  <c r="J485" i="1"/>
  <c r="K485" i="1" s="1"/>
  <c r="J488" i="1"/>
  <c r="K488" i="1" s="1"/>
  <c r="J491" i="1"/>
  <c r="K491" i="1" s="1"/>
  <c r="J494" i="1"/>
  <c r="K494" i="1" s="1"/>
  <c r="J504" i="1"/>
  <c r="J508" i="1"/>
  <c r="J510" i="1"/>
  <c r="J512" i="1"/>
  <c r="J515" i="1"/>
  <c r="J517" i="1"/>
  <c r="J520" i="1"/>
  <c r="K520" i="1" s="1"/>
  <c r="J523" i="1"/>
  <c r="K523" i="1" s="1"/>
  <c r="J526" i="1"/>
  <c r="J528" i="1"/>
  <c r="K528" i="1" s="1"/>
  <c r="J531" i="1"/>
  <c r="K531" i="1" s="1"/>
  <c r="J534" i="1"/>
  <c r="K534" i="1" s="1"/>
  <c r="J537" i="1"/>
  <c r="K537" i="1" s="1"/>
  <c r="J539" i="1"/>
  <c r="K539" i="1" s="1"/>
  <c r="J541" i="1"/>
  <c r="J543" i="1"/>
  <c r="J545" i="1"/>
  <c r="J547" i="1"/>
  <c r="J549" i="1"/>
  <c r="J551" i="1"/>
  <c r="J552" i="1" s="1"/>
  <c r="K552" i="1" s="1"/>
  <c r="J553" i="1"/>
  <c r="K553" i="1" s="1"/>
  <c r="J556" i="1"/>
  <c r="K556" i="1" s="1"/>
  <c r="J559" i="1"/>
  <c r="J560" i="1" s="1"/>
  <c r="J563" i="1"/>
  <c r="J567" i="1"/>
  <c r="J569" i="1"/>
  <c r="J572" i="1"/>
  <c r="J576" i="1"/>
  <c r="J580" i="1"/>
  <c r="J582" i="1"/>
  <c r="J585" i="1"/>
  <c r="J589" i="1"/>
  <c r="J591" i="1"/>
  <c r="J600" i="1"/>
  <c r="K600" i="1" s="1"/>
  <c r="J603" i="1"/>
  <c r="K603" i="1" s="1"/>
  <c r="J606" i="1"/>
  <c r="K606" i="1" s="1"/>
  <c r="J609" i="1"/>
  <c r="K609" i="1" s="1"/>
  <c r="J612" i="1"/>
  <c r="K612" i="1" s="1"/>
  <c r="J615" i="1"/>
  <c r="J619" i="1"/>
  <c r="K619" i="1" s="1"/>
  <c r="J622" i="1"/>
  <c r="K622" i="1" s="1"/>
  <c r="J625" i="1"/>
  <c r="J629" i="1"/>
  <c r="J633" i="1"/>
  <c r="J635" i="1"/>
  <c r="K635" i="1" s="1"/>
  <c r="J638" i="1"/>
  <c r="K638" i="1" s="1"/>
  <c r="J641" i="1"/>
  <c r="K641" i="1" s="1"/>
  <c r="J644" i="1"/>
  <c r="K644" i="1" s="1"/>
  <c r="J647" i="1"/>
  <c r="K647" i="1" s="1"/>
  <c r="J650" i="1"/>
  <c r="K650" i="1" s="1"/>
  <c r="L6" i="1" l="1"/>
  <c r="R6" i="1"/>
  <c r="F4" i="3" s="1"/>
  <c r="M225" i="1"/>
  <c r="L225" i="1"/>
  <c r="L552" i="1"/>
  <c r="M552" i="1"/>
  <c r="K165" i="1"/>
  <c r="J166" i="1"/>
  <c r="K166" i="1" s="1"/>
  <c r="L116" i="1"/>
  <c r="M116" i="1"/>
  <c r="K615" i="1"/>
  <c r="L615" i="1" s="1"/>
  <c r="J616" i="1"/>
  <c r="K616" i="1" s="1"/>
  <c r="M152" i="1"/>
  <c r="L152" i="1"/>
  <c r="L113" i="1"/>
  <c r="M113" i="1"/>
  <c r="L78" i="1"/>
  <c r="M78" i="1"/>
  <c r="L42" i="1"/>
  <c r="M42" i="1"/>
  <c r="M189" i="1"/>
  <c r="L189" i="1"/>
  <c r="L140" i="1"/>
  <c r="M140" i="1"/>
  <c r="L69" i="1"/>
  <c r="M69" i="1"/>
  <c r="M528" i="1"/>
  <c r="L528" i="1"/>
  <c r="L485" i="1"/>
  <c r="M485" i="1"/>
  <c r="L290" i="1"/>
  <c r="M290" i="1"/>
  <c r="M284" i="1"/>
  <c r="L284" i="1"/>
  <c r="L135" i="1"/>
  <c r="M135" i="1"/>
  <c r="L102" i="1"/>
  <c r="M102" i="1"/>
  <c r="L66" i="1"/>
  <c r="M66" i="1"/>
  <c r="M30" i="1"/>
  <c r="L30" i="1"/>
  <c r="L296" i="1"/>
  <c r="M296" i="1"/>
  <c r="L72" i="1"/>
  <c r="M72" i="1"/>
  <c r="M33" i="1"/>
  <c r="L33" i="1"/>
  <c r="L281" i="1"/>
  <c r="M281" i="1"/>
  <c r="L133" i="1"/>
  <c r="M133" i="1"/>
  <c r="L99" i="1"/>
  <c r="M99" i="1"/>
  <c r="L63" i="1"/>
  <c r="M63" i="1"/>
  <c r="M27" i="1"/>
  <c r="L27" i="1"/>
  <c r="L488" i="1"/>
  <c r="M488" i="1"/>
  <c r="L75" i="1"/>
  <c r="M75" i="1"/>
  <c r="L137" i="1"/>
  <c r="M137" i="1"/>
  <c r="M207" i="1"/>
  <c r="L207" i="1"/>
  <c r="L96" i="1"/>
  <c r="M96" i="1"/>
  <c r="L60" i="1"/>
  <c r="M60" i="1"/>
  <c r="M24" i="1"/>
  <c r="L24" i="1"/>
  <c r="M392" i="1"/>
  <c r="L392" i="1"/>
  <c r="L246" i="1"/>
  <c r="M246" i="1"/>
  <c r="L203" i="1"/>
  <c r="M203" i="1"/>
  <c r="L127" i="1"/>
  <c r="M127" i="1"/>
  <c r="L93" i="1"/>
  <c r="M93" i="1"/>
  <c r="L57" i="1"/>
  <c r="M57" i="1"/>
  <c r="L21" i="1"/>
  <c r="M21" i="1"/>
  <c r="L600" i="1"/>
  <c r="M600" i="1"/>
  <c r="L314" i="1"/>
  <c r="M314" i="1"/>
  <c r="M479" i="1"/>
  <c r="L479" i="1"/>
  <c r="L253" i="1"/>
  <c r="M253" i="1"/>
  <c r="L177" i="1"/>
  <c r="M177" i="1"/>
  <c r="L619" i="1"/>
  <c r="M619" i="1"/>
  <c r="L278" i="1"/>
  <c r="M278" i="1"/>
  <c r="L650" i="1"/>
  <c r="M650" i="1"/>
  <c r="L451" i="1"/>
  <c r="M451" i="1"/>
  <c r="L409" i="1"/>
  <c r="M409" i="1"/>
  <c r="L234" i="1"/>
  <c r="M234" i="1"/>
  <c r="L273" i="1"/>
  <c r="M273" i="1"/>
  <c r="L200" i="1"/>
  <c r="M200" i="1"/>
  <c r="L124" i="1"/>
  <c r="M124" i="1"/>
  <c r="L90" i="1"/>
  <c r="M90" i="1"/>
  <c r="L54" i="1"/>
  <c r="M54" i="1"/>
  <c r="M18" i="1"/>
  <c r="L18" i="1"/>
  <c r="L553" i="1"/>
  <c r="M553" i="1"/>
  <c r="L39" i="1"/>
  <c r="M39" i="1"/>
  <c r="L287" i="1"/>
  <c r="M287" i="1"/>
  <c r="L482" i="1"/>
  <c r="M482" i="1"/>
  <c r="L622" i="1"/>
  <c r="M622" i="1"/>
  <c r="L130" i="1"/>
  <c r="M130" i="1"/>
  <c r="L539" i="1"/>
  <c r="M539" i="1"/>
  <c r="L647" i="1"/>
  <c r="M647" i="1"/>
  <c r="L609" i="1"/>
  <c r="M609" i="1"/>
  <c r="M537" i="1"/>
  <c r="L537" i="1"/>
  <c r="L448" i="1"/>
  <c r="M448" i="1"/>
  <c r="L230" i="1"/>
  <c r="M230" i="1"/>
  <c r="L121" i="1"/>
  <c r="M121" i="1"/>
  <c r="L87" i="1"/>
  <c r="M87" i="1"/>
  <c r="L51" i="1"/>
  <c r="M51" i="1"/>
  <c r="M15" i="1"/>
  <c r="L15" i="1"/>
  <c r="M556" i="1"/>
  <c r="L556" i="1"/>
  <c r="M293" i="1"/>
  <c r="L293" i="1"/>
  <c r="L108" i="1"/>
  <c r="M108" i="1"/>
  <c r="M520" i="1"/>
  <c r="L520" i="1"/>
  <c r="L644" i="1"/>
  <c r="M644" i="1"/>
  <c r="L534" i="1"/>
  <c r="M534" i="1"/>
  <c r="L494" i="1"/>
  <c r="M494" i="1"/>
  <c r="M445" i="1"/>
  <c r="L445" i="1"/>
  <c r="M365" i="1"/>
  <c r="L365" i="1"/>
  <c r="M325" i="1"/>
  <c r="L325" i="1"/>
  <c r="M227" i="1"/>
  <c r="L227" i="1"/>
  <c r="L119" i="1"/>
  <c r="M119" i="1"/>
  <c r="L84" i="1"/>
  <c r="M84" i="1"/>
  <c r="L48" i="1"/>
  <c r="M48" i="1"/>
  <c r="M12" i="1"/>
  <c r="L12" i="1"/>
  <c r="L638" i="1"/>
  <c r="M638" i="1"/>
  <c r="L635" i="1"/>
  <c r="M635" i="1"/>
  <c r="L523" i="1"/>
  <c r="M523" i="1"/>
  <c r="M36" i="1"/>
  <c r="L36" i="1"/>
  <c r="L105" i="1"/>
  <c r="M105" i="1"/>
  <c r="M250" i="1"/>
  <c r="L250" i="1"/>
  <c r="L612" i="1"/>
  <c r="M612" i="1"/>
  <c r="L606" i="1"/>
  <c r="M606" i="1"/>
  <c r="L641" i="1"/>
  <c r="M641" i="1"/>
  <c r="L603" i="1"/>
  <c r="M603" i="1"/>
  <c r="L531" i="1"/>
  <c r="M531" i="1"/>
  <c r="L491" i="1"/>
  <c r="M491" i="1"/>
  <c r="L442" i="1"/>
  <c r="M442" i="1"/>
  <c r="L400" i="1"/>
  <c r="M400" i="1"/>
  <c r="L362" i="1"/>
  <c r="M362" i="1"/>
  <c r="L299" i="1"/>
  <c r="M299" i="1"/>
  <c r="L193" i="1"/>
  <c r="M193" i="1"/>
  <c r="L81" i="1"/>
  <c r="M81" i="1"/>
  <c r="L45" i="1"/>
  <c r="M45" i="1"/>
  <c r="M9" i="1"/>
  <c r="L9" i="1"/>
  <c r="K547" i="1"/>
  <c r="K545" i="1"/>
  <c r="K517" i="1"/>
  <c r="K346" i="1"/>
  <c r="K512" i="1"/>
  <c r="K342" i="1"/>
  <c r="J439" i="1"/>
  <c r="K438" i="1"/>
  <c r="J397" i="1"/>
  <c r="K396" i="1"/>
  <c r="K318" i="1"/>
  <c r="M6" i="1"/>
  <c r="K145" i="1"/>
  <c r="G148" i="1" s="1"/>
  <c r="G149" i="1" s="1"/>
  <c r="H385" i="1"/>
  <c r="K385" i="1" s="1"/>
  <c r="K384" i="1"/>
  <c r="J435" i="1"/>
  <c r="K434" i="1"/>
  <c r="J357" i="1"/>
  <c r="K356" i="1"/>
  <c r="K591" i="1"/>
  <c r="K543" i="1"/>
  <c r="H375" i="1"/>
  <c r="K375" i="1" s="1"/>
  <c r="K374" i="1"/>
  <c r="J266" i="1"/>
  <c r="K265" i="1"/>
  <c r="J156" i="1"/>
  <c r="K156" i="1" s="1"/>
  <c r="K155" i="1"/>
  <c r="H389" i="1"/>
  <c r="K389" i="1" s="1"/>
  <c r="K388" i="1"/>
  <c r="J431" i="1"/>
  <c r="K430" i="1"/>
  <c r="K310" i="1"/>
  <c r="J222" i="1"/>
  <c r="K221" i="1"/>
  <c r="K589" i="1"/>
  <c r="K541" i="1"/>
  <c r="K350" i="1"/>
  <c r="J427" i="1"/>
  <c r="K426" i="1"/>
  <c r="J626" i="1"/>
  <c r="K625" i="1"/>
  <c r="K576" i="1"/>
  <c r="K504" i="1"/>
  <c r="K338" i="1"/>
  <c r="J322" i="1"/>
  <c r="K321" i="1"/>
  <c r="K582" i="1"/>
  <c r="J212" i="1"/>
  <c r="K211" i="1"/>
  <c r="J417" i="1"/>
  <c r="K416" i="1"/>
  <c r="K339" i="1"/>
  <c r="J243" i="1"/>
  <c r="K242" i="1"/>
  <c r="J172" i="1"/>
  <c r="K171" i="1"/>
  <c r="K572" i="1"/>
  <c r="K469" i="1"/>
  <c r="K334" i="1"/>
  <c r="K347" i="1"/>
  <c r="J216" i="1"/>
  <c r="K215" i="1"/>
  <c r="J413" i="1"/>
  <c r="K413" i="1" s="1"/>
  <c r="K412" i="1"/>
  <c r="K335" i="1"/>
  <c r="J239" i="1"/>
  <c r="K239" i="1" s="1"/>
  <c r="K238" i="1"/>
  <c r="J168" i="1"/>
  <c r="K167" i="1"/>
  <c r="K569" i="1"/>
  <c r="K466" i="1"/>
  <c r="K317" i="1"/>
  <c r="K351" i="1"/>
  <c r="K585" i="1"/>
  <c r="J371" i="1"/>
  <c r="K370" i="1"/>
  <c r="H560" i="1"/>
  <c r="K560" i="1" s="1"/>
  <c r="K559" i="1"/>
  <c r="K463" i="1"/>
  <c r="K313" i="1"/>
  <c r="K343" i="1"/>
  <c r="J329" i="1"/>
  <c r="K328" i="1"/>
  <c r="K551" i="1"/>
  <c r="K406" i="1"/>
  <c r="K309" i="1"/>
  <c r="J630" i="1"/>
  <c r="K630" i="1" s="1"/>
  <c r="K629" i="1"/>
  <c r="J181" i="1"/>
  <c r="K180" i="1"/>
  <c r="J423" i="1"/>
  <c r="K422" i="1"/>
  <c r="J564" i="1"/>
  <c r="K563" i="1"/>
  <c r="K497" i="1"/>
  <c r="G500" i="1" s="1"/>
  <c r="G501" i="1" s="1"/>
  <c r="J160" i="1"/>
  <c r="K160" i="1" s="1"/>
  <c r="K159" i="1"/>
  <c r="K549" i="1"/>
  <c r="K403" i="1"/>
  <c r="F8" i="3" l="1"/>
  <c r="T6" i="1"/>
  <c r="S6" i="1"/>
  <c r="M615" i="1"/>
  <c r="M166" i="1"/>
  <c r="L166" i="1"/>
  <c r="M165" i="1"/>
  <c r="L165" i="1"/>
  <c r="L616" i="1"/>
  <c r="M616" i="1"/>
  <c r="M309" i="1"/>
  <c r="L309" i="1"/>
  <c r="L416" i="1"/>
  <c r="M416" i="1"/>
  <c r="L426" i="1"/>
  <c r="M426" i="1"/>
  <c r="L389" i="1"/>
  <c r="M389" i="1"/>
  <c r="M346" i="1"/>
  <c r="L346" i="1"/>
  <c r="L384" i="1"/>
  <c r="M384" i="1"/>
  <c r="L351" i="1"/>
  <c r="M351" i="1"/>
  <c r="L347" i="1"/>
  <c r="M347" i="1"/>
  <c r="L545" i="1"/>
  <c r="M545" i="1"/>
  <c r="L155" i="1"/>
  <c r="M155" i="1"/>
  <c r="L317" i="1"/>
  <c r="M317" i="1"/>
  <c r="L211" i="1"/>
  <c r="M211" i="1"/>
  <c r="L328" i="1"/>
  <c r="M328" i="1"/>
  <c r="L547" i="1"/>
  <c r="M547" i="1"/>
  <c r="L517" i="1"/>
  <c r="M517" i="1"/>
  <c r="L582" i="1"/>
  <c r="M582" i="1"/>
  <c r="L589" i="1"/>
  <c r="M589" i="1"/>
  <c r="M585" i="1"/>
  <c r="L585" i="1"/>
  <c r="L551" i="1"/>
  <c r="M551" i="1"/>
  <c r="L350" i="1"/>
  <c r="M350" i="1"/>
  <c r="M334" i="1"/>
  <c r="L334" i="1"/>
  <c r="L167" i="1"/>
  <c r="M167" i="1"/>
  <c r="L572" i="1"/>
  <c r="M572" i="1"/>
  <c r="L321" i="1"/>
  <c r="M321" i="1"/>
  <c r="L221" i="1"/>
  <c r="M221" i="1"/>
  <c r="M374" i="1"/>
  <c r="L374" i="1"/>
  <c r="L318" i="1"/>
  <c r="M318" i="1"/>
  <c r="L385" i="1"/>
  <c r="M385" i="1"/>
  <c r="L375" i="1"/>
  <c r="M375" i="1"/>
  <c r="L396" i="1"/>
  <c r="M396" i="1"/>
  <c r="L215" i="1"/>
  <c r="M215" i="1"/>
  <c r="L160" i="1"/>
  <c r="M160" i="1"/>
  <c r="M466" i="1"/>
  <c r="L466" i="1"/>
  <c r="L265" i="1"/>
  <c r="M265" i="1"/>
  <c r="L469" i="1"/>
  <c r="M469" i="1"/>
  <c r="M463" i="1"/>
  <c r="L463" i="1"/>
  <c r="M238" i="1"/>
  <c r="L238" i="1"/>
  <c r="M171" i="1"/>
  <c r="L171" i="1"/>
  <c r="L338" i="1"/>
  <c r="M338" i="1"/>
  <c r="L310" i="1"/>
  <c r="M310" i="1"/>
  <c r="M543" i="1"/>
  <c r="L543" i="1"/>
  <c r="M549" i="1"/>
  <c r="L549" i="1"/>
  <c r="L159" i="1"/>
  <c r="M159" i="1"/>
  <c r="L569" i="1"/>
  <c r="M569" i="1"/>
  <c r="M180" i="1"/>
  <c r="L180" i="1"/>
  <c r="L559" i="1"/>
  <c r="M559" i="1"/>
  <c r="L239" i="1"/>
  <c r="M239" i="1"/>
  <c r="M504" i="1"/>
  <c r="L504" i="1"/>
  <c r="L430" i="1"/>
  <c r="M430" i="1"/>
  <c r="L591" i="1"/>
  <c r="M591" i="1"/>
  <c r="L438" i="1"/>
  <c r="M438" i="1"/>
  <c r="L406" i="1"/>
  <c r="M406" i="1"/>
  <c r="L156" i="1"/>
  <c r="M156" i="1"/>
  <c r="L541" i="1"/>
  <c r="M541" i="1"/>
  <c r="L563" i="1"/>
  <c r="M563" i="1"/>
  <c r="L343" i="1"/>
  <c r="M343" i="1"/>
  <c r="M422" i="1"/>
  <c r="L422" i="1"/>
  <c r="M313" i="1"/>
  <c r="L313" i="1"/>
  <c r="L560" i="1"/>
  <c r="M560" i="1"/>
  <c r="L335" i="1"/>
  <c r="M335" i="1"/>
  <c r="L242" i="1"/>
  <c r="M242" i="1"/>
  <c r="M576" i="1"/>
  <c r="L576" i="1"/>
  <c r="M356" i="1"/>
  <c r="L356" i="1"/>
  <c r="L342" i="1"/>
  <c r="M342" i="1"/>
  <c r="L629" i="1"/>
  <c r="M629" i="1"/>
  <c r="L370" i="1"/>
  <c r="M370" i="1"/>
  <c r="M412" i="1"/>
  <c r="L412" i="1"/>
  <c r="L625" i="1"/>
  <c r="M625" i="1"/>
  <c r="M403" i="1"/>
  <c r="L403" i="1"/>
  <c r="L630" i="1"/>
  <c r="M630" i="1"/>
  <c r="L413" i="1"/>
  <c r="M413" i="1"/>
  <c r="L339" i="1"/>
  <c r="M339" i="1"/>
  <c r="L388" i="1"/>
  <c r="M388" i="1"/>
  <c r="M434" i="1"/>
  <c r="L434" i="1"/>
  <c r="M512" i="1"/>
  <c r="L512" i="1"/>
  <c r="K329" i="1"/>
  <c r="K564" i="1"/>
  <c r="F10" i="3" s="1"/>
  <c r="K168" i="1"/>
  <c r="K417" i="1"/>
  <c r="K322" i="1"/>
  <c r="K472" i="1"/>
  <c r="G475" i="1" s="1"/>
  <c r="G476" i="1" s="1"/>
  <c r="K431" i="1"/>
  <c r="K357" i="1"/>
  <c r="K626" i="1"/>
  <c r="K212" i="1"/>
  <c r="K435" i="1"/>
  <c r="K222" i="1"/>
  <c r="K266" i="1"/>
  <c r="F6" i="3" s="1"/>
  <c r="K423" i="1"/>
  <c r="K397" i="1"/>
  <c r="K181" i="1"/>
  <c r="K172" i="1"/>
  <c r="K427" i="1"/>
  <c r="K216" i="1"/>
  <c r="K371" i="1"/>
  <c r="K439" i="1"/>
  <c r="K243" i="1"/>
  <c r="E12" i="3"/>
  <c r="E20" i="3" s="1"/>
  <c r="E21" i="3" s="1"/>
  <c r="G820" i="1"/>
  <c r="G823" i="1" s="1"/>
  <c r="F7" i="3" l="1"/>
  <c r="F5" i="3"/>
  <c r="L181" i="1"/>
  <c r="M181" i="1"/>
  <c r="L322" i="1"/>
  <c r="M322" i="1"/>
  <c r="L397" i="1"/>
  <c r="M397" i="1"/>
  <c r="L168" i="1"/>
  <c r="M168" i="1"/>
  <c r="L423" i="1"/>
  <c r="M423" i="1"/>
  <c r="L417" i="1"/>
  <c r="M417" i="1"/>
  <c r="L243" i="1"/>
  <c r="M243" i="1"/>
  <c r="L329" i="1"/>
  <c r="M329" i="1"/>
  <c r="L212" i="1"/>
  <c r="M212" i="1"/>
  <c r="L266" i="1"/>
  <c r="L302" i="1" s="1"/>
  <c r="M266" i="1"/>
  <c r="M302" i="1" s="1"/>
  <c r="K305" i="1" s="1"/>
  <c r="L564" i="1"/>
  <c r="L593" i="1" s="1"/>
  <c r="M564" i="1"/>
  <c r="M593" i="1" s="1"/>
  <c r="K596" i="1" s="1"/>
  <c r="L435" i="1"/>
  <c r="M435" i="1"/>
  <c r="L439" i="1"/>
  <c r="M439" i="1"/>
  <c r="L626" i="1"/>
  <c r="L653" i="1" s="1"/>
  <c r="M626" i="1"/>
  <c r="M653" i="1" s="1"/>
  <c r="K657" i="1" s="1"/>
  <c r="L222" i="1"/>
  <c r="M222" i="1"/>
  <c r="L371" i="1"/>
  <c r="M371" i="1"/>
  <c r="L216" i="1"/>
  <c r="M216" i="1"/>
  <c r="L357" i="1"/>
  <c r="M357" i="1"/>
  <c r="L427" i="1"/>
  <c r="M427" i="1"/>
  <c r="L431" i="1"/>
  <c r="M431" i="1"/>
  <c r="L172" i="1"/>
  <c r="M172" i="1"/>
  <c r="K593" i="1"/>
  <c r="G596" i="1" s="1"/>
  <c r="G597" i="1" s="1"/>
  <c r="K456" i="1"/>
  <c r="G459" i="1" s="1"/>
  <c r="G460" i="1" s="1"/>
  <c r="K302" i="1"/>
  <c r="G305" i="1" s="1"/>
  <c r="G306" i="1" s="1"/>
  <c r="K653" i="1"/>
  <c r="G657" i="1" s="1"/>
  <c r="G658" i="1" s="1"/>
  <c r="K256" i="1"/>
  <c r="G259" i="1" s="1"/>
  <c r="G260" i="1" s="1"/>
  <c r="E22" i="3"/>
  <c r="L497" i="1"/>
  <c r="M497" i="1"/>
  <c r="K500" i="1" s="1"/>
  <c r="L472" i="1"/>
  <c r="M472" i="1"/>
  <c r="K475" i="1" s="1"/>
  <c r="M145" i="1"/>
  <c r="K148" i="1" s="1"/>
  <c r="L145" i="1"/>
  <c r="F11" i="3" l="1"/>
  <c r="K656" i="1"/>
  <c r="K658" i="1" s="1"/>
  <c r="N653" i="1"/>
  <c r="N593" i="1"/>
  <c r="K595" i="1"/>
  <c r="K597" i="1" s="1"/>
  <c r="N497" i="1"/>
  <c r="K499" i="1"/>
  <c r="K501" i="1" s="1"/>
  <c r="N472" i="1"/>
  <c r="K474" i="1"/>
  <c r="K476" i="1" s="1"/>
  <c r="N145" i="1"/>
  <c r="K304" i="1"/>
  <c r="N302" i="1"/>
  <c r="K306" i="1"/>
  <c r="K147" i="1"/>
  <c r="E23" i="3"/>
  <c r="E34" i="3" s="1"/>
  <c r="M256" i="1"/>
  <c r="K259" i="1" s="1"/>
  <c r="M456" i="1"/>
  <c r="K459" i="1" s="1"/>
  <c r="L456" i="1"/>
  <c r="L256" i="1"/>
  <c r="K654" i="1"/>
  <c r="G661" i="1" s="1"/>
  <c r="G662" i="1" s="1"/>
  <c r="N456" i="1" l="1"/>
  <c r="K458" i="1"/>
  <c r="K460" i="1" s="1"/>
  <c r="K258" i="1"/>
  <c r="N256" i="1"/>
  <c r="K260" i="1"/>
  <c r="K149" i="1"/>
  <c r="M654" i="1"/>
  <c r="K661" i="1" s="1"/>
  <c r="L654" i="1"/>
  <c r="H12" i="3"/>
  <c r="G12" i="3"/>
  <c r="F12" i="3"/>
  <c r="N654" i="1" l="1"/>
  <c r="K660" i="1"/>
  <c r="K662" i="1" s="1"/>
  <c r="F21" i="3" l="1"/>
  <c r="I20" i="3"/>
  <c r="L814" i="1"/>
  <c r="M820" i="1"/>
  <c r="K824" i="1" s="1"/>
  <c r="K820" i="1"/>
  <c r="G824" i="1" s="1"/>
  <c r="L820" i="1" l="1"/>
  <c r="N814" i="1"/>
  <c r="K816" i="1"/>
  <c r="K818" i="1" s="1"/>
  <c r="F25" i="3"/>
  <c r="F29" i="3"/>
  <c r="F24" i="3"/>
  <c r="K821" i="1"/>
  <c r="G825" i="1" s="1"/>
  <c r="N820" i="1" l="1"/>
  <c r="K823" i="1"/>
  <c r="K825" i="1" s="1"/>
  <c r="G24" i="3"/>
  <c r="H24" i="3"/>
  <c r="F30" i="3"/>
  <c r="H25" i="3"/>
  <c r="G25" i="3"/>
  <c r="H29" i="3"/>
  <c r="G29" i="3"/>
  <c r="H21" i="3"/>
  <c r="G21" i="3"/>
  <c r="G23" i="3" s="1"/>
  <c r="F23" i="3"/>
  <c r="H23" i="3" l="1"/>
  <c r="I23" i="3" s="1"/>
  <c r="G30" i="3"/>
  <c r="H30" i="3"/>
  <c r="F31" i="3"/>
  <c r="H31" i="3" s="1"/>
  <c r="F33" i="3" l="1"/>
  <c r="H33" i="3"/>
  <c r="H34" i="3" s="1"/>
  <c r="H37" i="3" s="1"/>
  <c r="F34" i="3"/>
  <c r="F38" i="3" s="1"/>
  <c r="G31" i="3"/>
  <c r="G33" i="3" s="1"/>
  <c r="G34" i="3" l="1"/>
  <c r="H36" i="3" l="1"/>
  <c r="H38" i="3" s="1"/>
  <c r="I34" i="3"/>
</calcChain>
</file>

<file path=xl/sharedStrings.xml><?xml version="1.0" encoding="utf-8"?>
<sst xmlns="http://schemas.openxmlformats.org/spreadsheetml/2006/main" count="2832" uniqueCount="769">
  <si>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</si>
  <si>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</si>
  <si>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</si>
  <si>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</si>
  <si>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</si>
  <si>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</si>
  <si>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</si>
  <si>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</si>
  <si>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</si>
  <si>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</si>
  <si>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</si>
  <si>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</si>
  <si>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</si>
  <si>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</si>
  <si>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</si>
  <si>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</si>
  <si>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</si>
  <si>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</si>
  <si>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</si>
  <si>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</si>
  <si>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</si>
  <si>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</si>
  <si>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</si>
  <si>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</si>
  <si>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</si>
  <si>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</si>
  <si>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</si>
  <si>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</si>
  <si>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</si>
  <si>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</si>
  <si>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</si>
  <si>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</si>
  <si>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</si>
  <si>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</si>
  <si>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</si>
  <si>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</si>
  <si>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</si>
  <si>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</si>
  <si>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</si>
  <si>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</si>
  <si>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</si>
  <si>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</si>
  <si>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</si>
  <si>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</si>
  <si>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</si>
  <si>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</si>
  <si>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</si>
  <si>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</si>
  <si>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</si>
  <si>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</si>
  <si>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</si>
  <si>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</si>
  <si>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</si>
  <si>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</si>
  <si>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</si>
  <si>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</si>
  <si>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</si>
  <si>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</si>
  <si>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</si>
  <si>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</si>
  <si>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</si>
  <si>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</si>
  <si>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</si>
  <si>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</si>
  <si>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</si>
  <si>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</si>
  <si>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</si>
  <si>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</si>
  <si>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</si>
  <si>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</si>
  <si>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</si>
  <si>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</si>
  <si>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</si>
  <si>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</si>
  <si>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</si>
  <si>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</si>
  <si>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</si>
  <si>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</si>
  <si>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</si>
  <si>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</si>
  <si>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</si>
  <si>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</si>
  <si>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</si>
  <si>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</si>
  <si>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</si>
  <si>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</si>
  <si>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</si>
  <si>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</si>
  <si>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</si>
  <si>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</si>
  <si>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</si>
  <si>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</si>
  <si>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</si>
  <si>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</si>
  <si>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</si>
  <si>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</si>
  <si>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</si>
  <si>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</si>
  <si>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</si>
  <si>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</si>
  <si>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</si>
  <si>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</si>
  <si>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</si>
  <si>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</si>
  <si>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</si>
  <si>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</si>
  <si>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</si>
  <si>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</si>
  <si>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</si>
  <si>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</si>
  <si>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</si>
  <si>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</si>
  <si>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</si>
  <si>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</si>
  <si>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</si>
  <si>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</si>
  <si>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</si>
  <si>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</si>
  <si>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</si>
  <si>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</si>
  <si>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</si>
  <si>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</si>
  <si>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</si>
  <si>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</si>
  <si>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</si>
  <si>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</si>
  <si>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</si>
  <si>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</si>
  <si>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</si>
  <si>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</si>
  <si>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</si>
  <si>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</si>
  <si>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</si>
  <si>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</si>
  <si>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</si>
  <si>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</si>
  <si>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</si>
  <si>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</si>
  <si>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</si>
  <si>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</si>
  <si>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</si>
  <si>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</si>
  <si>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</si>
  <si>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</si>
  <si>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</si>
  <si>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</si>
  <si>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</si>
  <si>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</si>
  <si>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</si>
  <si>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</si>
  <si>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</si>
  <si>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</si>
  <si>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</si>
  <si>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</si>
  <si>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</si>
  <si>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</si>
  <si>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</si>
  <si>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</si>
  <si>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</si>
  <si>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</si>
  <si>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</si>
  <si>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</si>
  <si>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</si>
  <si>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</si>
  <si>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</si>
  <si>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</si>
  <si>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</si>
  <si>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</si>
  <si>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</si>
  <si>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</si>
  <si>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</si>
  <si>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</si>
  <si>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</si>
  <si>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</si>
  <si>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</si>
  <si>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</si>
  <si>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</si>
  <si>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</si>
  <si>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</si>
  <si>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</si>
  <si>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</si>
  <si>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</si>
  <si>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</si>
  <si>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</si>
  <si>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</si>
  <si>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</si>
  <si>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</si>
  <si>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</si>
  <si>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</si>
  <si>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</si>
  <si>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</si>
  <si>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</si>
  <si>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</si>
  <si>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</si>
  <si>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</si>
  <si>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</si>
  <si>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</si>
  <si>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</si>
  <si>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</si>
  <si>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</si>
  <si>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</si>
  <si>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</si>
  <si>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</si>
  <si>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</si>
  <si>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</si>
  <si>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</si>
  <si>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</si>
  <si>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</si>
  <si>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</si>
  <si>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</si>
  <si>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</si>
  <si>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</si>
  <si>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</si>
  <si>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</si>
  <si>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</si>
  <si>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</si>
  <si>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</si>
  <si>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</si>
  <si>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</si>
  <si>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</si>
  <si>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</si>
  <si>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</si>
  <si>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</si>
  <si>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</si>
  <si>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</si>
  <si>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</si>
  <si>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</si>
  <si>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</si>
  <si>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</si>
  <si>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</si>
  <si>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</si>
  <si>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</si>
  <si>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</si>
  <si>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</si>
  <si>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</si>
  <si>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</si>
  <si>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</si>
  <si>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</si>
  <si>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</si>
  <si>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</si>
  <si>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</si>
  <si>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</si>
  <si>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</si>
  <si>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</si>
  <si>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</si>
  <si>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</si>
  <si>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</si>
  <si>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</si>
  <si>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</si>
  <si>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</si>
  <si>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</si>
  <si>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</si>
  <si>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</si>
  <si>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</si>
  <si>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</si>
  <si>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</si>
  <si>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</si>
  <si>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</si>
  <si>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</si>
  <si>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</si>
  <si>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</si>
  <si>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</si>
  <si>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</si>
  <si>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</si>
  <si>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</si>
  <si>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</si>
  <si>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</si>
  <si>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</si>
  <si>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</si>
  <si>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</si>
  <si>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</si>
  <si>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</si>
  <si>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</si>
  <si>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</si>
  <si>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</si>
  <si>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</si>
  <si>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</si>
  <si>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</si>
  <si>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</si>
  <si>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</si>
  <si>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</si>
  <si>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</si>
  <si>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</si>
  <si>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</si>
  <si>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</si>
  <si>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</si>
  <si>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</si>
  <si>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</si>
  <si>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</si>
  <si>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</si>
  <si>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</si>
  <si>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</si>
  <si>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</si>
  <si>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</si>
  <si>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</si>
  <si>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</si>
  <si>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</si>
  <si>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</si>
  <si>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</si>
  <si>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</si>
  <si>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</si>
  <si>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</si>
  <si>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</si>
  <si>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</si>
  <si>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</si>
  <si>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</si>
  <si>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</si>
  <si>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</si>
  <si>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</si>
  <si>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</si>
  <si>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</si>
  <si>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</si>
  <si>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</si>
  <si>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</si>
  <si>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</si>
  <si>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</si>
  <si>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</si>
  <si>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</si>
  <si>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</si>
  <si>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</si>
  <si>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</si>
  <si>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</si>
  <si>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</si>
  <si>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</si>
  <si>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</si>
  <si>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</si>
  <si>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</si>
  <si>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</si>
  <si>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</si>
  <si>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</si>
  <si>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</si>
  <si>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</si>
  <si>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</si>
  <si>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</si>
  <si>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</si>
  <si>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</si>
  <si>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</si>
  <si>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</si>
  <si>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</si>
  <si>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</si>
  <si>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</si>
  <si>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</si>
  <si>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</si>
  <si>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</si>
  <si>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</si>
  <si>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</si>
  <si>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</si>
  <si>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</si>
  <si>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</si>
  <si>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</si>
  <si>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</si>
  <si>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</si>
  <si>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</si>
  <si>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</si>
  <si>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</si>
  <si>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</si>
  <si>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</si>
  <si>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</si>
  <si>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</si>
  <si>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</si>
  <si>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</si>
  <si>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</si>
  <si>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</si>
  <si>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</si>
  <si>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</si>
  <si>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</si>
  <si>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</si>
  <si>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</si>
  <si>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</si>
  <si>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</si>
  <si>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</si>
  <si>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</si>
  <si>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</si>
  <si>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</si>
  <si>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</si>
  <si>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</si>
  <si>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</si>
  <si>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</si>
  <si>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</si>
  <si>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</si>
  <si>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</si>
  <si>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</si>
  <si>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</si>
  <si>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</si>
  <si>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</si>
  <si>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</si>
  <si>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</si>
  <si>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</si>
  <si>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</si>
  <si>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</si>
  <si>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</si>
  <si>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</si>
  <si>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</si>
  <si>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</si>
  <si>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</si>
  <si>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</si>
  <si>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</si>
  <si>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</si>
  <si>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</si>
  <si>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</si>
  <si>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</si>
  <si>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</si>
  <si>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</si>
  <si>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</si>
  <si>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</si>
  <si>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</si>
  <si>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</si>
  <si>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</si>
  <si>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</si>
  <si>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</si>
  <si>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</si>
  <si>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</si>
  <si>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</si>
  <si>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</si>
  <si>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</si>
  <si>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</si>
  <si>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</si>
  <si>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</si>
  <si>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</si>
  <si>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</si>
  <si>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</si>
  <si>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</si>
  <si>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</si>
  <si>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</si>
  <si>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</si>
  <si>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</si>
  <si>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</si>
  <si>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</si>
  <si>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</si>
  <si>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</si>
  <si>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</si>
  <si>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</si>
  <si>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</si>
  <si>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</si>
  <si>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</si>
  <si>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</si>
  <si>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</si>
  <si>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</si>
  <si>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</si>
  <si>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</si>
  <si>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</si>
  <si>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</si>
  <si>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</si>
  <si>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</si>
  <si>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</si>
  <si>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</si>
  <si>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</si>
  <si>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</si>
  <si>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</si>
  <si>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</si>
  <si>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</si>
  <si>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</si>
  <si>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</si>
  <si>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</si>
  <si>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</si>
  <si>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</si>
  <si>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</si>
  <si>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</si>
  <si>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</si>
  <si>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</si>
  <si>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</si>
  <si>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</si>
  <si>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</si>
  <si>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</si>
  <si>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</si>
  <si>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</si>
  <si>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</si>
  <si>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</si>
  <si>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</si>
  <si>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</si>
  <si>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</si>
  <si>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</si>
  <si>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</si>
  <si>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</si>
  <si>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</si>
  <si>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</si>
  <si>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</si>
  <si>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</si>
  <si>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</si>
  <si>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</si>
  <si>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</si>
  <si>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</si>
  <si>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</si>
  <si>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</si>
  <si>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</si>
  <si>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</si>
  <si>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</si>
  <si>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</si>
  <si>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</si>
  <si>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</si>
  <si>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</si>
  <si>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</si>
  <si>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</si>
  <si>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</si>
  <si>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</si>
  <si>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</si>
  <si>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</si>
  <si>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</si>
  <si>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</si>
  <si>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</si>
  <si>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</si>
  <si>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</si>
  <si>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</si>
  <si>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</si>
  <si>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</si>
  <si>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</si>
  <si>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</si>
  <si>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</si>
  <si>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</si>
  <si>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</si>
  <si>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</si>
  <si>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</si>
  <si>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</si>
  <si>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</si>
  <si>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</si>
  <si>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</si>
  <si>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</si>
  <si>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</si>
  <si>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</si>
  <si>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</si>
  <si>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</si>
  <si>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</si>
  <si>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</si>
  <si>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</si>
  <si>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</si>
  <si>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</si>
  <si>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</si>
  <si>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</si>
  <si>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</si>
  <si>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</si>
  <si>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</si>
  <si>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</si>
  <si>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</si>
  <si>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</si>
  <si>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</si>
  <si>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</si>
  <si>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</si>
  <si>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</si>
  <si>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</si>
  <si>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</si>
  <si>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</si>
  <si>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</si>
  <si>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</si>
  <si>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</si>
  <si>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</si>
  <si>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</si>
  <si>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</si>
  <si>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</si>
  <si>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</si>
  <si>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</si>
  <si>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</si>
  <si>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</si>
  <si>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</si>
  <si>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</si>
  <si>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</si>
  <si>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</si>
  <si>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</si>
  <si>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</si>
  <si>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</si>
  <si>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</si>
  <si>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</si>
  <si>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</si>
  <si>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</si>
  <si>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</si>
  <si>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</si>
  <si>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</si>
  <si>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</si>
  <si>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</si>
  <si>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</si>
  <si>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</si>
  <si>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</si>
  <si>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</si>
  <si>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</si>
  <si>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</si>
  <si>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</si>
  <si>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</si>
  <si>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</si>
  <si>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</si>
  <si>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</si>
  <si>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</si>
  <si>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</si>
  <si>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</si>
  <si>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</si>
  <si>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</si>
  <si>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</si>
  <si>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</si>
  <si>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</si>
  <si>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</si>
  <si>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</si>
  <si>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</si>
  <si>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</si>
  <si>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</si>
  <si>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</si>
  <si>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</si>
  <si>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</si>
  <si>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</si>
  <si>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</si>
  <si>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</si>
  <si>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</si>
  <si>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</si>
  <si>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</si>
  <si>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</si>
  <si>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</si>
  <si>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</si>
  <si>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</si>
  <si>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</si>
  <si>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</si>
  <si>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</si>
  <si>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</si>
  <si>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</si>
  <si>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</si>
  <si>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</si>
  <si>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</si>
  <si>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</si>
  <si>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</si>
  <si>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</si>
  <si>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</si>
  <si>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</si>
  <si>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</si>
  <si>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</si>
  <si>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</si>
  <si>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</si>
  <si>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</si>
  <si>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</si>
  <si>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</si>
  <si>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</si>
  <si>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</si>
  <si>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</si>
  <si>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</si>
  <si>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</si>
  <si>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</si>
  <si>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</si>
  <si>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</si>
  <si>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</si>
  <si>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</si>
  <si>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</si>
  <si>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</si>
  <si>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</si>
  <si>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</si>
  <si>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</si>
  <si>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</si>
  <si>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</si>
  <si>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</si>
  <si>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</si>
  <si>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</si>
  <si>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</si>
  <si>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</si>
  <si>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</si>
  <si>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</si>
  <si>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</si>
  <si>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</si>
  <si>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</si>
  <si>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</si>
  <si>
    <t>As Per Workdone</t>
  </si>
  <si>
    <t>Total Excess</t>
  </si>
  <si>
    <t>Total Less</t>
  </si>
  <si>
    <t>Total Net Difference</t>
  </si>
  <si>
    <t>Total As Per Agreement</t>
  </si>
  <si>
    <t>Total As Per Workdone</t>
  </si>
  <si>
    <t>Comparision For MGPS Works</t>
  </si>
  <si>
    <t>Comparision For Total Agreement Value</t>
  </si>
  <si>
    <t>Comparision For Total RE Values</t>
  </si>
  <si>
    <t>Comparision For All Supplimental Works</t>
  </si>
  <si>
    <t>Comparision For MGPS Supplimental works</t>
  </si>
  <si>
    <t>Item Description</t>
  </si>
  <si>
    <t>Rate (Rs.)</t>
  </si>
  <si>
    <t>Amount (Rs.)</t>
  </si>
  <si>
    <t>Powder coated GI stand in IVF OT</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</si>
  <si>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</si>
  <si>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</si>
  <si>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</si>
  <si>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</si>
  <si>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</si>
  <si>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</si>
  <si>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</si>
  <si>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</si>
  <si>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</si>
  <si>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</si>
  <si>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Addressable fire control panel at Entrance</t>
  </si>
  <si>
    <t>TOTAL</t>
  </si>
  <si>
    <t>Total Amount can be claimed including GST</t>
  </si>
  <si>
    <t>Remarks</t>
  </si>
  <si>
    <t>Fowler Two Function Bed with ABS Panel in Pre and Post Operative wards and Semen Collection room</t>
  </si>
  <si>
    <t>As Per IVF Gandhi</t>
  </si>
  <si>
    <t>Bed side Table with ABS Plastic body in Pre and Post Operative wards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</si>
  <si>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</si>
  <si>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</si>
  <si>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constructionof in Semen Collection room</t>
  </si>
  <si>
    <t>Supply of a Sample collection chair in Sample Collection and Injection Room</t>
  </si>
  <si>
    <t>Sample collection bed in Sample Collection and Injection Room</t>
  </si>
  <si>
    <t>Cryo Can 11 Ltr without wheels in Cryo room</t>
  </si>
  <si>
    <t>Writing board in Counselling rooms</t>
  </si>
  <si>
    <t>MDF  wooden table in Reception and Ultrasound room</t>
  </si>
  <si>
    <t>The Multipurpose Electro Hydraulic Mobile OT Table in Major OT</t>
  </si>
  <si>
    <t>Office table in Embryologist and Anesthetist room</t>
  </si>
  <si>
    <t>Window blinds (For semen collection room &amp; Counselling room Windows)</t>
  </si>
  <si>
    <t>Sofa</t>
  </si>
  <si>
    <t>Sub Total</t>
  </si>
  <si>
    <t>GST</t>
  </si>
  <si>
    <t>Extra Items As Per Doctors Letter</t>
  </si>
  <si>
    <t>Consultant Chair in Embryologist and Anesthetist room</t>
  </si>
  <si>
    <t>Extra Items</t>
  </si>
  <si>
    <t>Patient Chair Embryologist and Anesthetist room</t>
  </si>
  <si>
    <t>Lab Chairs Type I (DCA Price) in Andrology Lab &amp; Embryology Lab</t>
  </si>
  <si>
    <t>Name of the work: Design, fabrication, establishing &amp; commissioning of In-Vitro Fertility Centers (IVFCs) along with allied services on Turnkey basis at MGMH Petlaburj, Hyd.</t>
  </si>
  <si>
    <r>
      <t xml:space="preserve">Provision towards (LS) - </t>
    </r>
    <r>
      <rPr>
        <u/>
        <sz val="11"/>
        <color rgb="FFFF0000"/>
        <rFont val="Arial"/>
        <family val="2"/>
      </rPr>
      <t>Inaugration Expenses</t>
    </r>
  </si>
  <si>
    <t>Additional Items As Per IVF Gandhi</t>
  </si>
  <si>
    <t>Furniture</t>
  </si>
  <si>
    <t>PART-C</t>
  </si>
  <si>
    <t>LS ITEMS LIST</t>
  </si>
  <si>
    <t>PART-D</t>
  </si>
  <si>
    <t>Additional Items As Per End User Letter</t>
  </si>
  <si>
    <r>
      <t xml:space="preserve">Sub Total (Agreement Part-A) </t>
    </r>
    <r>
      <rPr>
        <b/>
        <sz val="11"/>
        <color theme="1"/>
        <rFont val="Arial"/>
        <family val="2"/>
      </rPr>
      <t>(1 to 8)</t>
    </r>
  </si>
  <si>
    <t>TGMSIDC Mandatory Charges</t>
  </si>
  <si>
    <t>Basic Total (Part-A+Part-B) (9+17)</t>
  </si>
  <si>
    <t>Total (Part-A+Part-B) (18 to 20)</t>
  </si>
  <si>
    <r>
      <t xml:space="preserve">Sub Total (Supplimental Part-B) </t>
    </r>
    <r>
      <rPr>
        <b/>
        <sz val="11"/>
        <color theme="1"/>
        <rFont val="Arial"/>
        <family val="2"/>
      </rPr>
      <t>(11 to 16)</t>
    </r>
  </si>
  <si>
    <r>
      <t xml:space="preserve">Provision towards GST 18% on Above Charges </t>
    </r>
    <r>
      <rPr>
        <b/>
        <sz val="11"/>
        <color theme="1"/>
        <rFont val="Arial"/>
        <family val="2"/>
      </rPr>
      <t>(on 29)</t>
    </r>
  </si>
  <si>
    <r>
      <t xml:space="preserve">Sub total of S.No </t>
    </r>
    <r>
      <rPr>
        <b/>
        <sz val="11"/>
        <color theme="1"/>
        <rFont val="Arial"/>
        <family val="2"/>
      </rPr>
      <t>(29 to 31)</t>
    </r>
  </si>
  <si>
    <r>
      <t>Sub total of S.No (</t>
    </r>
    <r>
      <rPr>
        <b/>
        <sz val="11"/>
        <color theme="1"/>
        <rFont val="Arial"/>
        <family val="2"/>
      </rPr>
      <t>23 to 27)</t>
    </r>
  </si>
  <si>
    <t>Total (32+21)</t>
  </si>
  <si>
    <r>
      <t xml:space="preserve">Sub Total </t>
    </r>
    <r>
      <rPr>
        <b/>
        <sz val="11"/>
        <color theme="1"/>
        <rFont val="Arial"/>
        <family val="2"/>
      </rPr>
      <t>(35 to 38)</t>
    </r>
  </si>
  <si>
    <t>Total (39+33)</t>
  </si>
  <si>
    <t>Labour Cess @ 1% on LS Amount</t>
  </si>
  <si>
    <t>NAC @ 0.1% on LS Amount</t>
  </si>
  <si>
    <t>NAC @ 0.1% on Part-C (S.No 44)</t>
  </si>
  <si>
    <t>Labour Cess @ 1% on Part-C (S.No 44)</t>
  </si>
  <si>
    <t>Provision towards Haritha Nidhi Part-C (S.No 44)</t>
  </si>
  <si>
    <t>Provision towards Engineering Supervision Charges @  4% on Part-C (S.No 44)</t>
  </si>
  <si>
    <r>
      <t xml:space="preserve">GST @ 18% on </t>
    </r>
    <r>
      <rPr>
        <b/>
        <sz val="11"/>
        <color theme="1"/>
        <rFont val="Arial"/>
        <family val="2"/>
      </rPr>
      <t>44</t>
    </r>
  </si>
  <si>
    <r>
      <t xml:space="preserve">Total </t>
    </r>
    <r>
      <rPr>
        <b/>
        <sz val="11"/>
        <color theme="1"/>
        <rFont val="Arial"/>
        <family val="2"/>
      </rPr>
      <t>(44 to45)</t>
    </r>
  </si>
  <si>
    <t>Provision towards Haritha Nidhi on LS Amount</t>
  </si>
  <si>
    <t>Provision towards Engineering Supervision Charges @  4% on LS Amount</t>
  </si>
  <si>
    <t>TSMSIDC Charges, NAC &amp; Labour Cess @ 5.11%</t>
  </si>
  <si>
    <r>
      <t xml:space="preserve">Basic Sub Total </t>
    </r>
    <r>
      <rPr>
        <b/>
        <sz val="11"/>
        <color theme="1"/>
        <rFont val="Arial"/>
        <family val="2"/>
      </rPr>
      <t>(42 to 43)</t>
    </r>
  </si>
  <si>
    <t>Details on Part-C Pg No.1</t>
  </si>
  <si>
    <t>Details on Part-D Pg No.1</t>
  </si>
  <si>
    <t>1. Rs. 9,10,280 is inclusive of GST @18%
2. Details on Page No.1 of LS Items List</t>
  </si>
  <si>
    <t>Details on Pg No.5 of RE</t>
  </si>
  <si>
    <t>Details on Pg No.17 of RE</t>
  </si>
  <si>
    <t>Details on Pg No.21 of RE</t>
  </si>
  <si>
    <t>Details on Pg No.33 of RE</t>
  </si>
  <si>
    <t>Details on Pg No.34 of RE</t>
  </si>
  <si>
    <t>Details on Pg No.43 of RE</t>
  </si>
  <si>
    <t>Details on Pg No.46 of RE</t>
  </si>
  <si>
    <t>Details on Pg No.48 of RE</t>
  </si>
  <si>
    <t>Details on Pg No.55 of RE</t>
  </si>
  <si>
    <t>Details on Pg No.56 of RE</t>
  </si>
  <si>
    <t>Details on Pg No.59 of RE</t>
  </si>
  <si>
    <t>Details on Pg No.62 of RE</t>
  </si>
  <si>
    <t>Details on Pg No.65 of RE</t>
  </si>
  <si>
    <t>TGMSIDC Mandatory Charges For LS Amount (Rs. 9,10,280)</t>
  </si>
  <si>
    <r>
      <t xml:space="preserve">Sub Total </t>
    </r>
    <r>
      <rPr>
        <b/>
        <sz val="11"/>
        <color theme="1"/>
        <rFont val="Arial"/>
        <family val="2"/>
      </rPr>
      <t>(48 to 51)</t>
    </r>
  </si>
  <si>
    <r>
      <t xml:space="preserve">Provision towards GST 18% on Above Charges </t>
    </r>
    <r>
      <rPr>
        <b/>
        <sz val="11"/>
        <color theme="1"/>
        <rFont val="Arial"/>
        <family val="2"/>
      </rPr>
      <t>(on 52)</t>
    </r>
  </si>
  <si>
    <r>
      <t xml:space="preserve">Sub Total </t>
    </r>
    <r>
      <rPr>
        <b/>
        <sz val="11"/>
        <color theme="1"/>
        <rFont val="Arial"/>
        <family val="2"/>
      </rPr>
      <t>(52 to 53)</t>
    </r>
  </si>
  <si>
    <t>Total (PART-C) (54+46)</t>
  </si>
  <si>
    <t>Total (PART-A+B+C) (55+40)</t>
  </si>
  <si>
    <r>
      <t xml:space="preserve">GST @ 18% on </t>
    </r>
    <r>
      <rPr>
        <b/>
        <sz val="11"/>
        <color theme="1"/>
        <rFont val="Arial"/>
        <family val="2"/>
      </rPr>
      <t>58</t>
    </r>
  </si>
  <si>
    <r>
      <t xml:space="preserve">Sub Total </t>
    </r>
    <r>
      <rPr>
        <b/>
        <sz val="11"/>
        <color theme="1"/>
        <rFont val="Arial"/>
        <family val="2"/>
      </rPr>
      <t>(58 to 59)</t>
    </r>
  </si>
  <si>
    <t>Labour Cess @ 1% on Part-D (S.No 58)</t>
  </si>
  <si>
    <t>NAC @ 0.1% on Part-D (S.No 58)</t>
  </si>
  <si>
    <t>Provision towards Haritha Nidhi on Part-D (S.No 58)</t>
  </si>
  <si>
    <t>Provision towards Engineering Supervision Charges @  4% on Part-D (S.No 58)</t>
  </si>
  <si>
    <r>
      <t xml:space="preserve">Sub Total  </t>
    </r>
    <r>
      <rPr>
        <b/>
        <sz val="11"/>
        <color theme="1"/>
        <rFont val="Arial"/>
        <family val="2"/>
      </rPr>
      <t>(62 to 65)</t>
    </r>
  </si>
  <si>
    <r>
      <t xml:space="preserve">Provision towards GST 18% on Above Charges </t>
    </r>
    <r>
      <rPr>
        <b/>
        <sz val="11"/>
        <color theme="1"/>
        <rFont val="Arial"/>
        <family val="2"/>
      </rPr>
      <t>(on 66)</t>
    </r>
  </si>
  <si>
    <r>
      <t xml:space="preserve">Sub Total </t>
    </r>
    <r>
      <rPr>
        <b/>
        <sz val="11"/>
        <color theme="1"/>
        <rFont val="Arial"/>
        <family val="2"/>
      </rPr>
      <t>(66 to 67)</t>
    </r>
  </si>
  <si>
    <t>Total (PART-D) (68+60)</t>
  </si>
  <si>
    <t>Total (PART-A+B+C+D) (69+56)</t>
  </si>
  <si>
    <t>Grand Total (70 to 71)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</si>
</sst>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 #,##0.00_ ;_ * \-#,##0.00_ ;_ * &quot;-&quot;??_ ;_ @_ "/>
    <numFmt numFmtId="164" formatCode="_(* #,##0.00_);_(* \(#,##0.00\);_(* &quot;-&quot;??_);_(@_)"/>
    <numFmt numFmtId="165" formatCode="0.0"/>
    <numFmt numFmtId="166" formatCode="_ * #,##0_ ;_ * \-#,##0_ ;_ * &quot;-&quot;??_ ;_ @_ "/>
    <numFmt numFmtId="167" formatCode="0.000"/>
    <numFmt numFmtId="168" formatCode="0.00&quot;  &quot;"/>
    <numFmt numFmtId="169" formatCode="0.00000"/>
    <numFmt numFmtId="170" formatCode="#,##0.0\%_);\(#,##0.0&quot;%)&quot;"/>
    <numFmt numFmtId="171" formatCode="\\#,##0.00"/>
    <numFmt numFmtId="172" formatCode="\\#,##0"/>
    <numFmt numFmtId="173" formatCode="0%;\(0%\)"/>
    <numFmt numFmtId="174" formatCode="0.0%"/>
    <numFmt numFmtId="175" formatCode="0.000000"/>
    <numFmt numFmtId="176" formatCode="_(* #,##0_);_(* \(#,##0\);_(* \-?????_);_(@_)"/>
    <numFmt numFmtId="177" formatCode="0.000%"/>
  </numFmts>
  <fonts count="60">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
      <sz val="11"/>
      <color rgb="FFFF0000"/>
      <name val="Arial"/>
      <family val="2"/>
    </font>
    <font>
      <u/>
      <sz val="11"/>
      <color rgb="FFFF0000"/>
      <name val="Arial"/>
      <family val="2"/>
    </font>
    <font>
      <b/>
      <i/>
      <u/>
      <sz val="11"/>
      <color theme="1"/>
      <name val="Arial"/>
      <family val="2"/>
    </font>
    <font>
      <b/>
      <i/>
      <u/>
      <sz val="11"/>
      <name val="Arial"/>
      <family val="2"/>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6">
    <xf numFmtId="0" fontId="0" fillId="0" borderId="0"/>
    <xf numFmtId="43" fontId="5" fillId="0" borderId="0" applyFont="0" applyFill="0" applyBorder="0" applyAlignment="0" applyProtection="0"/>
    <xf numFmtId="0" fontId="17" fillId="0" borderId="0"/>
    <xf numFmtId="0" fontId="17" fillId="0" borderId="0"/>
    <xf numFmtId="0" fontId="17" fillId="0" borderId="0"/>
    <xf numFmtId="0" fontId="5" fillId="0" borderId="0"/>
    <xf numFmtId="0" fontId="4" fillId="0" borderId="0"/>
    <xf numFmtId="0" fontId="4" fillId="0" borderId="0"/>
    <xf numFmtId="43" fontId="4" fillId="0" borderId="0" applyFont="0" applyFill="0" applyBorder="0" applyAlignment="0" applyProtection="0"/>
    <xf numFmtId="43" fontId="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2"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17" fillId="0" borderId="0"/>
    <xf numFmtId="0" fontId="33" fillId="0" borderId="0"/>
    <xf numFmtId="0" fontId="17" fillId="0" borderId="0"/>
    <xf numFmtId="0" fontId="32" fillId="0" borderId="0"/>
    <xf numFmtId="0" fontId="17" fillId="0" borderId="0"/>
    <xf numFmtId="0" fontId="32" fillId="0" borderId="0"/>
    <xf numFmtId="0" fontId="17" fillId="0" borderId="0"/>
    <xf numFmtId="0" fontId="5" fillId="0" borderId="0"/>
    <xf numFmtId="0" fontId="3" fillId="0" borderId="0"/>
    <xf numFmtId="0" fontId="3" fillId="0" borderId="0"/>
    <xf numFmtId="0" fontId="32" fillId="0" borderId="0"/>
    <xf numFmtId="0" fontId="32" fillId="0" borderId="0"/>
    <xf numFmtId="0" fontId="17" fillId="0" borderId="0"/>
    <xf numFmtId="0" fontId="32" fillId="0" borderId="0"/>
    <xf numFmtId="0" fontId="34" fillId="0" borderId="0"/>
    <xf numFmtId="0" fontId="32" fillId="0" borderId="0"/>
    <xf numFmtId="0" fontId="32" fillId="0" borderId="0"/>
    <xf numFmtId="0" fontId="17" fillId="0" borderId="0"/>
    <xf numFmtId="0" fontId="17" fillId="0" borderId="0"/>
    <xf numFmtId="0" fontId="3" fillId="0" borderId="0"/>
    <xf numFmtId="0" fontId="3" fillId="0" borderId="0"/>
    <xf numFmtId="0" fontId="3" fillId="0" borderId="0"/>
    <xf numFmtId="0" fontId="3" fillId="0" borderId="0"/>
    <xf numFmtId="0" fontId="17" fillId="0" borderId="0"/>
    <xf numFmtId="0" fontId="33" fillId="0" borderId="0"/>
    <xf numFmtId="0" fontId="32" fillId="0" borderId="0"/>
    <xf numFmtId="0" fontId="17" fillId="0" borderId="0"/>
    <xf numFmtId="0" fontId="17" fillId="0" borderId="0"/>
    <xf numFmtId="0" fontId="17" fillId="0" borderId="0"/>
    <xf numFmtId="0" fontId="17" fillId="0" borderId="0"/>
    <xf numFmtId="0" fontId="32" fillId="0" borderId="0"/>
    <xf numFmtId="0" fontId="3" fillId="0" borderId="0"/>
    <xf numFmtId="0" fontId="3" fillId="0" borderId="0"/>
    <xf numFmtId="0" fontId="32" fillId="0" borderId="0">
      <alignment vertical="center"/>
    </xf>
    <xf numFmtId="0" fontId="32" fillId="0" borderId="0"/>
    <xf numFmtId="0" fontId="32" fillId="0" borderId="0"/>
    <xf numFmtId="0" fontId="17" fillId="0" borderId="0"/>
    <xf numFmtId="0" fontId="35" fillId="0" borderId="0"/>
    <xf numFmtId="9" fontId="17" fillId="0" borderId="0" applyFont="0" applyFill="0" applyBorder="0" applyAlignment="0" applyProtection="0"/>
    <xf numFmtId="9" fontId="32" fillId="0" borderId="0" applyFont="0" applyFill="0" applyBorder="0" applyAlignment="0" applyProtection="0"/>
    <xf numFmtId="9" fontId="3" fillId="0" borderId="0" applyFont="0" applyFill="0" applyBorder="0" applyAlignment="0" applyProtection="0"/>
    <xf numFmtId="0" fontId="36" fillId="0" borderId="0"/>
    <xf numFmtId="9" fontId="34"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0" fontId="5" fillId="0" borderId="0"/>
    <xf numFmtId="0" fontId="5"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45" fillId="0" borderId="0">
      <alignment horizontal="center"/>
    </xf>
    <xf numFmtId="0" fontId="4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8" fillId="0" borderId="0"/>
    <xf numFmtId="170" fontId="47" fillId="0" borderId="0"/>
    <xf numFmtId="10" fontId="49" fillId="0" borderId="0"/>
    <xf numFmtId="0" fontId="34" fillId="0" borderId="0"/>
    <xf numFmtId="0" fontId="5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71" fontId="46" fillId="0" borderId="0"/>
    <xf numFmtId="171" fontId="51" fillId="0" borderId="0"/>
    <xf numFmtId="171" fontId="51" fillId="0" borderId="0"/>
    <xf numFmtId="171" fontId="51" fillId="0" borderId="0"/>
    <xf numFmtId="171" fontId="51" fillId="0" borderId="0"/>
    <xf numFmtId="171" fontId="51" fillId="0" borderId="0"/>
    <xf numFmtId="171" fontId="51" fillId="0" borderId="0"/>
    <xf numFmtId="171" fontId="51" fillId="0" borderId="0"/>
    <xf numFmtId="172" fontId="51" fillId="0" borderId="0"/>
    <xf numFmtId="173" fontId="34" fillId="0" borderId="0"/>
    <xf numFmtId="0" fontId="50" fillId="0" borderId="0"/>
    <xf numFmtId="0" fontId="47" fillId="0" borderId="0"/>
    <xf numFmtId="0" fontId="47" fillId="0" borderId="0"/>
    <xf numFmtId="174" fontId="34" fillId="0" borderId="0"/>
    <xf numFmtId="10" fontId="34" fillId="0" borderId="0"/>
    <xf numFmtId="175" fontId="47" fillId="0" borderId="0"/>
    <xf numFmtId="176" fontId="34" fillId="0" borderId="0"/>
    <xf numFmtId="0" fontId="47" fillId="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1" borderId="0"/>
    <xf numFmtId="0" fontId="46" fillId="19" borderId="0"/>
    <xf numFmtId="0" fontId="46" fillId="19" borderId="0"/>
    <xf numFmtId="0" fontId="46" fillId="11" borderId="0"/>
    <xf numFmtId="0" fontId="46" fillId="19"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19" borderId="0"/>
    <xf numFmtId="0" fontId="46" fillId="20" borderId="0"/>
    <xf numFmtId="0" fontId="46" fillId="20" borderId="0"/>
    <xf numFmtId="0" fontId="46" fillId="19" borderId="0"/>
    <xf numFmtId="0" fontId="46" fillId="20"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17" fillId="0"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9"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xf numFmtId="43" fontId="1" fillId="0" borderId="0" applyFont="0" applyFill="0" applyBorder="0" applyAlignment="0" applyProtection="0"/>
    <xf numFmtId="0" fontId="1" fillId="0" borderId="0"/>
  </cellStyleXfs>
  <cellXfs count="564">
    <xf numFmtId="0" fontId="0" fillId="0" borderId="0" xfId="0" applyAlignment="1">
      <alignment horizontal="left" vertical="top"/>
    </xf>
    <xf numFmtId="1" fontId="9" fillId="0" borderId="1" xfId="0" applyNumberFormat="1" applyFont="1" applyBorder="1" applyAlignment="1">
      <alignment horizontal="center" vertical="center" shrinkToFit="1"/>
    </xf>
    <xf numFmtId="0" fontId="10" fillId="0" borderId="1" xfId="0" applyFont="1" applyBorder="1" applyAlignment="1">
      <alignment horizontal="left" vertical="top" wrapText="1"/>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43" fontId="9" fillId="0" borderId="1" xfId="1" applyFont="1" applyFill="1" applyBorder="1" applyAlignment="1">
      <alignment vertical="center" wrapText="1"/>
    </xf>
    <xf numFmtId="1" fontId="9" fillId="2" borderId="1" xfId="0" applyNumberFormat="1" applyFont="1" applyFill="1" applyBorder="1" applyAlignment="1">
      <alignment horizontal="center" vertical="center" shrinkToFit="1"/>
    </xf>
    <xf numFmtId="0" fontId="21" fillId="0" borderId="0" xfId="5" applyFont="1" applyAlignment="1">
      <alignment horizontal="left" vertical="top" wrapText="1"/>
    </xf>
    <xf numFmtId="0" fontId="21" fillId="0" borderId="0" xfId="5" applyFont="1" applyAlignment="1">
      <alignment horizontal="center" vertical="center" wrapText="1"/>
    </xf>
    <xf numFmtId="43" fontId="21" fillId="0" borderId="0" xfId="5" applyNumberFormat="1" applyFont="1" applyAlignment="1">
      <alignment horizontal="left" vertical="top" wrapText="1"/>
    </xf>
    <xf numFmtId="0" fontId="21" fillId="0" borderId="1" xfId="5" applyFont="1" applyBorder="1" applyAlignment="1">
      <alignment horizontal="center" vertical="center" wrapText="1"/>
    </xf>
    <xf numFmtId="0" fontId="23" fillId="0" borderId="1" xfId="6" applyFont="1" applyBorder="1" applyAlignment="1">
      <alignment horizontal="right" vertical="center" wrapText="1"/>
    </xf>
    <xf numFmtId="0" fontId="21" fillId="0" borderId="0" xfId="5" applyFont="1" applyAlignment="1">
      <alignment horizontal="left" vertical="center" wrapText="1"/>
    </xf>
    <xf numFmtId="0" fontId="21" fillId="0" borderId="1" xfId="5" applyFont="1" applyBorder="1" applyAlignment="1">
      <alignment horizontal="left" vertical="center" wrapText="1"/>
    </xf>
    <xf numFmtId="166" fontId="21" fillId="0" borderId="1" xfId="5" applyNumberFormat="1" applyFont="1" applyBorder="1" applyAlignment="1">
      <alignment horizontal="left" vertical="center" wrapText="1"/>
    </xf>
    <xf numFmtId="0" fontId="23" fillId="0" borderId="1" xfId="6" applyFont="1" applyBorder="1" applyAlignment="1">
      <alignment horizontal="left" vertical="center" wrapText="1"/>
    </xf>
    <xf numFmtId="9" fontId="23" fillId="0" borderId="1" xfId="6" applyNumberFormat="1" applyFont="1" applyBorder="1" applyAlignment="1">
      <alignment horizontal="center" vertical="center" wrapText="1"/>
    </xf>
    <xf numFmtId="0" fontId="23" fillId="0" borderId="1" xfId="6" applyFont="1" applyBorder="1" applyAlignment="1">
      <alignment horizontal="center" vertical="center" wrapText="1"/>
    </xf>
    <xf numFmtId="10" fontId="23" fillId="0" borderId="1" xfId="6" applyNumberFormat="1" applyFont="1" applyBorder="1" applyAlignment="1">
      <alignment horizontal="center" vertical="center" wrapText="1"/>
    </xf>
    <xf numFmtId="166" fontId="22" fillId="0" borderId="1" xfId="5" applyNumberFormat="1" applyFont="1" applyBorder="1" applyAlignment="1">
      <alignment horizontal="left" vertical="center" wrapText="1"/>
    </xf>
    <xf numFmtId="0" fontId="22" fillId="0" borderId="1" xfId="5" applyFont="1" applyBorder="1" applyAlignment="1">
      <alignment horizontal="right" vertical="center" wrapText="1"/>
    </xf>
    <xf numFmtId="0" fontId="21" fillId="0" borderId="1" xfId="5" applyFont="1" applyBorder="1" applyAlignment="1">
      <alignment horizontal="right" vertical="center" wrapText="1"/>
    </xf>
    <xf numFmtId="0" fontId="22" fillId="0" borderId="1" xfId="5" applyFont="1" applyBorder="1" applyAlignment="1">
      <alignment horizontal="center" vertical="center" wrapText="1"/>
    </xf>
    <xf numFmtId="0" fontId="22" fillId="0" borderId="1" xfId="5" applyFont="1" applyBorder="1" applyAlignment="1">
      <alignment horizontal="center" vertical="center"/>
    </xf>
    <xf numFmtId="0" fontId="4" fillId="3" borderId="0" xfId="7" applyFill="1"/>
    <xf numFmtId="0" fontId="4" fillId="4" borderId="0" xfId="7" applyFill="1"/>
    <xf numFmtId="0" fontId="4" fillId="5" borderId="0" xfId="7" applyFill="1"/>
    <xf numFmtId="0" fontId="4" fillId="0" borderId="0" xfId="7"/>
    <xf numFmtId="20" fontId="4" fillId="0" borderId="0" xfId="7" applyNumberFormat="1"/>
    <xf numFmtId="0" fontId="4" fillId="0" borderId="0" xfId="7" applyAlignment="1">
      <alignment horizontal="right"/>
    </xf>
    <xf numFmtId="0" fontId="4" fillId="6" borderId="0" xfId="7" applyFill="1"/>
    <xf numFmtId="0" fontId="4" fillId="7" borderId="0" xfId="7" applyFill="1"/>
    <xf numFmtId="0" fontId="0" fillId="0" borderId="1" xfId="0" applyBorder="1" applyAlignment="1">
      <alignment horizontal="left" vertical="top"/>
    </xf>
    <xf numFmtId="2" fontId="30" fillId="0" borderId="1" xfId="0" applyNumberFormat="1" applyFont="1" applyBorder="1" applyAlignment="1">
      <alignment horizontal="center" vertical="center" wrapText="1"/>
    </xf>
    <xf numFmtId="43" fontId="31" fillId="0" borderId="1" xfId="0" applyNumberFormat="1" applyFont="1" applyBorder="1" applyAlignment="1">
      <alignment horizontal="left" vertical="top"/>
    </xf>
    <xf numFmtId="2" fontId="4" fillId="0" borderId="1" xfId="7" applyNumberFormat="1" applyBorder="1" applyAlignment="1">
      <alignment horizontal="center" vertical="center"/>
    </xf>
    <xf numFmtId="0" fontId="4" fillId="0" borderId="1" xfId="7" applyBorder="1" applyAlignment="1">
      <alignment horizontal="center" vertical="center"/>
    </xf>
    <xf numFmtId="0" fontId="4" fillId="0" borderId="1" xfId="7" applyBorder="1" applyAlignment="1">
      <alignment horizontal="right" vertical="center"/>
    </xf>
    <xf numFmtId="43" fontId="0" fillId="0" borderId="1" xfId="8" applyFont="1" applyFill="1" applyBorder="1" applyAlignment="1">
      <alignment horizontal="right" vertical="center"/>
    </xf>
    <xf numFmtId="0" fontId="9" fillId="0" borderId="1" xfId="0" applyFont="1" applyBorder="1" applyAlignment="1">
      <alignment horizontal="left" vertical="top"/>
    </xf>
    <xf numFmtId="43" fontId="7" fillId="0" borderId="1" xfId="1" applyFont="1" applyFill="1" applyBorder="1" applyAlignment="1">
      <alignment horizontal="center" vertical="center" wrapText="1"/>
    </xf>
    <xf numFmtId="0" fontId="7" fillId="0" borderId="1" xfId="0" applyFont="1" applyBorder="1" applyAlignment="1">
      <alignment horizontal="right" vertical="center" wrapText="1"/>
    </xf>
    <xf numFmtId="2" fontId="7" fillId="0" borderId="1" xfId="0" applyNumberFormat="1" applyFont="1" applyBorder="1" applyAlignment="1">
      <alignment horizontal="center" vertical="center" wrapText="1"/>
    </xf>
    <xf numFmtId="43" fontId="9" fillId="0" borderId="1" xfId="1" applyFont="1" applyFill="1" applyBorder="1" applyAlignment="1">
      <alignment horizontal="right" vertical="center"/>
    </xf>
    <xf numFmtId="0" fontId="9" fillId="0" borderId="1" xfId="0" applyFont="1" applyBorder="1" applyAlignment="1">
      <alignment horizontal="right" vertical="center"/>
    </xf>
    <xf numFmtId="43" fontId="9" fillId="0" borderId="1" xfId="0" applyNumberFormat="1" applyFont="1" applyBorder="1" applyAlignment="1">
      <alignment horizontal="right" vertical="center"/>
    </xf>
    <xf numFmtId="0" fontId="10" fillId="0" borderId="1" xfId="0" applyFont="1" applyBorder="1" applyAlignment="1">
      <alignment horizontal="center" vertical="center" wrapText="1"/>
    </xf>
    <xf numFmtId="43" fontId="9" fillId="0" borderId="1" xfId="1" applyFont="1" applyFill="1" applyBorder="1" applyAlignment="1">
      <alignment horizontal="left" vertical="center"/>
    </xf>
    <xf numFmtId="0" fontId="15" fillId="0" borderId="1" xfId="0" applyFont="1" applyBorder="1" applyAlignment="1">
      <alignment horizontal="left" vertical="center"/>
    </xf>
    <xf numFmtId="0" fontId="9" fillId="0" borderId="1" xfId="0" applyFont="1" applyBorder="1" applyAlignment="1">
      <alignment horizontal="left" vertical="center"/>
    </xf>
    <xf numFmtId="43" fontId="26" fillId="0" borderId="1" xfId="0" applyNumberFormat="1" applyFont="1" applyBorder="1" applyAlignment="1">
      <alignment horizontal="left" vertical="center"/>
    </xf>
    <xf numFmtId="2" fontId="10" fillId="0" borderId="1" xfId="0" applyNumberFormat="1" applyFont="1" applyBorder="1" applyAlignment="1">
      <alignment horizontal="center" vertical="center"/>
    </xf>
    <xf numFmtId="43" fontId="15" fillId="0" borderId="1" xfId="0" applyNumberFormat="1" applyFont="1" applyBorder="1" applyAlignment="1">
      <alignment horizontal="right" vertical="center"/>
    </xf>
    <xf numFmtId="166" fontId="15" fillId="0" borderId="1" xfId="0" applyNumberFormat="1" applyFont="1" applyBorder="1" applyAlignment="1">
      <alignment horizontal="right" vertical="center"/>
    </xf>
    <xf numFmtId="165" fontId="9" fillId="0" borderId="1" xfId="0" applyNumberFormat="1" applyFont="1" applyBorder="1" applyAlignment="1">
      <alignment horizontal="center" vertical="center" shrinkToFit="1"/>
    </xf>
    <xf numFmtId="43" fontId="15" fillId="0" borderId="1" xfId="1" applyFont="1" applyFill="1" applyBorder="1" applyAlignment="1">
      <alignment horizontal="right" vertical="center"/>
    </xf>
    <xf numFmtId="0" fontId="15" fillId="0" borderId="1" xfId="0" applyFont="1" applyBorder="1" applyAlignment="1">
      <alignment horizontal="center" vertical="center"/>
    </xf>
    <xf numFmtId="1" fontId="9" fillId="0" borderId="1" xfId="0" applyNumberFormat="1" applyFont="1" applyBorder="1" applyAlignment="1">
      <alignment horizontal="center" vertical="center" wrapText="1" shrinkToFit="1"/>
    </xf>
    <xf numFmtId="4"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wrapText="1" shrinkToFit="1"/>
    </xf>
    <xf numFmtId="2" fontId="9" fillId="0" borderId="1" xfId="0" applyNumberFormat="1" applyFont="1" applyBorder="1" applyAlignment="1">
      <alignment horizontal="center" vertical="center" wrapText="1" shrinkToFit="1"/>
    </xf>
    <xf numFmtId="166" fontId="15" fillId="0" borderId="1" xfId="1" applyNumberFormat="1" applyFont="1" applyFill="1" applyBorder="1" applyAlignment="1">
      <alignment horizontal="center" vertical="center" wrapText="1" shrinkToFit="1"/>
    </xf>
    <xf numFmtId="0" fontId="7" fillId="0" borderId="1" xfId="2" applyFont="1" applyBorder="1" applyAlignment="1">
      <alignment vertical="center" wrapText="1"/>
    </xf>
    <xf numFmtId="0" fontId="10" fillId="0" borderId="1" xfId="2" applyFont="1" applyBorder="1" applyAlignment="1">
      <alignment vertical="center" wrapText="1"/>
    </xf>
    <xf numFmtId="2" fontId="9" fillId="0" borderId="1" xfId="0" applyNumberFormat="1" applyFont="1" applyBorder="1" applyAlignment="1">
      <alignment vertical="center" wrapText="1"/>
    </xf>
    <xf numFmtId="0" fontId="9" fillId="0" borderId="1" xfId="0" applyFont="1" applyBorder="1" applyAlignment="1">
      <alignment vertical="center" wrapText="1"/>
    </xf>
    <xf numFmtId="2" fontId="9" fillId="0" borderId="1" xfId="0" applyNumberFormat="1" applyFont="1" applyBorder="1" applyAlignment="1">
      <alignment horizontal="center" vertical="center" wrapText="1"/>
    </xf>
    <xf numFmtId="166" fontId="9" fillId="0" borderId="1" xfId="1" applyNumberFormat="1" applyFont="1" applyFill="1" applyBorder="1" applyAlignment="1">
      <alignment horizontal="center" vertical="center" wrapText="1" shrinkToFit="1"/>
    </xf>
    <xf numFmtId="166" fontId="9" fillId="0" borderId="1" xfId="1" applyNumberFormat="1" applyFont="1" applyFill="1" applyBorder="1" applyAlignment="1">
      <alignment horizontal="center" vertical="center" wrapText="1"/>
    </xf>
    <xf numFmtId="0" fontId="9" fillId="0" borderId="1" xfId="0" applyFont="1" applyBorder="1" applyAlignment="1">
      <alignment horizontal="right" vertical="center" wrapText="1"/>
    </xf>
    <xf numFmtId="2" fontId="13"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10" fillId="0" borderId="1" xfId="3" applyFont="1" applyBorder="1" applyAlignment="1">
      <alignment horizontal="center" vertical="center" wrapText="1"/>
    </xf>
    <xf numFmtId="0" fontId="9" fillId="0" borderId="1" xfId="4" applyFont="1" applyBorder="1" applyAlignment="1">
      <alignment horizontal="center" vertical="center" wrapText="1"/>
    </xf>
    <xf numFmtId="43" fontId="15" fillId="0" borderId="1" xfId="1" applyFont="1" applyFill="1" applyBorder="1" applyAlignment="1">
      <alignment horizontal="center" vertical="center" wrapText="1" shrinkToFit="1"/>
    </xf>
    <xf numFmtId="1" fontId="9" fillId="0" borderId="1" xfId="0" applyNumberFormat="1" applyFont="1" applyBorder="1" applyAlignment="1">
      <alignment horizontal="center" vertical="center"/>
    </xf>
    <xf numFmtId="166" fontId="9" fillId="0" borderId="1" xfId="1" applyNumberFormat="1" applyFont="1" applyFill="1" applyBorder="1" applyAlignment="1">
      <alignment horizontal="center" vertical="center"/>
    </xf>
    <xf numFmtId="2" fontId="15" fillId="0" borderId="1" xfId="0" applyNumberFormat="1" applyFont="1" applyBorder="1" applyAlignment="1">
      <alignment horizontal="right" vertical="center"/>
    </xf>
    <xf numFmtId="2" fontId="9" fillId="0" borderId="1" xfId="0" applyNumberFormat="1" applyFont="1" applyBorder="1" applyAlignment="1">
      <alignment horizontal="left" vertical="center"/>
    </xf>
    <xf numFmtId="166" fontId="9" fillId="0" borderId="1" xfId="9" applyNumberFormat="1" applyFont="1" applyFill="1" applyBorder="1" applyAlignment="1">
      <alignment horizontal="right" vertical="center" wrapText="1" shrinkToFit="1"/>
    </xf>
    <xf numFmtId="0" fontId="25" fillId="0" borderId="1" xfId="0" applyFont="1" applyBorder="1" applyAlignment="1">
      <alignment vertical="center" wrapText="1"/>
    </xf>
    <xf numFmtId="0" fontId="10" fillId="0" borderId="1" xfId="0" applyFont="1" applyBorder="1" applyAlignment="1">
      <alignment vertical="center" wrapText="1"/>
    </xf>
    <xf numFmtId="0" fontId="10" fillId="0" borderId="1" xfId="3" applyFont="1" applyBorder="1" applyAlignment="1">
      <alignment vertical="center" wrapText="1"/>
    </xf>
    <xf numFmtId="0" fontId="9" fillId="0" borderId="1" xfId="4" applyFont="1" applyBorder="1" applyAlignment="1">
      <alignment vertical="center" wrapText="1"/>
    </xf>
    <xf numFmtId="43" fontId="9" fillId="0" borderId="1" xfId="0" applyNumberFormat="1" applyFont="1" applyBorder="1" applyAlignment="1">
      <alignment horizontal="center" vertical="center"/>
    </xf>
    <xf numFmtId="43" fontId="10" fillId="0" borderId="1" xfId="0" applyNumberFormat="1" applyFont="1" applyBorder="1" applyAlignment="1">
      <alignment horizontal="right"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43" fontId="9" fillId="8" borderId="1" xfId="0" applyNumberFormat="1" applyFont="1" applyFill="1" applyBorder="1" applyAlignment="1">
      <alignment horizontal="right" vertical="center"/>
    </xf>
    <xf numFmtId="0" fontId="9" fillId="8" borderId="1" xfId="0" applyFont="1" applyFill="1" applyBorder="1" applyAlignment="1">
      <alignment horizontal="left" vertical="center"/>
    </xf>
    <xf numFmtId="0" fontId="9" fillId="8" borderId="1" xfId="69" applyFont="1" applyFill="1" applyBorder="1" applyAlignment="1">
      <alignment horizontal="center" vertical="center"/>
    </xf>
    <xf numFmtId="1" fontId="9" fillId="8" borderId="1" xfId="0" applyNumberFormat="1" applyFont="1" applyFill="1" applyBorder="1" applyAlignment="1">
      <alignment horizontal="center" vertical="center" wrapText="1"/>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xf>
    <xf numFmtId="43" fontId="9" fillId="8" borderId="1" xfId="69" applyNumberFormat="1" applyFont="1" applyFill="1" applyBorder="1" applyAlignment="1">
      <alignment horizontal="center" vertical="center"/>
    </xf>
    <xf numFmtId="0" fontId="9" fillId="8" borderId="1" xfId="0" applyFont="1" applyFill="1" applyBorder="1" applyAlignment="1">
      <alignment horizontal="right" vertical="center" wrapText="1"/>
    </xf>
    <xf numFmtId="2" fontId="9" fillId="8"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xf>
    <xf numFmtId="0" fontId="9" fillId="9" borderId="1" xfId="0" applyFont="1" applyFill="1" applyBorder="1" applyAlignment="1">
      <alignment horizontal="left" vertical="center"/>
    </xf>
    <xf numFmtId="43" fontId="9" fillId="9" borderId="1" xfId="0" applyNumberFormat="1" applyFont="1" applyFill="1" applyBorder="1" applyAlignment="1">
      <alignment horizontal="center" vertical="center"/>
    </xf>
    <xf numFmtId="166" fontId="15" fillId="0" borderId="1" xfId="1" applyNumberFormat="1" applyFont="1" applyFill="1" applyBorder="1" applyAlignment="1">
      <alignment horizontal="right" vertical="center" wrapText="1" shrinkToFit="1"/>
    </xf>
    <xf numFmtId="2" fontId="10" fillId="8" borderId="1" xfId="0" applyNumberFormat="1" applyFont="1" applyFill="1" applyBorder="1" applyAlignment="1">
      <alignment horizontal="center" vertical="center" wrapText="1"/>
    </xf>
    <xf numFmtId="2" fontId="7" fillId="8" borderId="1" xfId="2" applyNumberFormat="1" applyFont="1" applyFill="1" applyBorder="1" applyAlignment="1">
      <alignment vertical="center" wrapText="1"/>
    </xf>
    <xf numFmtId="0" fontId="7" fillId="8" borderId="1" xfId="2" applyFont="1" applyFill="1" applyBorder="1" applyAlignment="1">
      <alignment vertical="center" wrapText="1"/>
    </xf>
    <xf numFmtId="43" fontId="7" fillId="0" borderId="1" xfId="1" applyFont="1" applyFill="1" applyBorder="1" applyAlignment="1">
      <alignment horizontal="right" vertical="center" wrapText="1"/>
    </xf>
    <xf numFmtId="43" fontId="9" fillId="0" borderId="1" xfId="1" applyFont="1" applyBorder="1" applyAlignment="1">
      <alignment horizontal="right" vertical="center"/>
    </xf>
    <xf numFmtId="43" fontId="15" fillId="0" borderId="1" xfId="1" applyFont="1" applyBorder="1" applyAlignment="1">
      <alignment horizontal="right" vertical="center"/>
    </xf>
    <xf numFmtId="43" fontId="9" fillId="0" borderId="1" xfId="1" applyFont="1" applyFill="1" applyBorder="1" applyAlignment="1">
      <alignment horizontal="right" vertical="center" wrapText="1" shrinkToFit="1"/>
    </xf>
    <xf numFmtId="43" fontId="15" fillId="0" borderId="1" xfId="1" applyFont="1" applyFill="1" applyBorder="1" applyAlignment="1">
      <alignment horizontal="right" vertical="center" wrapText="1" shrinkToFit="1"/>
    </xf>
    <xf numFmtId="43" fontId="10" fillId="0" borderId="1" xfId="1" applyFont="1" applyBorder="1" applyAlignment="1">
      <alignment horizontal="right" vertical="center"/>
    </xf>
    <xf numFmtId="43" fontId="13" fillId="0" borderId="1" xfId="1" applyFont="1" applyBorder="1" applyAlignment="1">
      <alignment horizontal="right" vertical="center"/>
    </xf>
    <xf numFmtId="43" fontId="10" fillId="0" borderId="1" xfId="1" applyFont="1" applyFill="1" applyBorder="1" applyAlignment="1">
      <alignment horizontal="right" vertical="center" wrapText="1"/>
    </xf>
    <xf numFmtId="43" fontId="9" fillId="8" borderId="1" xfId="1" applyFont="1" applyFill="1" applyBorder="1" applyAlignment="1">
      <alignment horizontal="right" vertical="center" wrapText="1"/>
    </xf>
    <xf numFmtId="43" fontId="9" fillId="8" borderId="1" xfId="1" applyFont="1" applyFill="1" applyBorder="1" applyAlignment="1">
      <alignment horizontal="right"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3" fillId="0" borderId="0" xfId="71" applyFont="1"/>
    <xf numFmtId="0" fontId="40" fillId="8" borderId="1" xfId="2" applyFont="1" applyFill="1" applyBorder="1"/>
    <xf numFmtId="2" fontId="41" fillId="8" borderId="1" xfId="2" applyNumberFormat="1" applyFont="1" applyFill="1" applyBorder="1" applyAlignment="1">
      <alignment horizontal="center" vertical="center" shrinkToFit="1"/>
    </xf>
    <xf numFmtId="1" fontId="41" fillId="8" borderId="1" xfId="2" applyNumberFormat="1" applyFont="1" applyFill="1" applyBorder="1" applyAlignment="1">
      <alignment horizontal="center" vertical="center" shrinkToFit="1"/>
    </xf>
    <xf numFmtId="0" fontId="40" fillId="8" borderId="1" xfId="2" applyFont="1" applyFill="1" applyBorder="1" applyAlignment="1">
      <alignment horizontal="center" vertical="center" shrinkToFit="1"/>
    </xf>
    <xf numFmtId="2" fontId="40" fillId="8" borderId="1" xfId="2" applyNumberFormat="1" applyFont="1" applyFill="1" applyBorder="1" applyAlignment="1">
      <alignment horizontal="center" vertical="center" shrinkToFit="1"/>
    </xf>
    <xf numFmtId="0" fontId="40" fillId="8" borderId="1" xfId="2" applyFont="1" applyFill="1" applyBorder="1" applyAlignment="1">
      <alignment horizontal="justify" vertical="top" wrapText="1"/>
    </xf>
    <xf numFmtId="0" fontId="41" fillId="8" borderId="1" xfId="2" applyFont="1" applyFill="1" applyBorder="1" applyAlignment="1">
      <alignment horizontal="justify" vertical="top" wrapText="1"/>
    </xf>
    <xf numFmtId="0" fontId="41" fillId="8" borderId="1" xfId="2" applyFont="1" applyFill="1" applyBorder="1" applyAlignment="1">
      <alignment horizontal="center" vertical="center" shrinkToFit="1"/>
    </xf>
    <xf numFmtId="0" fontId="41" fillId="8" borderId="1" xfId="2" applyFont="1" applyFill="1" applyBorder="1"/>
    <xf numFmtId="2" fontId="41" fillId="8" borderId="1" xfId="72" applyNumberFormat="1" applyFont="1" applyFill="1" applyBorder="1" applyAlignment="1">
      <alignment horizontal="center" vertical="center" shrinkToFit="1"/>
    </xf>
    <xf numFmtId="1" fontId="41" fillId="8" borderId="1" xfId="2" applyNumberFormat="1" applyFont="1" applyFill="1" applyBorder="1" applyAlignment="1">
      <alignment horizontal="center" vertical="center"/>
    </xf>
    <xf numFmtId="0" fontId="41" fillId="8" borderId="1" xfId="2" applyFont="1" applyFill="1" applyBorder="1" applyAlignment="1">
      <alignment horizontal="center" vertical="center"/>
    </xf>
    <xf numFmtId="0" fontId="41" fillId="8" borderId="1" xfId="2" applyFont="1" applyFill="1" applyBorder="1" applyAlignment="1">
      <alignment horizontal="justify" wrapText="1"/>
    </xf>
    <xf numFmtId="0" fontId="40" fillId="8" borderId="1" xfId="2" applyFont="1" applyFill="1" applyBorder="1" applyAlignment="1">
      <alignment horizontal="justify" wrapText="1"/>
    </xf>
    <xf numFmtId="2" fontId="40" fillId="8" borderId="1" xfId="2" applyNumberFormat="1" applyFont="1" applyFill="1" applyBorder="1" applyAlignment="1">
      <alignment horizontal="center" vertical="center"/>
    </xf>
    <xf numFmtId="2" fontId="41" fillId="8" borderId="1" xfId="2" applyNumberFormat="1" applyFont="1" applyFill="1" applyBorder="1" applyAlignment="1">
      <alignment horizontal="center" vertical="center"/>
    </xf>
    <xf numFmtId="0" fontId="40" fillId="8" borderId="1" xfId="2" applyFont="1" applyFill="1" applyBorder="1" applyAlignment="1">
      <alignment horizontal="justify" vertical="center" wrapText="1"/>
    </xf>
    <xf numFmtId="1" fontId="40" fillId="8" borderId="1" xfId="2" applyNumberFormat="1" applyFont="1" applyFill="1" applyBorder="1" applyAlignment="1">
      <alignment horizontal="center" vertical="center" shrinkToFit="1"/>
    </xf>
    <xf numFmtId="2" fontId="40" fillId="8" borderId="1" xfId="2" applyNumberFormat="1" applyFont="1" applyFill="1" applyBorder="1" applyAlignment="1">
      <alignment horizontal="right" vertical="center" wrapText="1"/>
    </xf>
    <xf numFmtId="166" fontId="40" fillId="8" borderId="1" xfId="73" applyNumberFormat="1" applyFont="1" applyFill="1" applyBorder="1" applyAlignment="1">
      <alignment horizontal="center" vertical="center" shrinkToFit="1"/>
    </xf>
    <xf numFmtId="166" fontId="40" fillId="2" borderId="1" xfId="73" applyNumberFormat="1" applyFont="1" applyFill="1" applyBorder="1" applyAlignment="1">
      <alignment horizontal="center" vertical="center" shrinkToFit="1"/>
    </xf>
    <xf numFmtId="0" fontId="23" fillId="0" borderId="0" xfId="71"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shrinkToFit="1"/>
    </xf>
    <xf numFmtId="0" fontId="44" fillId="0" borderId="0" xfId="2" applyFont="1" applyAlignment="1">
      <alignment vertical="center"/>
    </xf>
    <xf numFmtId="0" fontId="44" fillId="0" borderId="10" xfId="2" applyFont="1" applyBorder="1" applyAlignment="1">
      <alignment horizontal="justify" vertical="center" wrapText="1"/>
    </xf>
    <xf numFmtId="0" fontId="44" fillId="0" borderId="11" xfId="2" applyFont="1" applyBorder="1" applyAlignment="1">
      <alignment vertical="center" wrapText="1"/>
    </xf>
    <xf numFmtId="2" fontId="44" fillId="0" borderId="11" xfId="2" applyNumberFormat="1" applyFont="1" applyBorder="1" applyAlignment="1">
      <alignment vertical="center" wrapText="1"/>
    </xf>
    <xf numFmtId="0" fontId="44" fillId="0" borderId="0" xfId="2" applyFont="1" applyAlignment="1">
      <alignment horizontal="justify" vertical="center" wrapText="1"/>
    </xf>
    <xf numFmtId="0" fontId="44" fillId="0" borderId="0" xfId="2" applyFont="1" applyAlignment="1">
      <alignment vertical="center" wrapText="1"/>
    </xf>
    <xf numFmtId="2" fontId="44" fillId="0" borderId="0" xfId="2" applyNumberFormat="1" applyFont="1" applyAlignment="1">
      <alignment vertical="center" wrapText="1"/>
    </xf>
    <xf numFmtId="2" fontId="43" fillId="0" borderId="11" xfId="2" applyNumberFormat="1" applyFont="1" applyBorder="1" applyAlignment="1">
      <alignment vertical="center" wrapText="1"/>
    </xf>
    <xf numFmtId="2" fontId="43" fillId="0" borderId="0" xfId="2" applyNumberFormat="1" applyFont="1" applyAlignment="1">
      <alignment vertical="center" wrapText="1"/>
    </xf>
    <xf numFmtId="0" fontId="43" fillId="0" borderId="0" xfId="2" applyFont="1" applyAlignment="1">
      <alignment horizontal="left" vertical="center" wrapText="1"/>
    </xf>
    <xf numFmtId="0" fontId="44" fillId="0" borderId="0" xfId="2" applyFont="1" applyAlignment="1">
      <alignment horizontal="left" vertical="center" wrapText="1"/>
    </xf>
    <xf numFmtId="0" fontId="44" fillId="0" borderId="0" xfId="2" applyFont="1" applyAlignment="1">
      <alignment horizontal="center" vertical="center" wrapText="1"/>
    </xf>
    <xf numFmtId="0" fontId="41" fillId="0" borderId="10" xfId="2" applyFont="1" applyBorder="1" applyAlignment="1">
      <alignment vertical="center"/>
    </xf>
    <xf numFmtId="0" fontId="41" fillId="0" borderId="0" xfId="2" applyFont="1" applyAlignment="1">
      <alignment vertical="center"/>
    </xf>
    <xf numFmtId="0" fontId="43" fillId="0" borderId="11" xfId="2" applyFont="1" applyBorder="1" applyAlignment="1">
      <alignment vertical="center" wrapText="1"/>
    </xf>
    <xf numFmtId="0" fontId="43" fillId="0" borderId="0" xfId="2" applyFont="1" applyAlignment="1">
      <alignment vertical="center" wrapText="1"/>
    </xf>
    <xf numFmtId="0" fontId="43" fillId="0" borderId="11" xfId="2" applyFont="1" applyBorder="1" applyAlignment="1">
      <alignment vertical="center"/>
    </xf>
    <xf numFmtId="0" fontId="43" fillId="0" borderId="0" xfId="2" applyFont="1" applyAlignment="1">
      <alignment vertical="center"/>
    </xf>
    <xf numFmtId="0" fontId="43" fillId="0" borderId="0" xfId="2" applyFont="1" applyAlignment="1">
      <alignment horizontal="justify" vertical="center" wrapText="1"/>
    </xf>
    <xf numFmtId="0" fontId="44" fillId="0" borderId="11" xfId="2" applyFont="1" applyBorder="1" applyAlignment="1">
      <alignment horizontal="left" vertical="center" wrapText="1" shrinkToFit="1"/>
    </xf>
    <xf numFmtId="1" fontId="44" fillId="0" borderId="11" xfId="2" applyNumberFormat="1" applyFont="1" applyBorder="1" applyAlignment="1">
      <alignment vertical="center" wrapText="1" shrinkToFit="1"/>
    </xf>
    <xf numFmtId="0" fontId="44" fillId="0" borderId="0" xfId="2" applyFont="1" applyAlignment="1">
      <alignment horizontal="left" vertical="center" wrapText="1" shrinkToFit="1"/>
    </xf>
    <xf numFmtId="1" fontId="44" fillId="0" borderId="0" xfId="2" applyNumberFormat="1" applyFont="1" applyAlignment="1">
      <alignment vertical="center" wrapText="1" shrinkToFit="1"/>
    </xf>
    <xf numFmtId="2" fontId="44" fillId="0" borderId="0" xfId="2" applyNumberFormat="1" applyFont="1" applyAlignment="1">
      <alignment horizontal="center" vertical="center" wrapText="1" shrinkToFit="1"/>
    </xf>
    <xf numFmtId="2" fontId="44" fillId="0" borderId="11" xfId="2" applyNumberFormat="1" applyFont="1" applyBorder="1" applyAlignment="1">
      <alignment horizontal="right" vertical="center" wrapText="1" shrinkToFit="1"/>
    </xf>
    <xf numFmtId="2" fontId="44" fillId="0" borderId="0" xfId="2" applyNumberFormat="1" applyFont="1" applyAlignment="1">
      <alignment horizontal="right" vertical="center" wrapText="1" shrinkToFit="1"/>
    </xf>
    <xf numFmtId="0" fontId="44" fillId="0" borderId="10" xfId="2" applyFont="1" applyBorder="1" applyAlignment="1">
      <alignment vertical="center"/>
    </xf>
    <xf numFmtId="0" fontId="44" fillId="0" borderId="0" xfId="2" applyFont="1" applyAlignment="1">
      <alignment horizontal="center" vertical="center"/>
    </xf>
    <xf numFmtId="2" fontId="44" fillId="0" borderId="11" xfId="72" applyNumberFormat="1" applyFont="1" applyBorder="1" applyAlignment="1">
      <alignment horizontal="right" vertical="center" wrapText="1" shrinkToFit="1"/>
    </xf>
    <xf numFmtId="0" fontId="43" fillId="0" borderId="11" xfId="2" applyFont="1" applyBorder="1" applyAlignment="1">
      <alignment horizontal="left" vertical="center" wrapText="1" shrinkToFit="1"/>
    </xf>
    <xf numFmtId="2" fontId="44" fillId="0" borderId="0" xfId="72" applyNumberFormat="1" applyFont="1" applyBorder="1" applyAlignment="1">
      <alignment horizontal="right" vertical="center" wrapText="1" shrinkToFit="1"/>
    </xf>
    <xf numFmtId="0" fontId="43" fillId="0" borderId="0" xfId="2" applyFont="1" applyAlignment="1">
      <alignment horizontal="left" vertical="center" wrapText="1" shrinkToFit="1"/>
    </xf>
    <xf numFmtId="0" fontId="44" fillId="0" borderId="11" xfId="2" applyFont="1" applyBorder="1" applyAlignment="1">
      <alignment vertical="center" wrapText="1" shrinkToFit="1"/>
    </xf>
    <xf numFmtId="1" fontId="44" fillId="0" borderId="11" xfId="2" applyNumberFormat="1" applyFont="1" applyBorder="1" applyAlignment="1">
      <alignment vertical="center" wrapText="1"/>
    </xf>
    <xf numFmtId="0" fontId="44" fillId="0" borderId="11" xfId="2" applyFont="1" applyBorder="1" applyAlignment="1">
      <alignment horizontal="left" vertical="center" wrapText="1"/>
    </xf>
    <xf numFmtId="0" fontId="44" fillId="0" borderId="0" xfId="2" applyFont="1" applyAlignment="1">
      <alignment vertical="center" wrapText="1" shrinkToFit="1"/>
    </xf>
    <xf numFmtId="1" fontId="44" fillId="0" borderId="0" xfId="2" applyNumberFormat="1" applyFont="1" applyAlignment="1">
      <alignment vertical="center" wrapText="1"/>
    </xf>
    <xf numFmtId="0" fontId="43" fillId="0" borderId="10" xfId="2" applyFont="1" applyBorder="1" applyAlignment="1">
      <alignment horizontal="left" vertical="center" wrapText="1"/>
    </xf>
    <xf numFmtId="2" fontId="44" fillId="0" borderId="11" xfId="2" applyNumberFormat="1" applyFont="1" applyBorder="1" applyAlignment="1">
      <alignment vertical="center" wrapText="1" shrinkToFit="1"/>
    </xf>
    <xf numFmtId="2" fontId="44"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0" fontId="44" fillId="0" borderId="10" xfId="2" applyFont="1" applyBorder="1" applyAlignment="1">
      <alignment vertical="center" wrapText="1"/>
    </xf>
    <xf numFmtId="169" fontId="44" fillId="0" borderId="11" xfId="72" applyNumberFormat="1" applyFont="1" applyBorder="1" applyAlignment="1">
      <alignment horizontal="right" vertical="center" wrapText="1" shrinkToFit="1"/>
    </xf>
    <xf numFmtId="169" fontId="44" fillId="0" borderId="0" xfId="72" applyNumberFormat="1" applyFont="1" applyBorder="1" applyAlignment="1">
      <alignment horizontal="right" vertical="center" wrapText="1" shrinkToFit="1"/>
    </xf>
    <xf numFmtId="0" fontId="43" fillId="0" borderId="10" xfId="2" applyFont="1" applyBorder="1" applyAlignment="1">
      <alignment vertical="center"/>
    </xf>
    <xf numFmtId="166" fontId="43" fillId="0" borderId="0" xfId="73" applyNumberFormat="1" applyFont="1" applyBorder="1" applyAlignment="1">
      <alignment horizontal="center" vertical="center" wrapText="1" shrinkToFit="1"/>
    </xf>
    <xf numFmtId="0" fontId="43" fillId="0" borderId="0" xfId="2" applyFont="1" applyAlignment="1">
      <alignment horizontal="right" vertical="center" wrapText="1"/>
    </xf>
    <xf numFmtId="0" fontId="8" fillId="0" borderId="1" xfId="0" applyFont="1" applyBorder="1" applyAlignment="1">
      <alignment horizontal="left" vertical="center" wrapText="1"/>
    </xf>
    <xf numFmtId="0" fontId="38" fillId="0" borderId="1" xfId="0" applyFont="1" applyBorder="1" applyAlignment="1">
      <alignment horizontal="left" vertical="center" wrapText="1"/>
    </xf>
    <xf numFmtId="0" fontId="11" fillId="0" borderId="1" xfId="0" applyFont="1" applyBorder="1" applyAlignment="1">
      <alignment horizontal="left" vertical="center"/>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43" fontId="9" fillId="0" borderId="1" xfId="1" applyFont="1" applyBorder="1" applyAlignment="1">
      <alignment horizontal="right" vertical="center"/>
    </xf>
    <xf numFmtId="0" fontId="18" fillId="0" borderId="1" xfId="0" applyFont="1" applyBorder="1" applyAlignment="1">
      <alignment vertical="center"/>
    </xf>
    <xf numFmtId="0" fontId="27" fillId="0" borderId="1" xfId="0" applyFont="1" applyBorder="1" applyAlignment="1">
      <alignment vertical="center"/>
    </xf>
    <xf numFmtId="0" fontId="44" fillId="0" borderId="10" xfId="2" applyFont="1" applyBorder="1" applyAlignment="1">
      <alignment horizontal="left" vertical="center" wrapText="1"/>
    </xf>
    <xf numFmtId="0" fontId="44" fillId="0" borderId="11" xfId="2" applyFont="1" applyBorder="1" applyAlignment="1">
      <alignment vertical="center"/>
    </xf>
    <xf numFmtId="0" fontId="41" fillId="0" borderId="11" xfId="2" applyFont="1" applyBorder="1" applyAlignment="1">
      <alignment vertical="center"/>
    </xf>
    <xf numFmtId="0" fontId="18" fillId="8" borderId="1" xfId="0" applyFont="1" applyFill="1" applyBorder="1" applyAlignment="1">
      <alignment vertical="center"/>
    </xf>
    <xf numFmtId="1" fontId="9" fillId="8" borderId="1" xfId="0" applyNumberFormat="1" applyFont="1" applyFill="1" applyBorder="1" applyAlignment="1">
      <alignment horizontal="left" vertical="center" wrapText="1"/>
    </xf>
    <xf numFmtId="0" fontId="10" fillId="0" borderId="1" xfId="0" applyFont="1" applyBorder="1" applyAlignment="1">
      <alignment horizontal="left" vertical="center" wrapText="1"/>
    </xf>
    <xf numFmtId="1" fontId="9"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5" fillId="0" borderId="1" xfId="0" applyFont="1" applyBorder="1" applyAlignment="1">
      <alignment horizontal="right" vertical="center"/>
    </xf>
    <xf numFmtId="0" fontId="15" fillId="0" borderId="1" xfId="0" applyFont="1" applyBorder="1" applyAlignment="1">
      <alignment horizontal="left" vertical="center" wrapText="1"/>
    </xf>
    <xf numFmtId="0" fontId="7" fillId="0" borderId="1" xfId="2" applyFont="1" applyBorder="1" applyAlignment="1">
      <alignment horizontal="left" vertical="center" wrapText="1"/>
    </xf>
    <xf numFmtId="0" fontId="10" fillId="8" borderId="1" xfId="0" applyFont="1" applyFill="1" applyBorder="1" applyAlignment="1">
      <alignment horizontal="left" vertical="center" wrapText="1"/>
    </xf>
    <xf numFmtId="0" fontId="7" fillId="8" borderId="1" xfId="2" applyFont="1" applyFill="1" applyBorder="1" applyAlignment="1">
      <alignment horizontal="left" vertical="center" wrapText="1"/>
    </xf>
    <xf numFmtId="0" fontId="25" fillId="0" borderId="1" xfId="0" applyFont="1" applyBorder="1" applyAlignment="1">
      <alignment horizontal="left" vertical="center" wrapText="1"/>
    </xf>
    <xf numFmtId="0" fontId="37" fillId="0" borderId="1" xfId="0" applyFont="1" applyBorder="1" applyAlignment="1">
      <alignment horizontal="left" vertical="center" wrapText="1"/>
    </xf>
    <xf numFmtId="0" fontId="10" fillId="0" borderId="1" xfId="3" applyFont="1" applyBorder="1" applyAlignment="1">
      <alignment horizontal="left" vertical="center" wrapText="1"/>
    </xf>
    <xf numFmtId="0" fontId="7" fillId="0" borderId="1" xfId="3" applyFont="1" applyBorder="1" applyAlignment="1">
      <alignment horizontal="left" vertical="center" wrapText="1"/>
    </xf>
    <xf numFmtId="0" fontId="9" fillId="0" borderId="1" xfId="4" applyFont="1" applyBorder="1" applyAlignment="1">
      <alignment horizontal="left" vertical="center" wrapText="1"/>
    </xf>
    <xf numFmtId="0" fontId="15" fillId="0" borderId="1" xfId="4" applyFont="1" applyBorder="1" applyAlignment="1">
      <alignment horizontal="left" vertical="center" wrapText="1"/>
    </xf>
    <xf numFmtId="164" fontId="9" fillId="0" borderId="1" xfId="0" applyNumberFormat="1" applyFont="1" applyBorder="1" applyAlignment="1">
      <alignment horizontal="left" vertical="center"/>
    </xf>
    <xf numFmtId="164" fontId="9" fillId="0" borderId="1" xfId="0" applyNumberFormat="1" applyFont="1" applyBorder="1" applyAlignment="1">
      <alignment horizontal="left" vertical="center" wrapText="1"/>
    </xf>
    <xf numFmtId="164" fontId="15" fillId="0" borderId="1" xfId="0" applyNumberFormat="1" applyFont="1" applyBorder="1" applyAlignment="1">
      <alignment horizontal="left" vertical="center" wrapText="1"/>
    </xf>
    <xf numFmtId="43" fontId="9" fillId="0" borderId="1" xfId="0" applyNumberFormat="1" applyFont="1" applyBorder="1" applyAlignment="1">
      <alignment horizontal="left" vertical="center" wrapText="1"/>
    </xf>
    <xf numFmtId="1" fontId="9" fillId="0" borderId="1" xfId="0" applyNumberFormat="1" applyFont="1" applyFill="1" applyBorder="1" applyAlignment="1">
      <alignment horizontal="left" vertical="center" wrapText="1"/>
    </xf>
    <xf numFmtId="1" fontId="9" fillId="8" borderId="1" xfId="69"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0" fontId="10" fillId="8" borderId="1" xfId="2" applyFont="1" applyFill="1" applyBorder="1" applyAlignment="1">
      <alignment horizontal="left" vertical="center" wrapText="1"/>
    </xf>
    <xf numFmtId="0" fontId="9" fillId="8" borderId="1" xfId="0" applyFont="1" applyFill="1" applyBorder="1" applyAlignment="1">
      <alignment vertical="center" wrapText="1"/>
    </xf>
    <xf numFmtId="0" fontId="9" fillId="8" borderId="1" xfId="0" applyFont="1" applyFill="1" applyBorder="1" applyAlignment="1">
      <alignment horizontal="right" vertical="center"/>
    </xf>
    <xf numFmtId="2" fontId="10" fillId="8" borderId="1" xfId="2" applyNumberFormat="1" applyFont="1" applyFill="1" applyBorder="1" applyAlignment="1">
      <alignment vertical="center" wrapText="1"/>
    </xf>
    <xf numFmtId="0" fontId="10" fillId="8" borderId="1" xfId="2" applyFont="1" applyFill="1" applyBorder="1" applyAlignment="1">
      <alignment vertical="center" wrapText="1"/>
    </xf>
    <xf numFmtId="0" fontId="15" fillId="8" borderId="1" xfId="0" applyFont="1" applyFill="1" applyBorder="1" applyAlignment="1">
      <alignment horizontal="left" vertical="center" wrapText="1"/>
    </xf>
    <xf numFmtId="0" fontId="52" fillId="8" borderId="0" xfId="71" applyFont="1" applyFill="1" applyAlignment="1">
      <alignment vertical="center"/>
    </xf>
    <xf numFmtId="0" fontId="23" fillId="0" borderId="1" xfId="71" applyFont="1" applyBorder="1"/>
    <xf numFmtId="166" fontId="52" fillId="2" borderId="1" xfId="1" applyNumberFormat="1" applyFont="1" applyFill="1" applyBorder="1"/>
    <xf numFmtId="0" fontId="43" fillId="0" borderId="12" xfId="2" applyFont="1" applyBorder="1" applyAlignment="1">
      <alignment vertical="center"/>
    </xf>
    <xf numFmtId="0" fontId="44" fillId="0" borderId="9" xfId="2" applyFont="1" applyBorder="1" applyAlignment="1">
      <alignment vertical="center"/>
    </xf>
    <xf numFmtId="0" fontId="44" fillId="0" borderId="9" xfId="2" applyFont="1" applyBorder="1" applyAlignment="1">
      <alignment vertical="center" wrapText="1" shrinkToFit="1"/>
    </xf>
    <xf numFmtId="0" fontId="52" fillId="0" borderId="1" xfId="2" applyFont="1" applyBorder="1"/>
    <xf numFmtId="0" fontId="52" fillId="0" borderId="1" xfId="2" applyFont="1" applyBorder="1" applyAlignment="1">
      <alignment horizontal="justify" vertical="top" wrapText="1"/>
    </xf>
    <xf numFmtId="0" fontId="52" fillId="0" borderId="1" xfId="2" applyFont="1" applyBorder="1" applyAlignment="1">
      <alignment horizontal="center" vertical="top" wrapText="1"/>
    </xf>
    <xf numFmtId="2" fontId="52" fillId="0" borderId="1" xfId="2" applyNumberFormat="1" applyFont="1" applyBorder="1" applyAlignment="1">
      <alignment horizontal="center" vertical="top" wrapText="1"/>
    </xf>
    <xf numFmtId="0" fontId="23" fillId="0" borderId="1" xfId="2" applyFont="1" applyBorder="1" applyAlignment="1">
      <alignment horizontal="justify" vertical="top" wrapText="1"/>
    </xf>
    <xf numFmtId="2" fontId="23" fillId="0" borderId="1" xfId="2" applyNumberFormat="1" applyFont="1" applyBorder="1" applyAlignment="1">
      <alignment horizontal="right" vertical="top" wrapText="1" shrinkToFit="1"/>
    </xf>
    <xf numFmtId="0" fontId="23" fillId="0" borderId="1" xfId="2" applyFont="1" applyBorder="1" applyAlignment="1">
      <alignment horizontal="left" vertical="top" wrapText="1" shrinkToFit="1"/>
    </xf>
    <xf numFmtId="2" fontId="23" fillId="0" borderId="1" xfId="2" applyNumberFormat="1" applyFont="1" applyBorder="1" applyAlignment="1">
      <alignment horizontal="center" vertical="top" wrapText="1" shrinkToFit="1"/>
    </xf>
    <xf numFmtId="1" fontId="23" fillId="0" borderId="1" xfId="2" applyNumberFormat="1" applyFont="1" applyBorder="1" applyAlignment="1">
      <alignment horizontal="right" vertical="top" wrapText="1" shrinkToFit="1"/>
    </xf>
    <xf numFmtId="2" fontId="23" fillId="0" borderId="1" xfId="2" applyNumberFormat="1" applyFont="1" applyBorder="1" applyAlignment="1">
      <alignment vertical="top" wrapText="1"/>
    </xf>
    <xf numFmtId="0" fontId="23" fillId="0" borderId="1" xfId="2" applyFont="1" applyBorder="1" applyAlignment="1">
      <alignment vertical="top" wrapText="1"/>
    </xf>
    <xf numFmtId="2" fontId="23" fillId="0" borderId="1" xfId="2" applyNumberFormat="1" applyFont="1" applyBorder="1" applyAlignment="1">
      <alignment horizontal="center" vertical="top" wrapText="1"/>
    </xf>
    <xf numFmtId="1" fontId="23" fillId="0" borderId="1" xfId="2" applyNumberFormat="1" applyFont="1" applyBorder="1" applyAlignment="1">
      <alignment vertical="top" wrapText="1"/>
    </xf>
    <xf numFmtId="2" fontId="23" fillId="0" borderId="1" xfId="2" applyNumberFormat="1" applyFont="1" applyBorder="1" applyAlignment="1">
      <alignment vertical="top" wrapText="1" shrinkToFit="1"/>
    </xf>
    <xf numFmtId="2" fontId="23" fillId="0" borderId="1" xfId="2" applyNumberFormat="1" applyFont="1" applyBorder="1" applyAlignment="1">
      <alignment horizontal="left" vertical="top" wrapText="1" shrinkToFit="1"/>
    </xf>
    <xf numFmtId="1" fontId="23" fillId="0" borderId="1" xfId="2" applyNumberFormat="1" applyFont="1" applyBorder="1" applyAlignment="1">
      <alignment vertical="top" wrapText="1" shrinkToFit="1"/>
    </xf>
    <xf numFmtId="168" fontId="23" fillId="0" borderId="1" xfId="2" applyNumberFormat="1" applyFont="1" applyBorder="1" applyAlignment="1">
      <alignment horizontal="left" vertical="top" wrapText="1" shrinkToFit="1"/>
    </xf>
    <xf numFmtId="0" fontId="52" fillId="0" borderId="1" xfId="2" applyFont="1" applyBorder="1" applyAlignment="1">
      <alignment horizontal="justify" vertical="center" wrapText="1"/>
    </xf>
    <xf numFmtId="0" fontId="52" fillId="0" borderId="1" xfId="2" applyFont="1" applyBorder="1" applyAlignment="1">
      <alignment horizontal="center" vertical="center" wrapText="1"/>
    </xf>
    <xf numFmtId="2" fontId="52" fillId="0" borderId="1" xfId="2" applyNumberFormat="1" applyFont="1" applyBorder="1" applyAlignment="1">
      <alignment horizontal="center" vertical="center" shrinkToFit="1"/>
    </xf>
    <xf numFmtId="2" fontId="52" fillId="0" borderId="1" xfId="2" applyNumberFormat="1" applyFont="1" applyBorder="1" applyAlignment="1">
      <alignment horizontal="center" vertical="top" shrinkToFit="1"/>
    </xf>
    <xf numFmtId="1" fontId="52" fillId="0" borderId="1" xfId="2" applyNumberFormat="1" applyFont="1" applyBorder="1" applyAlignment="1">
      <alignment horizontal="center" vertical="top" shrinkToFit="1"/>
    </xf>
    <xf numFmtId="0" fontId="52" fillId="0" borderId="1" xfId="2" applyFont="1" applyBorder="1" applyAlignment="1">
      <alignment horizontal="center" vertical="top" shrinkToFit="1"/>
    </xf>
    <xf numFmtId="2" fontId="23" fillId="0" borderId="1" xfId="2" applyNumberFormat="1" applyFont="1" applyBorder="1" applyAlignment="1">
      <alignment horizontal="center" vertical="top" shrinkToFit="1"/>
    </xf>
    <xf numFmtId="2" fontId="23" fillId="0" borderId="1" xfId="2" applyNumberFormat="1" applyFont="1" applyBorder="1" applyAlignment="1">
      <alignment horizontal="center" shrinkToFit="1"/>
    </xf>
    <xf numFmtId="2" fontId="23" fillId="0" borderId="1" xfId="2" applyNumberFormat="1" applyFont="1" applyBorder="1" applyAlignment="1">
      <alignment horizontal="center" vertical="center" shrinkToFit="1"/>
    </xf>
    <xf numFmtId="2" fontId="52" fillId="0" borderId="1" xfId="2" applyNumberFormat="1" applyFont="1" applyBorder="1" applyAlignment="1">
      <alignment horizontal="right" vertical="center" wrapText="1"/>
    </xf>
    <xf numFmtId="1" fontId="52" fillId="0" borderId="1" xfId="2" applyNumberFormat="1" applyFont="1" applyBorder="1" applyAlignment="1">
      <alignment horizontal="center" vertical="center" shrinkToFit="1"/>
    </xf>
    <xf numFmtId="1" fontId="52" fillId="2" borderId="1" xfId="2" applyNumberFormat="1" applyFont="1" applyFill="1" applyBorder="1" applyAlignment="1">
      <alignment horizontal="center" vertical="center" shrinkToFit="1"/>
    </xf>
    <xf numFmtId="0" fontId="52" fillId="0" borderId="11" xfId="2" applyFont="1" applyBorder="1" applyAlignment="1">
      <alignment vertical="top" wrapText="1"/>
    </xf>
    <xf numFmtId="0" fontId="23" fillId="0" borderId="11" xfId="2" applyFont="1" applyBorder="1"/>
    <xf numFmtId="0" fontId="23" fillId="0" borderId="11" xfId="2" applyFont="1" applyBorder="1" applyAlignment="1">
      <alignment horizontal="center"/>
    </xf>
    <xf numFmtId="0" fontId="23" fillId="0" borderId="11" xfId="2" applyFont="1" applyBorder="1" applyAlignment="1">
      <alignment horizontal="justify" vertical="top" wrapText="1"/>
    </xf>
    <xf numFmtId="0" fontId="52" fillId="0" borderId="11" xfId="2" applyFont="1" applyBorder="1" applyAlignment="1">
      <alignment horizontal="left" vertical="top" wrapText="1"/>
    </xf>
    <xf numFmtId="0" fontId="23" fillId="0" borderId="11" xfId="2" applyFont="1" applyBorder="1" applyAlignment="1">
      <alignment horizontal="left" vertical="top" wrapText="1"/>
    </xf>
    <xf numFmtId="0" fontId="23" fillId="0" borderId="11" xfId="2" applyFont="1" applyBorder="1" applyAlignment="1">
      <alignment horizontal="center" vertical="top" wrapText="1"/>
    </xf>
    <xf numFmtId="2" fontId="23" fillId="0" borderId="11" xfId="2" applyNumberFormat="1" applyFont="1" applyBorder="1" applyAlignment="1">
      <alignment vertical="top"/>
    </xf>
    <xf numFmtId="0" fontId="23" fillId="0" borderId="11" xfId="2" applyFont="1" applyBorder="1" applyAlignment="1">
      <alignment vertical="top"/>
    </xf>
    <xf numFmtId="2" fontId="23" fillId="0" borderId="11" xfId="2" applyNumberFormat="1" applyFont="1" applyBorder="1" applyAlignment="1">
      <alignment horizontal="center" vertical="top"/>
    </xf>
    <xf numFmtId="1" fontId="23" fillId="0" borderId="11" xfId="2" applyNumberFormat="1" applyFont="1" applyBorder="1" applyAlignment="1">
      <alignment vertical="top"/>
    </xf>
    <xf numFmtId="2" fontId="23" fillId="0" borderId="11" xfId="2" applyNumberFormat="1" applyFont="1" applyBorder="1" applyAlignment="1">
      <alignment horizontal="center" vertical="top" shrinkToFit="1"/>
    </xf>
    <xf numFmtId="0" fontId="52" fillId="0" borderId="11" xfId="2" applyFont="1" applyBorder="1" applyAlignment="1">
      <alignment horizontal="justify" vertical="top" wrapText="1"/>
    </xf>
    <xf numFmtId="0" fontId="23" fillId="0" borderId="11" xfId="2" applyFont="1" applyBorder="1" applyAlignment="1">
      <alignment horizontal="center" vertical="top"/>
    </xf>
    <xf numFmtId="167" fontId="23" fillId="0" borderId="11" xfId="2" applyNumberFormat="1" applyFont="1" applyBorder="1" applyAlignment="1">
      <alignment vertical="top"/>
    </xf>
    <xf numFmtId="2" fontId="52" fillId="0" borderId="11" xfId="2" applyNumberFormat="1" applyFont="1" applyBorder="1" applyAlignment="1">
      <alignment horizontal="center" vertical="top"/>
    </xf>
    <xf numFmtId="2" fontId="23" fillId="0" borderId="11" xfId="2" applyNumberFormat="1" applyFont="1" applyBorder="1" applyAlignment="1">
      <alignment vertical="top" shrinkToFit="1"/>
    </xf>
    <xf numFmtId="2" fontId="23" fillId="0" borderId="11" xfId="2" applyNumberFormat="1" applyFont="1" applyBorder="1" applyAlignment="1">
      <alignment horizontal="left" vertical="top" shrinkToFit="1"/>
    </xf>
    <xf numFmtId="1" fontId="23" fillId="0" borderId="11" xfId="2" applyNumberFormat="1" applyFont="1" applyBorder="1" applyAlignment="1">
      <alignment vertical="top" shrinkToFit="1"/>
    </xf>
    <xf numFmtId="168" fontId="23" fillId="0" borderId="11" xfId="2" applyNumberFormat="1" applyFont="1" applyBorder="1" applyAlignment="1">
      <alignment horizontal="left" vertical="top" shrinkToFit="1"/>
    </xf>
    <xf numFmtId="0" fontId="23" fillId="0" borderId="11" xfId="2" applyFont="1" applyBorder="1" applyAlignment="1">
      <alignment vertical="center"/>
    </xf>
    <xf numFmtId="0" fontId="23" fillId="0" borderId="11" xfId="2" applyFont="1" applyBorder="1" applyAlignment="1">
      <alignment horizontal="center" vertical="center"/>
    </xf>
    <xf numFmtId="1" fontId="52" fillId="0" borderId="11" xfId="2" applyNumberFormat="1" applyFont="1" applyBorder="1" applyAlignment="1">
      <alignment vertical="center"/>
    </xf>
    <xf numFmtId="1" fontId="23" fillId="0" borderId="11" xfId="2" applyNumberFormat="1" applyFont="1" applyBorder="1"/>
    <xf numFmtId="0" fontId="52" fillId="0" borderId="11" xfId="2" applyFont="1" applyBorder="1" applyAlignment="1">
      <alignment horizontal="center"/>
    </xf>
    <xf numFmtId="2" fontId="52" fillId="0" borderId="11" xfId="2" applyNumberFormat="1" applyFont="1" applyBorder="1" applyAlignment="1">
      <alignment horizontal="center" vertical="center" shrinkToFit="1"/>
    </xf>
    <xf numFmtId="0" fontId="52" fillId="0" borderId="11" xfId="2" applyFont="1" applyBorder="1" applyAlignment="1">
      <alignment horizontal="center" vertical="center"/>
    </xf>
    <xf numFmtId="1" fontId="52" fillId="0" borderId="11" xfId="2" applyNumberFormat="1" applyFont="1" applyBorder="1" applyAlignment="1">
      <alignment horizontal="center" vertical="center"/>
    </xf>
    <xf numFmtId="0" fontId="52" fillId="0" borderId="11" xfId="2" applyFont="1" applyBorder="1" applyAlignment="1">
      <alignment horizontal="left" vertical="top"/>
    </xf>
    <xf numFmtId="0" fontId="52" fillId="0" borderId="11" xfId="2" applyFont="1" applyBorder="1" applyAlignment="1">
      <alignment horizontal="justify" vertical="center" wrapText="1"/>
    </xf>
    <xf numFmtId="2" fontId="23" fillId="0" borderId="11" xfId="2" applyNumberFormat="1" applyFont="1" applyBorder="1" applyAlignment="1">
      <alignment vertical="center"/>
    </xf>
    <xf numFmtId="2" fontId="23" fillId="0" borderId="11" xfId="2" applyNumberFormat="1" applyFont="1" applyBorder="1" applyAlignment="1">
      <alignment horizontal="center" vertical="center"/>
    </xf>
    <xf numFmtId="2" fontId="52" fillId="0" borderId="9" xfId="2" applyNumberFormat="1" applyFont="1" applyBorder="1" applyAlignment="1">
      <alignment horizontal="right" vertical="center" wrapText="1"/>
    </xf>
    <xf numFmtId="1" fontId="52" fillId="0" borderId="9" xfId="2" applyNumberFormat="1" applyFont="1" applyBorder="1" applyAlignment="1">
      <alignment horizontal="center" vertical="center" shrinkToFit="1"/>
    </xf>
    <xf numFmtId="1" fontId="52" fillId="2" borderId="9" xfId="2" applyNumberFormat="1" applyFont="1" applyFill="1" applyBorder="1" applyAlignment="1">
      <alignment horizontal="center" vertical="center" shrinkToFit="1"/>
    </xf>
    <xf numFmtId="0" fontId="23" fillId="0" borderId="1" xfId="18" applyFont="1" applyBorder="1" applyAlignment="1">
      <alignment vertical="top" wrapText="1"/>
    </xf>
    <xf numFmtId="2" fontId="41" fillId="0" borderId="1" xfId="18" applyNumberFormat="1" applyFont="1" applyBorder="1" applyAlignment="1">
      <alignment horizontal="center" vertical="top" wrapText="1"/>
    </xf>
    <xf numFmtId="0" fontId="41" fillId="0" borderId="1" xfId="18" applyFont="1" applyBorder="1" applyAlignment="1">
      <alignment horizontal="center" vertical="top" wrapText="1"/>
    </xf>
    <xf numFmtId="1" fontId="41" fillId="0" borderId="1" xfId="18" applyNumberFormat="1" applyFont="1" applyBorder="1" applyAlignment="1">
      <alignment horizontal="center" vertical="top" wrapText="1"/>
    </xf>
    <xf numFmtId="2" fontId="41" fillId="0" borderId="1" xfId="18" applyNumberFormat="1" applyFont="1" applyBorder="1" applyAlignment="1">
      <alignment horizontal="center" vertical="top"/>
    </xf>
    <xf numFmtId="0" fontId="40" fillId="0" borderId="1" xfId="18" applyFont="1" applyBorder="1" applyAlignment="1">
      <alignment horizontal="right" vertical="top" wrapText="1"/>
    </xf>
    <xf numFmtId="177" fontId="41" fillId="0" borderId="1" xfId="18" applyNumberFormat="1" applyFont="1" applyBorder="1" applyAlignment="1">
      <alignment horizontal="center" vertical="top"/>
    </xf>
    <xf numFmtId="4" fontId="40" fillId="0" borderId="1" xfId="18" applyNumberFormat="1"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23" fillId="0" borderId="1" xfId="18" applyFont="1" applyBorder="1"/>
    <xf numFmtId="2" fontId="23" fillId="0" borderId="1" xfId="18" applyNumberFormat="1" applyFont="1" applyBorder="1" applyAlignment="1">
      <alignment horizontal="center"/>
    </xf>
    <xf numFmtId="2" fontId="44" fillId="0" borderId="15" xfId="2" applyNumberFormat="1" applyFont="1" applyBorder="1" applyAlignment="1">
      <alignment horizontal="center" vertical="center" wrapText="1" shrinkToFit="1"/>
    </xf>
    <xf numFmtId="0" fontId="44" fillId="0" borderId="15" xfId="2" applyFont="1" applyBorder="1" applyAlignment="1">
      <alignment vertical="center" wrapText="1"/>
    </xf>
    <xf numFmtId="0" fontId="43" fillId="0" borderId="15" xfId="2" applyFont="1" applyBorder="1" applyAlignment="1">
      <alignment horizontal="left" vertical="center" wrapText="1"/>
    </xf>
    <xf numFmtId="0" fontId="44" fillId="0" borderId="15" xfId="2" applyFont="1" applyBorder="1" applyAlignment="1">
      <alignment horizontal="center" vertical="center" wrapText="1"/>
    </xf>
    <xf numFmtId="0" fontId="44" fillId="0" borderId="15" xfId="2" applyFont="1" applyBorder="1" applyAlignment="1">
      <alignment vertical="center"/>
    </xf>
    <xf numFmtId="0" fontId="44" fillId="0" borderId="15" xfId="2" applyFont="1" applyBorder="1" applyAlignment="1">
      <alignment horizontal="center" vertical="center"/>
    </xf>
    <xf numFmtId="2" fontId="43" fillId="0" borderId="15" xfId="2" applyNumberFormat="1" applyFont="1" applyBorder="1" applyAlignment="1">
      <alignment horizontal="center" vertical="center" wrapText="1" shrinkToFit="1"/>
    </xf>
    <xf numFmtId="166" fontId="43" fillId="2" borderId="16" xfId="73" applyNumberFormat="1" applyFont="1" applyFill="1" applyBorder="1" applyAlignment="1">
      <alignment horizontal="center" vertical="center" wrapText="1" shrinkToFit="1"/>
    </xf>
    <xf numFmtId="2" fontId="23" fillId="0" borderId="15" xfId="2" applyNumberFormat="1" applyFont="1" applyBorder="1" applyAlignment="1">
      <alignment horizontal="center" vertical="top" wrapText="1"/>
    </xf>
    <xf numFmtId="2" fontId="23" fillId="0" borderId="15" xfId="2" applyNumberFormat="1" applyFont="1" applyBorder="1" applyAlignment="1">
      <alignment horizontal="center" vertical="top" shrinkToFit="1"/>
    </xf>
    <xf numFmtId="2" fontId="23" fillId="0" borderId="15" xfId="2" applyNumberFormat="1" applyFont="1" applyBorder="1" applyAlignment="1">
      <alignment horizontal="center" vertical="top"/>
    </xf>
    <xf numFmtId="2" fontId="52" fillId="0" borderId="15" xfId="2" applyNumberFormat="1" applyFont="1" applyBorder="1" applyAlignment="1">
      <alignment horizontal="center" vertical="center"/>
    </xf>
    <xf numFmtId="2" fontId="52" fillId="0" borderId="15" xfId="2" applyNumberFormat="1" applyFont="1" applyBorder="1" applyAlignment="1">
      <alignment horizontal="center"/>
    </xf>
    <xf numFmtId="1" fontId="52" fillId="0" borderId="15" xfId="2" applyNumberFormat="1" applyFont="1" applyBorder="1" applyAlignment="1">
      <alignment horizontal="center" vertical="center"/>
    </xf>
    <xf numFmtId="2" fontId="23" fillId="0" borderId="15" xfId="2" applyNumberFormat="1" applyFont="1" applyBorder="1" applyAlignment="1">
      <alignment vertical="center"/>
    </xf>
    <xf numFmtId="1" fontId="52" fillId="0" borderId="16" xfId="2" applyNumberFormat="1" applyFont="1" applyBorder="1" applyAlignment="1">
      <alignment horizontal="center" vertical="center" shrinkToFit="1"/>
    </xf>
    <xf numFmtId="166" fontId="21" fillId="0" borderId="0" xfId="5" applyNumberFormat="1" applyFont="1" applyAlignment="1">
      <alignment horizontal="left" vertical="top" wrapText="1"/>
    </xf>
    <xf numFmtId="1" fontId="9" fillId="23" borderId="1" xfId="0" applyNumberFormat="1" applyFont="1" applyFill="1" applyBorder="1" applyAlignment="1">
      <alignment horizontal="center" vertical="center" shrinkToFit="1"/>
    </xf>
    <xf numFmtId="0" fontId="15" fillId="23" borderId="1" xfId="0" applyFont="1" applyFill="1" applyBorder="1" applyAlignment="1">
      <alignment horizontal="right" vertical="center"/>
    </xf>
    <xf numFmtId="0" fontId="10" fillId="23" borderId="1" xfId="0" applyFont="1" applyFill="1" applyBorder="1" applyAlignment="1">
      <alignment horizontal="center" vertical="center" wrapText="1"/>
    </xf>
    <xf numFmtId="43" fontId="9" fillId="23" borderId="1" xfId="1" applyFont="1" applyFill="1" applyBorder="1" applyAlignment="1">
      <alignment vertical="center" wrapText="1"/>
    </xf>
    <xf numFmtId="43" fontId="9" fillId="23" borderId="1" xfId="0" applyNumberFormat="1" applyFont="1" applyFill="1" applyBorder="1" applyAlignment="1">
      <alignment horizontal="right" vertical="center"/>
    </xf>
    <xf numFmtId="2" fontId="9" fillId="23" borderId="1" xfId="0" applyNumberFormat="1" applyFont="1" applyFill="1" applyBorder="1" applyAlignment="1">
      <alignment horizontal="center" vertical="center"/>
    </xf>
    <xf numFmtId="0" fontId="9" fillId="23" borderId="1" xfId="0" applyFont="1" applyFill="1" applyBorder="1" applyAlignment="1">
      <alignment horizontal="center" vertical="center"/>
    </xf>
    <xf numFmtId="43" fontId="9" fillId="23" borderId="1" xfId="1" applyFont="1" applyFill="1" applyBorder="1" applyAlignment="1">
      <alignment horizontal="right" vertical="center"/>
    </xf>
    <xf numFmtId="43" fontId="9"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3" fillId="0" borderId="1" xfId="0" applyFont="1" applyBorder="1" applyAlignment="1">
      <alignment horizontal="left" vertical="top"/>
    </xf>
    <xf numFmtId="0" fontId="5" fillId="0" borderId="1" xfId="0" applyFont="1" applyBorder="1" applyAlignment="1">
      <alignment horizontal="left" vertical="top"/>
    </xf>
    <xf numFmtId="43" fontId="21" fillId="0" borderId="1" xfId="5" applyNumberFormat="1" applyFont="1" applyBorder="1" applyAlignment="1">
      <alignment horizontal="left" vertical="center" wrapText="1"/>
    </xf>
    <xf numFmtId="0" fontId="10" fillId="8" borderId="1" xfId="0" applyFont="1" applyFill="1" applyBorder="1" applyAlignment="1">
      <alignment horizontal="center" vertical="center" wrapText="1"/>
    </xf>
    <xf numFmtId="0" fontId="10" fillId="8" borderId="1" xfId="0" applyFont="1" applyFill="1" applyBorder="1" applyAlignment="1">
      <alignment vertical="center" wrapText="1"/>
    </xf>
    <xf numFmtId="43" fontId="10" fillId="8" borderId="1" xfId="1" applyFont="1" applyFill="1" applyBorder="1" applyAlignment="1">
      <alignment horizontal="right" vertical="center"/>
    </xf>
    <xf numFmtId="0" fontId="10" fillId="8" borderId="1" xfId="0" applyFont="1" applyFill="1" applyBorder="1" applyAlignment="1">
      <alignment horizontal="center" vertical="center"/>
    </xf>
    <xf numFmtId="0" fontId="10" fillId="8" borderId="1" xfId="0" applyFont="1" applyFill="1" applyBorder="1" applyAlignment="1">
      <alignment horizontal="right" vertical="center" wrapText="1"/>
    </xf>
    <xf numFmtId="1" fontId="10" fillId="8" borderId="1" xfId="0" applyNumberFormat="1" applyFont="1" applyFill="1" applyBorder="1" applyAlignment="1">
      <alignment horizontal="center" vertical="center" wrapText="1"/>
    </xf>
    <xf numFmtId="43" fontId="10" fillId="8" borderId="1" xfId="1" applyFont="1" applyFill="1" applyBorder="1" applyAlignment="1">
      <alignment horizontal="right" vertical="center" wrapText="1"/>
    </xf>
    <xf numFmtId="43" fontId="10" fillId="8" borderId="1" xfId="0" applyNumberFormat="1" applyFont="1" applyFill="1" applyBorder="1" applyAlignment="1">
      <alignment horizontal="right" vertical="center"/>
    </xf>
    <xf numFmtId="166" fontId="10" fillId="8" borderId="1" xfId="9" applyNumberFormat="1" applyFont="1" applyFill="1" applyBorder="1" applyAlignment="1">
      <alignment horizontal="right" vertical="center" wrapText="1" shrinkToFit="1"/>
    </xf>
    <xf numFmtId="0" fontId="10" fillId="8" borderId="1" xfId="69" applyFont="1" applyFill="1" applyBorder="1" applyAlignment="1">
      <alignment horizontal="left" vertical="center" wrapText="1"/>
    </xf>
    <xf numFmtId="0" fontId="9" fillId="8" borderId="1" xfId="69" applyFont="1" applyFill="1" applyBorder="1" applyAlignment="1">
      <alignment horizontal="center" vertical="center" wrapText="1"/>
    </xf>
    <xf numFmtId="0" fontId="9" fillId="8" borderId="1" xfId="69" applyFont="1" applyFill="1" applyBorder="1" applyAlignment="1">
      <alignment horizontal="right" vertical="center" wrapText="1"/>
    </xf>
    <xf numFmtId="2" fontId="10" fillId="8" borderId="1" xfId="69" applyNumberFormat="1" applyFont="1" applyFill="1" applyBorder="1" applyAlignment="1">
      <alignment horizontal="center"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xf>
    <xf numFmtId="0" fontId="27" fillId="0" borderId="2" xfId="0" applyFont="1" applyBorder="1" applyAlignment="1">
      <alignment vertical="center"/>
    </xf>
    <xf numFmtId="0" fontId="27" fillId="0" borderId="4" xfId="0" applyFont="1" applyBorder="1" applyAlignment="1">
      <alignment vertical="center"/>
    </xf>
    <xf numFmtId="0" fontId="27" fillId="0" borderId="3" xfId="0" applyFont="1" applyBorder="1" applyAlignment="1">
      <alignment vertical="center"/>
    </xf>
    <xf numFmtId="0" fontId="21" fillId="0" borderId="0" xfId="5" applyFont="1" applyAlignment="1">
      <alignment horizontal="right" vertical="top" wrapText="1"/>
    </xf>
    <xf numFmtId="43" fontId="21" fillId="0" borderId="0" xfId="5" applyNumberFormat="1" applyFont="1" applyAlignment="1">
      <alignment horizontal="right" vertical="top" wrapText="1"/>
    </xf>
    <xf numFmtId="0" fontId="21" fillId="0" borderId="8" xfId="5" applyFont="1" applyBorder="1" applyAlignment="1">
      <alignment horizontal="right" vertical="top" wrapText="1"/>
    </xf>
    <xf numFmtId="0" fontId="21" fillId="0" borderId="8" xfId="5" applyFont="1" applyBorder="1" applyAlignment="1">
      <alignment horizontal="left" vertical="top" wrapText="1"/>
    </xf>
    <xf numFmtId="166" fontId="21" fillId="0" borderId="8" xfId="5" applyNumberFormat="1" applyFont="1" applyBorder="1" applyAlignment="1">
      <alignment horizontal="left" vertical="top" wrapText="1"/>
    </xf>
    <xf numFmtId="0" fontId="54" fillId="0" borderId="25" xfId="5" applyFont="1" applyBorder="1" applyAlignment="1">
      <alignment horizontal="right" vertical="center" wrapText="1"/>
    </xf>
    <xf numFmtId="0" fontId="54" fillId="0" borderId="25" xfId="5" applyFont="1" applyBorder="1" applyAlignment="1">
      <alignment horizontal="left" vertical="center" wrapText="1"/>
    </xf>
    <xf numFmtId="166" fontId="54" fillId="0" borderId="25" xfId="5" applyNumberFormat="1" applyFont="1" applyBorder="1" applyAlignment="1">
      <alignment horizontal="left" vertical="center" wrapText="1"/>
    </xf>
    <xf numFmtId="0" fontId="21" fillId="0" borderId="25" xfId="5" applyFont="1" applyBorder="1" applyAlignment="1">
      <alignment horizontal="left" vertical="center" wrapText="1"/>
    </xf>
    <xf numFmtId="1" fontId="21" fillId="0" borderId="1" xfId="0" applyNumberFormat="1" applyFont="1" applyBorder="1" applyAlignment="1">
      <alignment horizontal="center" vertical="center" shrinkToFit="1"/>
    </xf>
    <xf numFmtId="0" fontId="41" fillId="0" borderId="1" xfId="0" applyFont="1" applyBorder="1" applyAlignment="1">
      <alignment horizontal="left" vertical="center" wrapText="1"/>
    </xf>
    <xf numFmtId="0" fontId="55" fillId="0" borderId="0" xfId="0" applyFont="1" applyAlignment="1">
      <alignment horizontal="left" vertical="top"/>
    </xf>
    <xf numFmtId="0" fontId="21" fillId="0" borderId="1" xfId="0" applyFont="1" applyBorder="1" applyAlignment="1">
      <alignment horizontal="center" vertical="center"/>
    </xf>
    <xf numFmtId="0" fontId="55" fillId="0" borderId="1" xfId="0" applyFont="1" applyBorder="1" applyAlignment="1">
      <alignment horizontal="left" vertical="top"/>
    </xf>
    <xf numFmtId="0" fontId="21" fillId="0" borderId="1" xfId="0" applyFont="1" applyBorder="1" applyAlignment="1">
      <alignment horizontal="left" vertical="top" wrapText="1"/>
    </xf>
    <xf numFmtId="0" fontId="55" fillId="0" borderId="1" xfId="0" applyFont="1" applyBorder="1" applyAlignment="1">
      <alignment horizontal="center" vertical="center"/>
    </xf>
    <xf numFmtId="0" fontId="22" fillId="0" borderId="1" xfId="0" applyFont="1" applyBorder="1" applyAlignment="1">
      <alignment horizontal="center" vertical="center"/>
    </xf>
    <xf numFmtId="2" fontId="21"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left" vertical="center" wrapText="1"/>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43" fontId="9" fillId="0" borderId="1" xfId="1" applyFont="1" applyBorder="1" applyAlignment="1">
      <alignment horizontal="right" vertical="center"/>
    </xf>
    <xf numFmtId="2" fontId="15" fillId="0" borderId="1" xfId="0" applyNumberFormat="1" applyFont="1" applyBorder="1" applyAlignment="1">
      <alignment horizontal="center" vertical="center"/>
    </xf>
    <xf numFmtId="43" fontId="9" fillId="0" borderId="1" xfId="1" applyFont="1" applyBorder="1" applyAlignment="1">
      <alignment horizontal="left" vertical="center"/>
    </xf>
    <xf numFmtId="2" fontId="15" fillId="0" borderId="1" xfId="1" applyNumberFormat="1" applyFont="1" applyBorder="1" applyAlignment="1">
      <alignment horizontal="right" vertical="center"/>
    </xf>
    <xf numFmtId="43" fontId="9" fillId="0" borderId="1" xfId="1" applyFont="1" applyBorder="1" applyAlignment="1">
      <alignment horizontal="left" vertical="center" wrapText="1"/>
    </xf>
    <xf numFmtId="166" fontId="9" fillId="0" borderId="1" xfId="1" applyNumberFormat="1" applyFont="1" applyBorder="1" applyAlignment="1">
      <alignment horizontal="left" vertical="center" wrapText="1"/>
    </xf>
    <xf numFmtId="43" fontId="15" fillId="0" borderId="1" xfId="1" applyNumberFormat="1" applyFont="1" applyFill="1" applyBorder="1" applyAlignment="1">
      <alignment horizontal="center" vertical="center" wrapText="1" shrinkToFit="1"/>
    </xf>
    <xf numFmtId="43" fontId="9" fillId="0" borderId="1" xfId="1" applyNumberFormat="1" applyFont="1" applyFill="1" applyBorder="1" applyAlignment="1">
      <alignment horizontal="right" vertical="center" wrapText="1" shrinkToFit="1"/>
    </xf>
    <xf numFmtId="43" fontId="15" fillId="0" borderId="1" xfId="1" applyNumberFormat="1" applyFont="1" applyFill="1" applyBorder="1" applyAlignment="1">
      <alignment horizontal="right" vertical="center" wrapText="1" shrinkToFit="1"/>
    </xf>
    <xf numFmtId="43" fontId="9" fillId="0" borderId="1" xfId="0" applyNumberFormat="1" applyFont="1" applyBorder="1" applyAlignment="1">
      <alignment horizontal="right" vertical="center" wrapText="1"/>
    </xf>
    <xf numFmtId="43" fontId="15" fillId="0" borderId="1" xfId="0" applyNumberFormat="1" applyFont="1" applyBorder="1" applyAlignment="1">
      <alignment horizontal="left" vertical="center"/>
    </xf>
    <xf numFmtId="43" fontId="9" fillId="0" borderId="1" xfId="1" applyFont="1" applyBorder="1" applyAlignment="1">
      <alignment horizontal="center" vertical="center"/>
    </xf>
    <xf numFmtId="43" fontId="15" fillId="0" borderId="1" xfId="1" applyFont="1" applyBorder="1" applyAlignment="1">
      <alignment horizontal="center" vertical="center"/>
    </xf>
    <xf numFmtId="0" fontId="37" fillId="0" borderId="1" xfId="30893" applyFont="1" applyFill="1" applyBorder="1" applyAlignment="1">
      <alignment horizontal="center" vertical="center"/>
    </xf>
    <xf numFmtId="0" fontId="37" fillId="0" borderId="1" xfId="30893" applyFont="1" applyFill="1" applyBorder="1" applyAlignment="1">
      <alignment horizontal="center" vertical="center" wrapText="1"/>
    </xf>
    <xf numFmtId="43" fontId="37" fillId="0" borderId="1" xfId="30894" applyFont="1" applyFill="1" applyBorder="1" applyAlignment="1">
      <alignment horizontal="center" vertical="center"/>
    </xf>
    <xf numFmtId="0" fontId="23" fillId="0" borderId="0" xfId="30893" applyFont="1" applyFill="1" applyBorder="1" applyAlignment="1">
      <alignment horizontal="center" vertical="center"/>
    </xf>
    <xf numFmtId="0" fontId="23" fillId="0" borderId="1" xfId="30893" applyFont="1" applyFill="1" applyBorder="1" applyAlignment="1">
      <alignment horizontal="center" vertical="center"/>
    </xf>
    <xf numFmtId="0" fontId="23" fillId="0" borderId="1" xfId="30893" applyFont="1" applyFill="1" applyBorder="1" applyAlignment="1">
      <alignment horizontal="left" vertical="top" wrapText="1"/>
    </xf>
    <xf numFmtId="43" fontId="23" fillId="0" borderId="1" xfId="30894" applyFont="1" applyFill="1" applyBorder="1" applyAlignment="1">
      <alignment vertical="center"/>
    </xf>
    <xf numFmtId="0" fontId="23" fillId="0" borderId="0" xfId="30893" applyFont="1" applyFill="1" applyBorder="1"/>
    <xf numFmtId="43" fontId="52" fillId="0" borderId="1" xfId="30894" applyFont="1" applyFill="1" applyBorder="1" applyAlignment="1">
      <alignment horizontal="right" vertical="center"/>
    </xf>
    <xf numFmtId="43" fontId="37" fillId="0" borderId="1" xfId="30894" applyFont="1" applyFill="1" applyBorder="1" applyAlignment="1">
      <alignment vertical="center"/>
    </xf>
    <xf numFmtId="43" fontId="23" fillId="0" borderId="0" xfId="30893" applyNumberFormat="1" applyFont="1" applyFill="1" applyBorder="1"/>
    <xf numFmtId="0" fontId="23" fillId="0" borderId="1" xfId="30893" applyFont="1" applyFill="1" applyBorder="1"/>
    <xf numFmtId="0" fontId="52" fillId="0" borderId="1" xfId="30893" applyFont="1" applyFill="1" applyBorder="1" applyAlignment="1">
      <alignment horizontal="right" vertical="center"/>
    </xf>
    <xf numFmtId="43" fontId="52" fillId="0" borderId="1" xfId="30894" applyFont="1" applyFill="1" applyBorder="1" applyAlignment="1">
      <alignment vertical="center"/>
    </xf>
    <xf numFmtId="0" fontId="23" fillId="0" borderId="0" xfId="30893" applyFont="1" applyFill="1" applyBorder="1" applyAlignment="1">
      <alignment horizontal="left" vertical="top" wrapText="1"/>
    </xf>
    <xf numFmtId="43" fontId="23" fillId="0" borderId="0" xfId="30894" applyFont="1" applyFill="1" applyBorder="1" applyAlignment="1">
      <alignment vertical="center"/>
    </xf>
    <xf numFmtId="0" fontId="23" fillId="0" borderId="0" xfId="30893" applyFont="1" applyFill="1" applyBorder="1" applyAlignment="1">
      <alignment vertical="center" wrapText="1"/>
    </xf>
    <xf numFmtId="0" fontId="52" fillId="0" borderId="1" xfId="30893" applyFont="1" applyFill="1" applyBorder="1" applyAlignment="1">
      <alignment horizontal="center" vertical="center"/>
    </xf>
    <xf numFmtId="0" fontId="52" fillId="0" borderId="1" xfId="30893" applyFont="1" applyFill="1" applyBorder="1" applyAlignment="1">
      <alignment horizontal="center" vertical="center" wrapText="1"/>
    </xf>
    <xf numFmtId="1" fontId="21" fillId="0" borderId="1" xfId="30893" applyNumberFormat="1" applyFont="1" applyFill="1" applyBorder="1" applyAlignment="1">
      <alignment horizontal="center" vertical="center" wrapText="1" shrinkToFit="1"/>
    </xf>
    <xf numFmtId="0" fontId="41" fillId="0" borderId="1" xfId="30893" applyFont="1" applyFill="1" applyBorder="1" applyAlignment="1">
      <alignment horizontal="left" vertical="center" wrapText="1"/>
    </xf>
    <xf numFmtId="2" fontId="21" fillId="0" borderId="1" xfId="30893" applyNumberFormat="1" applyFont="1" applyFill="1" applyBorder="1" applyAlignment="1">
      <alignment horizontal="center" vertical="center" wrapText="1" shrinkToFit="1"/>
    </xf>
    <xf numFmtId="43" fontId="21" fillId="0" borderId="1" xfId="30894" applyFont="1" applyFill="1" applyBorder="1" applyAlignment="1">
      <alignment horizontal="right" vertical="center" wrapText="1" shrinkToFit="1"/>
    </xf>
    <xf numFmtId="166" fontId="21" fillId="0" borderId="1" xfId="30894" applyNumberFormat="1" applyFont="1" applyFill="1" applyBorder="1" applyAlignment="1">
      <alignment horizontal="right" vertical="center" wrapText="1" shrinkToFit="1"/>
    </xf>
    <xf numFmtId="1" fontId="21" fillId="0" borderId="1" xfId="30893" applyNumberFormat="1" applyFont="1" applyFill="1" applyBorder="1" applyAlignment="1">
      <alignment horizontal="left" vertical="center" wrapText="1"/>
    </xf>
    <xf numFmtId="0" fontId="21" fillId="0" borderId="0" xfId="30893" applyFont="1" applyFill="1" applyBorder="1" applyAlignment="1">
      <alignment horizontal="left" vertical="center"/>
    </xf>
    <xf numFmtId="166" fontId="21" fillId="0" borderId="1" xfId="30893" applyNumberFormat="1" applyFont="1" applyFill="1" applyBorder="1" applyAlignment="1">
      <alignment horizontal="right" vertical="center"/>
    </xf>
    <xf numFmtId="2" fontId="21" fillId="0" borderId="1" xfId="30893" applyNumberFormat="1" applyFont="1" applyFill="1" applyBorder="1" applyAlignment="1">
      <alignment horizontal="center" vertical="center"/>
    </xf>
    <xf numFmtId="43" fontId="41" fillId="0" borderId="1" xfId="30894" applyFont="1" applyFill="1" applyBorder="1" applyAlignment="1">
      <alignment horizontal="right" vertical="center" wrapText="1" shrinkToFit="1"/>
    </xf>
    <xf numFmtId="166" fontId="41" fillId="0" borderId="1" xfId="30893" applyNumberFormat="1" applyFont="1" applyFill="1" applyBorder="1" applyAlignment="1">
      <alignment horizontal="right" vertical="center"/>
    </xf>
    <xf numFmtId="2" fontId="56" fillId="0" borderId="1" xfId="30893" applyNumberFormat="1" applyFont="1" applyFill="1" applyBorder="1" applyAlignment="1">
      <alignment horizontal="center" vertical="center" wrapText="1"/>
    </xf>
    <xf numFmtId="1" fontId="21" fillId="0" borderId="1" xfId="30893" applyNumberFormat="1" applyFont="1" applyFill="1" applyBorder="1" applyAlignment="1">
      <alignment horizontal="center" vertical="center" wrapText="1"/>
    </xf>
    <xf numFmtId="43" fontId="41" fillId="0" borderId="1" xfId="30894" applyFont="1" applyFill="1" applyBorder="1" applyAlignment="1">
      <alignment horizontal="right" vertical="center" wrapText="1"/>
    </xf>
    <xf numFmtId="0" fontId="21" fillId="0" borderId="0" xfId="30893" applyFont="1" applyFill="1" applyBorder="1" applyAlignment="1">
      <alignment horizontal="center" vertical="center"/>
    </xf>
    <xf numFmtId="43" fontId="21" fillId="0" borderId="0" xfId="30893" applyNumberFormat="1" applyFont="1" applyFill="1" applyBorder="1" applyAlignment="1">
      <alignment horizontal="center" vertical="center"/>
    </xf>
    <xf numFmtId="0" fontId="23" fillId="0" borderId="1" xfId="30893" applyFont="1" applyFill="1" applyBorder="1" applyAlignment="1">
      <alignment horizontal="right"/>
    </xf>
    <xf numFmtId="166" fontId="23" fillId="0" borderId="1" xfId="30893" applyNumberFormat="1" applyFont="1" applyFill="1" applyBorder="1" applyAlignment="1">
      <alignment horizontal="right"/>
    </xf>
    <xf numFmtId="166" fontId="37" fillId="0" borderId="1" xfId="30893" applyNumberFormat="1" applyFont="1" applyFill="1" applyBorder="1" applyAlignment="1">
      <alignment horizontal="right"/>
    </xf>
    <xf numFmtId="0" fontId="23" fillId="0" borderId="1" xfId="30893" applyFont="1" applyFill="1" applyBorder="1" applyAlignment="1">
      <alignment vertical="center"/>
    </xf>
    <xf numFmtId="0" fontId="23" fillId="0" borderId="0" xfId="30893" applyFont="1" applyFill="1" applyBorder="1" applyAlignment="1">
      <alignment vertical="center"/>
    </xf>
    <xf numFmtId="0" fontId="23" fillId="0" borderId="1" xfId="30893" applyFont="1" applyFill="1" applyBorder="1" applyAlignment="1">
      <alignment vertical="center" wrapText="1"/>
    </xf>
    <xf numFmtId="166" fontId="23" fillId="0" borderId="1" xfId="30894" applyNumberFormat="1" applyFont="1" applyFill="1" applyBorder="1" applyAlignment="1">
      <alignment vertical="center"/>
    </xf>
    <xf numFmtId="166" fontId="23" fillId="0" borderId="1" xfId="30894" applyNumberFormat="1" applyFont="1" applyFill="1" applyBorder="1" applyAlignment="1">
      <alignment horizontal="right" vertical="center"/>
    </xf>
    <xf numFmtId="0" fontId="23" fillId="0" borderId="1" xfId="30893" applyFont="1" applyFill="1" applyBorder="1" applyAlignment="1">
      <alignment horizontal="right" vertical="center"/>
    </xf>
    <xf numFmtId="0" fontId="23" fillId="0" borderId="0" xfId="30893" applyFont="1" applyFill="1"/>
    <xf numFmtId="0" fontId="23" fillId="0" borderId="0" xfId="30893" applyFont="1" applyAlignment="1">
      <alignment horizontal="center" vertical="center"/>
    </xf>
    <xf numFmtId="0" fontId="52" fillId="0" borderId="1" xfId="30893" applyFont="1" applyBorder="1" applyAlignment="1">
      <alignment horizontal="center" vertical="center"/>
    </xf>
    <xf numFmtId="0" fontId="52" fillId="0" borderId="1" xfId="30893" applyFont="1" applyBorder="1" applyAlignment="1">
      <alignment horizontal="center" vertical="center" wrapText="1"/>
    </xf>
    <xf numFmtId="0" fontId="23" fillId="0" borderId="1" xfId="30893" applyFont="1" applyBorder="1" applyAlignment="1">
      <alignment horizontal="center" vertical="center"/>
    </xf>
    <xf numFmtId="0" fontId="23" fillId="0" borderId="1" xfId="30893" applyFont="1" applyBorder="1" applyAlignment="1">
      <alignment horizontal="left" vertical="center" wrapText="1"/>
    </xf>
    <xf numFmtId="166" fontId="23" fillId="0" borderId="1" xfId="30894" applyNumberFormat="1" applyFont="1" applyBorder="1" applyAlignment="1">
      <alignment horizontal="center" vertical="center"/>
    </xf>
    <xf numFmtId="166" fontId="52" fillId="0" borderId="1" xfId="30894" applyNumberFormat="1" applyFont="1" applyBorder="1" applyAlignment="1">
      <alignment horizontal="center" vertical="center"/>
    </xf>
    <xf numFmtId="9" fontId="23" fillId="0" borderId="1" xfId="30895" applyNumberFormat="1" applyFont="1" applyBorder="1" applyAlignment="1">
      <alignment horizontal="center" vertical="center" wrapText="1"/>
    </xf>
    <xf numFmtId="10" fontId="23" fillId="0" borderId="1" xfId="30895" applyNumberFormat="1" applyFont="1" applyBorder="1" applyAlignment="1">
      <alignment horizontal="center" vertical="center" wrapText="1"/>
    </xf>
    <xf numFmtId="0" fontId="23" fillId="0" borderId="1" xfId="30893" applyFont="1" applyFill="1" applyBorder="1" applyAlignment="1">
      <alignment horizontal="left" wrapText="1"/>
    </xf>
    <xf numFmtId="166" fontId="23" fillId="0" borderId="1" xfId="30893" applyNumberFormat="1" applyFont="1" applyBorder="1" applyAlignment="1">
      <alignment horizontal="center" vertical="center"/>
    </xf>
    <xf numFmtId="0" fontId="56" fillId="0" borderId="1" xfId="30895" applyFont="1" applyBorder="1" applyAlignment="1">
      <alignment horizontal="left" vertical="center" wrapText="1"/>
    </xf>
    <xf numFmtId="0" fontId="56" fillId="0" borderId="1" xfId="30893" applyFont="1" applyBorder="1" applyAlignment="1">
      <alignment horizontal="center" vertical="center"/>
    </xf>
    <xf numFmtId="166" fontId="56" fillId="0" borderId="1" xfId="30893" applyNumberFormat="1" applyFont="1" applyBorder="1" applyAlignment="1">
      <alignment horizontal="center" vertical="center"/>
    </xf>
    <xf numFmtId="166" fontId="56" fillId="0" borderId="1" xfId="5" applyNumberFormat="1" applyFont="1" applyBorder="1" applyAlignment="1">
      <alignment horizontal="left" vertical="center" wrapText="1"/>
    </xf>
    <xf numFmtId="166" fontId="52" fillId="0" borderId="1" xfId="30893" applyNumberFormat="1" applyFont="1" applyBorder="1" applyAlignment="1">
      <alignment horizontal="center" vertical="center"/>
    </xf>
    <xf numFmtId="0" fontId="23" fillId="0" borderId="1" xfId="30893" applyFont="1" applyBorder="1" applyAlignment="1">
      <alignment horizontal="right" vertical="center"/>
    </xf>
    <xf numFmtId="166" fontId="23" fillId="0" borderId="1" xfId="30894" applyNumberFormat="1" applyFont="1" applyBorder="1" applyAlignment="1">
      <alignment horizontal="right" vertical="center"/>
    </xf>
    <xf numFmtId="0" fontId="52" fillId="0" borderId="1" xfId="30893" applyFont="1" applyFill="1" applyBorder="1" applyAlignment="1">
      <alignment horizontal="right" wrapText="1"/>
    </xf>
    <xf numFmtId="0" fontId="58" fillId="0" borderId="1" xfId="30893" applyFont="1" applyFill="1" applyBorder="1" applyAlignment="1">
      <alignment horizontal="center" vertical="center"/>
    </xf>
    <xf numFmtId="0" fontId="59" fillId="0" borderId="1" xfId="30893" applyFont="1" applyFill="1" applyBorder="1" applyAlignment="1">
      <alignment horizontal="center" vertical="center" wrapText="1"/>
    </xf>
    <xf numFmtId="1" fontId="21" fillId="0" borderId="1" xfId="30893" applyNumberFormat="1" applyFont="1" applyFill="1" applyBorder="1" applyAlignment="1">
      <alignment vertical="center" shrinkToFit="1"/>
    </xf>
    <xf numFmtId="43" fontId="22" fillId="0" borderId="1" xfId="30894" applyFont="1" applyFill="1" applyBorder="1" applyAlignment="1">
      <alignment horizontal="right" vertical="center" wrapText="1" shrinkToFit="1"/>
    </xf>
    <xf numFmtId="166" fontId="22" fillId="0" borderId="1" xfId="30893" applyNumberFormat="1" applyFont="1" applyFill="1" applyBorder="1" applyAlignment="1">
      <alignment horizontal="right" vertical="center"/>
    </xf>
    <xf numFmtId="0" fontId="52" fillId="0" borderId="1" xfId="30893" applyFont="1" applyFill="1" applyBorder="1" applyAlignment="1">
      <alignment horizontal="right"/>
    </xf>
    <xf numFmtId="166" fontId="52" fillId="0" borderId="1" xfId="30894" applyNumberFormat="1" applyFont="1" applyFill="1" applyBorder="1" applyAlignment="1">
      <alignment horizontal="right"/>
    </xf>
    <xf numFmtId="0" fontId="52" fillId="0" borderId="1" xfId="30893" applyFont="1" applyBorder="1" applyAlignment="1">
      <alignment horizontal="left" vertical="center" wrapText="1"/>
    </xf>
    <xf numFmtId="0" fontId="52" fillId="0" borderId="1" xfId="30893" applyFont="1" applyBorder="1" applyAlignment="1">
      <alignment horizontal="right" vertical="center"/>
    </xf>
    <xf numFmtId="0" fontId="23" fillId="0" borderId="1" xfId="30893" applyFont="1" applyBorder="1" applyAlignment="1">
      <alignment horizontal="right" vertical="center" wrapText="1"/>
    </xf>
    <xf numFmtId="0" fontId="23" fillId="0" borderId="1" xfId="30893" applyFont="1" applyFill="1" applyBorder="1" applyAlignment="1">
      <alignment horizontal="right" wrapText="1"/>
    </xf>
    <xf numFmtId="0" fontId="52" fillId="0" borderId="0" xfId="30893" applyFont="1" applyAlignment="1">
      <alignment horizontal="center" vertical="center"/>
    </xf>
    <xf numFmtId="0" fontId="52" fillId="0" borderId="1" xfId="30893" applyFont="1" applyBorder="1" applyAlignment="1">
      <alignment horizontal="right" vertical="center" wrapText="1"/>
    </xf>
    <xf numFmtId="9" fontId="22" fillId="0" borderId="1" xfId="5" applyNumberFormat="1" applyFont="1" applyBorder="1" applyAlignment="1">
      <alignment horizontal="center" vertical="center" wrapText="1"/>
    </xf>
    <xf numFmtId="9" fontId="21" fillId="0" borderId="1" xfId="5" applyNumberFormat="1" applyFont="1" applyBorder="1" applyAlignment="1">
      <alignment horizontal="center" vertical="center" wrapText="1"/>
    </xf>
    <xf numFmtId="174" fontId="23" fillId="0" borderId="1" xfId="30895" applyNumberFormat="1" applyFont="1" applyBorder="1" applyAlignment="1">
      <alignment horizontal="center" vertical="center" wrapText="1"/>
    </xf>
    <xf numFmtId="9" fontId="52" fillId="0" borderId="1" xfId="30893" applyNumberFormat="1" applyFont="1" applyBorder="1" applyAlignment="1">
      <alignment horizontal="center" vertical="center"/>
    </xf>
    <xf numFmtId="9" fontId="23" fillId="0" borderId="1" xfId="30893" applyNumberFormat="1" applyFont="1" applyBorder="1" applyAlignment="1">
      <alignment horizontal="center" vertical="center"/>
    </xf>
    <xf numFmtId="9" fontId="56" fillId="0" borderId="1" xfId="30893" applyNumberFormat="1" applyFont="1" applyBorder="1" applyAlignment="1">
      <alignment horizontal="center" vertical="center"/>
    </xf>
    <xf numFmtId="9" fontId="23" fillId="0" borderId="0" xfId="30893" applyNumberFormat="1" applyFont="1" applyAlignment="1">
      <alignment horizontal="center" vertical="center"/>
    </xf>
    <xf numFmtId="0" fontId="23" fillId="0" borderId="1" xfId="30893" applyFont="1" applyBorder="1" applyAlignment="1">
      <alignment horizontal="left" vertical="center"/>
    </xf>
    <xf numFmtId="166" fontId="23" fillId="0" borderId="1" xfId="30894" applyNumberFormat="1" applyFont="1" applyBorder="1" applyAlignment="1">
      <alignment horizontal="left" vertical="center"/>
    </xf>
    <xf numFmtId="166" fontId="23" fillId="0" borderId="1" xfId="30894" applyNumberFormat="1" applyFont="1" applyBorder="1" applyAlignment="1">
      <alignment horizontal="left" vertical="center" wrapText="1"/>
    </xf>
    <xf numFmtId="0" fontId="37" fillId="0" borderId="1" xfId="30893" applyFont="1" applyBorder="1" applyAlignment="1">
      <alignment horizontal="center" vertical="center" wrapText="1"/>
    </xf>
    <xf numFmtId="0" fontId="52" fillId="0" borderId="1" xfId="30893" applyFont="1" applyBorder="1" applyAlignment="1">
      <alignment horizontal="center" vertical="center"/>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43" fontId="9"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left" vertical="center" wrapText="1"/>
    </xf>
    <xf numFmtId="43" fontId="10" fillId="0" borderId="1" xfId="1" applyFont="1" applyBorder="1" applyAlignment="1">
      <alignment horizontal="right" vertical="center"/>
    </xf>
    <xf numFmtId="43" fontId="10" fillId="0" borderId="1" xfId="0" applyNumberFormat="1" applyFont="1" applyBorder="1" applyAlignment="1">
      <alignment horizontal="center" vertical="center"/>
    </xf>
    <xf numFmtId="0" fontId="6" fillId="0" borderId="1" xfId="0" applyFont="1" applyBorder="1" applyAlignment="1">
      <alignment horizontal="center"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43" fontId="9" fillId="0" borderId="1" xfId="1" applyFont="1" applyFill="1" applyBorder="1" applyAlignment="1">
      <alignment horizontal="center" vertical="center" wrapText="1"/>
    </xf>
    <xf numFmtId="2" fontId="9" fillId="0" borderId="1" xfId="0" applyNumberFormat="1" applyFont="1" applyBorder="1" applyAlignment="1">
      <alignment horizontal="center" vertical="center"/>
    </xf>
    <xf numFmtId="43" fontId="9" fillId="0" borderId="1" xfId="1" applyFont="1" applyBorder="1" applyAlignment="1">
      <alignment horizontal="right" vertical="center"/>
    </xf>
    <xf numFmtId="0" fontId="37" fillId="0" borderId="8" xfId="30893" applyFont="1" applyFill="1" applyBorder="1" applyAlignment="1">
      <alignment horizontal="center" vertical="center"/>
    </xf>
    <xf numFmtId="0" fontId="37" fillId="0" borderId="2" xfId="30893" applyFont="1" applyFill="1" applyBorder="1" applyAlignment="1">
      <alignment horizontal="center" vertical="center"/>
    </xf>
    <xf numFmtId="0" fontId="37" fillId="0" borderId="4" xfId="30893" applyFont="1" applyFill="1" applyBorder="1" applyAlignment="1">
      <alignment horizontal="center" vertical="center"/>
    </xf>
    <xf numFmtId="0" fontId="37" fillId="0" borderId="3" xfId="30893" applyFont="1" applyFill="1" applyBorder="1" applyAlignment="1">
      <alignment horizontal="center" vertical="center"/>
    </xf>
    <xf numFmtId="0" fontId="52" fillId="0" borderId="2" xfId="30893" applyFont="1" applyFill="1" applyBorder="1" applyAlignment="1">
      <alignment horizontal="center" vertical="center"/>
    </xf>
    <xf numFmtId="0" fontId="52" fillId="0" borderId="4" xfId="30893" applyFont="1" applyFill="1" applyBorder="1" applyAlignment="1">
      <alignment horizontal="center" vertical="center"/>
    </xf>
    <xf numFmtId="0" fontId="52" fillId="0" borderId="3" xfId="30893" applyFont="1" applyFill="1" applyBorder="1" applyAlignment="1">
      <alignment horizontal="center" vertical="center"/>
    </xf>
    <xf numFmtId="0" fontId="24" fillId="0" borderId="1" xfId="5" applyFont="1" applyBorder="1" applyAlignment="1">
      <alignment horizontal="center" wrapText="1"/>
    </xf>
    <xf numFmtId="0" fontId="15" fillId="0" borderId="2" xfId="5" applyFont="1" applyBorder="1" applyAlignment="1">
      <alignment horizontal="center" wrapText="1"/>
    </xf>
    <xf numFmtId="0" fontId="15" fillId="0" borderId="4" xfId="5" applyFont="1" applyBorder="1" applyAlignment="1">
      <alignment horizontal="center" wrapText="1"/>
    </xf>
    <xf numFmtId="0" fontId="15" fillId="0" borderId="3" xfId="5" applyFont="1" applyBorder="1" applyAlignment="1">
      <alignment horizontal="center" wrapText="1"/>
    </xf>
    <xf numFmtId="0" fontId="29" fillId="0" borderId="1" xfId="7" applyFont="1" applyBorder="1" applyAlignment="1">
      <alignment horizontal="center" vertical="center" wrapText="1"/>
    </xf>
    <xf numFmtId="0" fontId="28" fillId="0" borderId="1" xfId="7" applyFont="1" applyBorder="1" applyAlignment="1">
      <alignment horizontal="center" vertical="center"/>
    </xf>
    <xf numFmtId="0" fontId="29" fillId="0" borderId="1" xfId="7" applyFont="1" applyBorder="1" applyAlignment="1">
      <alignment horizontal="center" vertical="center"/>
    </xf>
    <xf numFmtId="0" fontId="28" fillId="0" borderId="1" xfId="7" applyFont="1" applyBorder="1" applyAlignment="1">
      <alignment horizontal="center" vertical="center" wrapText="1"/>
    </xf>
    <xf numFmtId="0" fontId="43" fillId="0" borderId="0" xfId="2" applyFont="1" applyAlignment="1">
      <alignment horizontal="right" vertical="center" wrapText="1"/>
    </xf>
    <xf numFmtId="0" fontId="52" fillId="8" borderId="1" xfId="2" applyFont="1" applyFill="1" applyBorder="1" applyAlignment="1">
      <alignment horizontal="center" vertical="center"/>
    </xf>
    <xf numFmtId="0" fontId="52" fillId="0" borderId="1" xfId="2" applyFont="1" applyBorder="1" applyAlignment="1">
      <alignment horizontal="left" vertical="top" wrapText="1"/>
    </xf>
    <xf numFmtId="0" fontId="52" fillId="8" borderId="5" xfId="71" applyFont="1" applyFill="1" applyBorder="1" applyAlignment="1">
      <alignment horizontal="center" vertical="center"/>
    </xf>
    <xf numFmtId="0" fontId="52" fillId="8" borderId="7" xfId="71" applyFont="1" applyFill="1" applyBorder="1" applyAlignment="1">
      <alignment horizontal="center" vertical="center"/>
    </xf>
    <xf numFmtId="0" fontId="44" fillId="0" borderId="13" xfId="2" applyFont="1" applyBorder="1" applyAlignment="1">
      <alignment horizontal="left" vertical="center" wrapText="1"/>
    </xf>
    <xf numFmtId="0" fontId="44" fillId="0" borderId="14" xfId="2" applyFont="1" applyBorder="1" applyAlignment="1">
      <alignment horizontal="left" vertical="center" wrapText="1"/>
    </xf>
    <xf numFmtId="0" fontId="44" fillId="0" borderId="11" xfId="2" applyFont="1" applyBorder="1" applyAlignment="1">
      <alignment vertical="center"/>
    </xf>
    <xf numFmtId="0" fontId="44" fillId="0" borderId="0" xfId="2" applyFont="1" applyAlignment="1">
      <alignment vertical="center"/>
    </xf>
    <xf numFmtId="0" fontId="41" fillId="0" borderId="11" xfId="2" applyFont="1" applyBorder="1" applyAlignment="1">
      <alignment vertical="center"/>
    </xf>
    <xf numFmtId="0" fontId="41" fillId="0" borderId="0" xfId="2" applyFont="1" applyAlignment="1">
      <alignment vertical="center"/>
    </xf>
    <xf numFmtId="0" fontId="39" fillId="8" borderId="8" xfId="71" applyFont="1" applyFill="1" applyBorder="1" applyAlignment="1">
      <alignment horizontal="center" vertical="center"/>
    </xf>
    <xf numFmtId="0" fontId="52" fillId="8" borderId="1" xfId="71" applyFont="1" applyFill="1" applyBorder="1" applyAlignment="1">
      <alignment horizontal="center" vertical="center"/>
    </xf>
    <xf numFmtId="0" fontId="40" fillId="8" borderId="2" xfId="2" applyFont="1" applyFill="1" applyBorder="1" applyAlignment="1">
      <alignment horizontal="left" vertical="top" wrapText="1"/>
    </xf>
    <xf numFmtId="0" fontId="40" fillId="8" borderId="4" xfId="2" applyFont="1" applyFill="1" applyBorder="1" applyAlignment="1">
      <alignment horizontal="left" vertical="top" wrapText="1"/>
    </xf>
    <xf numFmtId="0" fontId="40" fillId="8" borderId="3" xfId="2" applyFont="1" applyFill="1" applyBorder="1" applyAlignment="1">
      <alignment horizontal="left" vertical="top" wrapText="1"/>
    </xf>
    <xf numFmtId="1" fontId="52" fillId="8" borderId="17" xfId="2" applyNumberFormat="1" applyFont="1" applyFill="1" applyBorder="1" applyAlignment="1">
      <alignment horizontal="center" vertical="center"/>
    </xf>
    <xf numFmtId="1" fontId="52" fillId="8" borderId="19" xfId="2" applyNumberFormat="1" applyFont="1" applyFill="1" applyBorder="1" applyAlignment="1">
      <alignment horizontal="center" vertical="center"/>
    </xf>
    <xf numFmtId="0" fontId="52" fillId="0" borderId="18" xfId="2" applyFont="1" applyBorder="1" applyAlignment="1">
      <alignment horizontal="left" vertical="top" wrapText="1"/>
    </xf>
    <xf numFmtId="0" fontId="52" fillId="0" borderId="13" xfId="2" applyFont="1" applyBorder="1" applyAlignment="1">
      <alignment horizontal="left" vertical="top" wrapText="1"/>
    </xf>
    <xf numFmtId="0" fontId="52" fillId="0" borderId="14" xfId="2" applyFont="1" applyBorder="1" applyAlignment="1">
      <alignment horizontal="left" vertical="top" wrapText="1"/>
    </xf>
    <xf numFmtId="0" fontId="43" fillId="0" borderId="9" xfId="2" applyFont="1" applyBorder="1" applyAlignment="1">
      <alignment horizontal="right" vertical="center" wrapText="1"/>
    </xf>
    <xf numFmtId="0" fontId="23" fillId="0" borderId="1" xfId="2" applyFont="1" applyBorder="1" applyAlignment="1">
      <alignment horizontal="left" vertical="top" wrapText="1"/>
    </xf>
    <xf numFmtId="0" fontId="39" fillId="8" borderId="1" xfId="71" applyFont="1" applyFill="1" applyBorder="1" applyAlignment="1">
      <alignment horizontal="center" vertical="center"/>
    </xf>
    <xf numFmtId="0" fontId="52" fillId="8" borderId="2" xfId="2" applyFont="1" applyFill="1" applyBorder="1" applyAlignment="1">
      <alignment horizontal="center" vertical="center"/>
    </xf>
    <xf numFmtId="0" fontId="52" fillId="8" borderId="4" xfId="2" applyFont="1" applyFill="1" applyBorder="1" applyAlignment="1">
      <alignment horizontal="center" vertical="center"/>
    </xf>
    <xf numFmtId="0" fontId="52" fillId="8" borderId="3" xfId="2" applyFont="1" applyFill="1" applyBorder="1" applyAlignment="1">
      <alignment horizontal="center" vertical="center"/>
    </xf>
    <xf numFmtId="1" fontId="52" fillId="8" borderId="2" xfId="2" applyNumberFormat="1" applyFont="1" applyFill="1" applyBorder="1" applyAlignment="1">
      <alignment horizontal="center" vertical="center"/>
    </xf>
    <xf numFmtId="1" fontId="52" fillId="8" borderId="4" xfId="2" applyNumberFormat="1" applyFont="1" applyFill="1" applyBorder="1" applyAlignment="1">
      <alignment horizontal="center" vertical="center"/>
    </xf>
    <xf numFmtId="1" fontId="52" fillId="8" borderId="3" xfId="2" applyNumberFormat="1" applyFont="1" applyFill="1" applyBorder="1" applyAlignment="1">
      <alignment horizontal="center" vertical="center"/>
    </xf>
    <xf numFmtId="0" fontId="5" fillId="0" borderId="20" xfId="0" applyFont="1" applyBorder="1" applyAlignment="1">
      <alignment horizontal="center" vertical="center"/>
    </xf>
    <xf numFmtId="0" fontId="5" fillId="0" borderId="22" xfId="0" applyFont="1" applyBorder="1" applyAlignment="1">
      <alignment horizontal="center" vertical="center"/>
    </xf>
    <xf numFmtId="0" fontId="15" fillId="0" borderId="1" xfId="5" applyFont="1" applyBorder="1" applyAlignment="1">
      <alignment horizontal="center" wrapText="1"/>
    </xf>
    <xf numFmtId="0" fontId="24" fillId="0" borderId="2" xfId="5" applyFont="1" applyBorder="1" applyAlignment="1">
      <alignment horizontal="center" vertical="center" wrapText="1"/>
    </xf>
    <xf numFmtId="0" fontId="24" fillId="0" borderId="4" xfId="5" applyFont="1" applyBorder="1" applyAlignment="1">
      <alignment horizontal="center" vertical="center" wrapText="1"/>
    </xf>
    <xf numFmtId="0" fontId="24" fillId="0" borderId="3" xfId="5" applyFont="1" applyBorder="1" applyAlignment="1">
      <alignment horizontal="center" vertical="center" wrapText="1"/>
    </xf>
  </cellXfs>
  <cellStyles count="30896">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8" xfId="30894"/>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193" xfId="30893"/>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38" xfId="30895"/>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80"/>
  <sheetViews>
    <sheetView view="pageBreakPreview" topLeftCell="A10" zoomScaleNormal="100" zoomScaleSheetLayoutView="100" workbookViewId="0">
      <selection activeCell="H36" sqref="H36"/>
    </sheetView>
  </sheetViews>
  <sheetFormatPr defaultColWidth="10.28515625" defaultRowHeight="13.6"/>
  <cols>
    <col min="1" max="1" width="6.5703125" style="450" customWidth="1"/>
    <col min="2" max="2" width="44.140625" style="450" customWidth="1"/>
    <col min="3" max="3" width="8.85546875" style="488" customWidth="1"/>
    <col min="4" max="6" width="19.85546875" style="450" bestFit="1" customWidth="1"/>
    <col min="7" max="7" width="18.42578125" style="450" bestFit="1" customWidth="1"/>
    <col min="8" max="8" width="27.85546875" style="450" customWidth="1"/>
    <col min="9" max="16384" width="10.28515625" style="450"/>
  </cols>
  <sheetData>
    <row r="1" spans="1:8" ht="46.2" customHeight="1">
      <c r="A1" s="492" t="s">
        <v>704</v>
      </c>
      <c r="B1" s="492"/>
      <c r="C1" s="492"/>
      <c r="D1" s="492"/>
      <c r="E1" s="492"/>
      <c r="F1" s="492"/>
      <c r="G1" s="492"/>
      <c r="H1" s="492"/>
    </row>
    <row r="2" spans="1:8" ht="22.6" customHeight="1">
      <c r="A2" s="493" t="s">
        <v>649</v>
      </c>
      <c r="B2" s="493"/>
      <c r="C2" s="493"/>
      <c r="D2" s="493"/>
      <c r="E2" s="493"/>
      <c r="F2" s="493"/>
      <c r="G2" s="493"/>
      <c r="H2" s="493"/>
    </row>
    <row r="3" spans="1:8" ht="28.55">
      <c r="A3" s="451" t="s">
        <v>244</v>
      </c>
      <c r="B3" s="451" t="s">
        <v>243</v>
      </c>
      <c r="C3" s="485"/>
      <c r="D3" s="452" t="s">
        <v>242</v>
      </c>
      <c r="E3" s="452" t="s">
        <v>241</v>
      </c>
      <c r="F3" s="452" t="s">
        <v>240</v>
      </c>
      <c r="G3" s="452" t="s">
        <v>239</v>
      </c>
      <c r="H3" s="452" t="s">
        <v>648</v>
      </c>
    </row>
    <row r="4" spans="1:8" ht="20.05" customHeight="1">
      <c r="A4" s="451"/>
      <c r="B4" s="451" t="s">
        <v>32</v>
      </c>
      <c r="C4" s="485"/>
      <c r="D4" s="452"/>
      <c r="E4" s="452"/>
      <c r="F4" s="452"/>
      <c r="G4" s="452"/>
      <c r="H4" s="452"/>
    </row>
    <row r="5" spans="1:8">
      <c r="A5" s="453">
        <v>1</v>
      </c>
      <c r="B5" s="454" t="s">
        <v>238</v>
      </c>
      <c r="C5" s="486"/>
      <c r="D5" s="455">
        <f>RE!Q6</f>
        <v>26020475</v>
      </c>
      <c r="E5" s="455">
        <f>RE!R6</f>
        <v>26020475</v>
      </c>
      <c r="F5" s="455">
        <f>RE!S6</f>
        <v>0</v>
      </c>
      <c r="G5" s="455">
        <f>RE!T6</f>
        <v>0</v>
      </c>
      <c r="H5" s="490" t="s">
        <v>738</v>
      </c>
    </row>
    <row r="6" spans="1:8">
      <c r="A6" s="453">
        <v>2</v>
      </c>
      <c r="B6" s="454" t="s">
        <v>33</v>
      </c>
      <c r="C6" s="486"/>
      <c r="D6" s="455">
        <f>RE!Q7</f>
        <v>5915529</v>
      </c>
      <c r="E6" s="455">
        <f>RE!R7</f>
        <v>7012631</v>
      </c>
      <c r="F6" s="455">
        <f>RE!S7</f>
        <v>1910379</v>
      </c>
      <c r="G6" s="455">
        <f>RE!T7</f>
        <v>813277</v>
      </c>
      <c r="H6" s="490" t="s">
        <v>739</v>
      </c>
    </row>
    <row r="7" spans="1:8">
      <c r="A7" s="453">
        <v>3</v>
      </c>
      <c r="B7" s="454" t="s">
        <v>237</v>
      </c>
      <c r="C7" s="486"/>
      <c r="D7" s="455">
        <f>RE!Q8</f>
        <v>215122</v>
      </c>
      <c r="E7" s="455">
        <f>RE!R8</f>
        <v>136973</v>
      </c>
      <c r="F7" s="455">
        <f>RE!S8</f>
        <v>7086</v>
      </c>
      <c r="G7" s="455">
        <f>RE!T8</f>
        <v>85235</v>
      </c>
      <c r="H7" s="490" t="s">
        <v>740</v>
      </c>
    </row>
    <row r="8" spans="1:8">
      <c r="A8" s="453">
        <v>4</v>
      </c>
      <c r="B8" s="454" t="s">
        <v>236</v>
      </c>
      <c r="C8" s="486"/>
      <c r="D8" s="455">
        <f>RE!Q9</f>
        <v>3719411</v>
      </c>
      <c r="E8" s="455">
        <f>RE!R9</f>
        <v>5641335</v>
      </c>
      <c r="F8" s="455">
        <f>RE!S9</f>
        <v>2169638</v>
      </c>
      <c r="G8" s="455">
        <f>RE!T9</f>
        <v>247714</v>
      </c>
      <c r="H8" s="490" t="s">
        <v>741</v>
      </c>
    </row>
    <row r="9" spans="1:8">
      <c r="A9" s="453">
        <v>5</v>
      </c>
      <c r="B9" s="454" t="s">
        <v>235</v>
      </c>
      <c r="C9" s="486"/>
      <c r="D9" s="455">
        <f>RE!Q10</f>
        <v>689000</v>
      </c>
      <c r="E9" s="455">
        <f>RE!R10</f>
        <v>689000</v>
      </c>
      <c r="F9" s="455">
        <f>RE!S10</f>
        <v>0</v>
      </c>
      <c r="G9" s="455">
        <f>RE!T10</f>
        <v>0</v>
      </c>
      <c r="H9" s="490" t="s">
        <v>741</v>
      </c>
    </row>
    <row r="10" spans="1:8">
      <c r="A10" s="453">
        <v>6</v>
      </c>
      <c r="B10" s="454" t="s">
        <v>234</v>
      </c>
      <c r="C10" s="486"/>
      <c r="D10" s="455">
        <f>RE!Q11</f>
        <v>873880</v>
      </c>
      <c r="E10" s="455">
        <f>RE!R11</f>
        <v>873880</v>
      </c>
      <c r="F10" s="455">
        <f>RE!S11</f>
        <v>0</v>
      </c>
      <c r="G10" s="455">
        <f>RE!T11</f>
        <v>0</v>
      </c>
      <c r="H10" s="490" t="s">
        <v>742</v>
      </c>
    </row>
    <row r="11" spans="1:8">
      <c r="A11" s="453">
        <v>7</v>
      </c>
      <c r="B11" s="454" t="s">
        <v>233</v>
      </c>
      <c r="C11" s="486"/>
      <c r="D11" s="455">
        <f>RE!Q12</f>
        <v>3946060</v>
      </c>
      <c r="E11" s="455">
        <f>RE!R12</f>
        <v>2725391</v>
      </c>
      <c r="F11" s="455">
        <f>RE!S12</f>
        <v>374548</v>
      </c>
      <c r="G11" s="455">
        <f>RE!T12</f>
        <v>1595217</v>
      </c>
      <c r="H11" s="490" t="s">
        <v>743</v>
      </c>
    </row>
    <row r="12" spans="1:8">
      <c r="A12" s="453">
        <v>8</v>
      </c>
      <c r="B12" s="454" t="s">
        <v>232</v>
      </c>
      <c r="C12" s="486"/>
      <c r="D12" s="455">
        <f>RE!Q13</f>
        <v>1025822</v>
      </c>
      <c r="E12" s="455">
        <f>RE!R13</f>
        <v>1141255</v>
      </c>
      <c r="F12" s="455">
        <f>RE!S13</f>
        <v>143424</v>
      </c>
      <c r="G12" s="455">
        <f>RE!T13</f>
        <v>27991</v>
      </c>
      <c r="H12" s="490" t="s">
        <v>744</v>
      </c>
    </row>
    <row r="13" spans="1:8" ht="14.3">
      <c r="A13" s="453">
        <v>9</v>
      </c>
      <c r="B13" s="454" t="s">
        <v>712</v>
      </c>
      <c r="C13" s="486"/>
      <c r="D13" s="19">
        <f>SUM(D5:D12)</f>
        <v>42405299</v>
      </c>
      <c r="E13" s="19">
        <f t="shared" ref="E13:G13" si="0">SUM(E5:E12)</f>
        <v>44240940</v>
      </c>
      <c r="F13" s="19">
        <f t="shared" si="0"/>
        <v>4605075</v>
      </c>
      <c r="G13" s="19">
        <f t="shared" si="0"/>
        <v>2769434</v>
      </c>
      <c r="H13" s="456">
        <f>F13-G13</f>
        <v>1835641</v>
      </c>
    </row>
    <row r="14" spans="1:8" ht="20.05" customHeight="1">
      <c r="A14" s="453">
        <v>10</v>
      </c>
      <c r="B14" s="452" t="s">
        <v>206</v>
      </c>
      <c r="C14" s="486"/>
      <c r="D14" s="19"/>
      <c r="E14" s="19"/>
      <c r="F14" s="19"/>
      <c r="G14" s="19"/>
      <c r="H14" s="456"/>
    </row>
    <row r="15" spans="1:8">
      <c r="A15" s="453">
        <v>11</v>
      </c>
      <c r="B15" s="454" t="s">
        <v>230</v>
      </c>
      <c r="C15" s="486"/>
      <c r="D15" s="455">
        <f>RE!Q14</f>
        <v>0</v>
      </c>
      <c r="E15" s="455">
        <f>RE!R14</f>
        <v>221000</v>
      </c>
      <c r="F15" s="455">
        <f>RE!S14</f>
        <v>221000</v>
      </c>
      <c r="G15" s="455">
        <f>RE!T14</f>
        <v>0</v>
      </c>
      <c r="H15" s="490" t="s">
        <v>745</v>
      </c>
    </row>
    <row r="16" spans="1:8">
      <c r="A16" s="453">
        <v>12</v>
      </c>
      <c r="B16" s="454" t="s">
        <v>229</v>
      </c>
      <c r="C16" s="486"/>
      <c r="D16" s="455">
        <f>RE!Q15</f>
        <v>0</v>
      </c>
      <c r="E16" s="455">
        <f>RE!R15</f>
        <v>1156237</v>
      </c>
      <c r="F16" s="455">
        <f>RE!S15</f>
        <v>1156237</v>
      </c>
      <c r="G16" s="455">
        <f>RE!T15</f>
        <v>0</v>
      </c>
      <c r="H16" s="490" t="s">
        <v>746</v>
      </c>
    </row>
    <row r="17" spans="1:8">
      <c r="A17" s="453">
        <v>13</v>
      </c>
      <c r="B17" s="454" t="s">
        <v>228</v>
      </c>
      <c r="C17" s="486"/>
      <c r="D17" s="455">
        <f>RE!Q16</f>
        <v>0</v>
      </c>
      <c r="E17" s="455">
        <f>RE!R16</f>
        <v>8985</v>
      </c>
      <c r="F17" s="455">
        <f>RE!S16</f>
        <v>8985</v>
      </c>
      <c r="G17" s="455">
        <f>RE!T16</f>
        <v>0</v>
      </c>
      <c r="H17" s="490" t="s">
        <v>747</v>
      </c>
    </row>
    <row r="18" spans="1:8">
      <c r="A18" s="453">
        <v>14</v>
      </c>
      <c r="B18" s="454" t="s">
        <v>227</v>
      </c>
      <c r="C18" s="486"/>
      <c r="D18" s="455">
        <f>RE!Q17</f>
        <v>0</v>
      </c>
      <c r="E18" s="455">
        <f>RE!R17</f>
        <v>496686</v>
      </c>
      <c r="F18" s="455">
        <f>RE!S17</f>
        <v>496686</v>
      </c>
      <c r="G18" s="455">
        <f>RE!T17</f>
        <v>0</v>
      </c>
      <c r="H18" s="490" t="s">
        <v>748</v>
      </c>
    </row>
    <row r="19" spans="1:8">
      <c r="A19" s="453">
        <v>15</v>
      </c>
      <c r="B19" s="454" t="s">
        <v>226</v>
      </c>
      <c r="C19" s="486"/>
      <c r="D19" s="455">
        <f>RE!Q18</f>
        <v>0</v>
      </c>
      <c r="E19" s="455">
        <f>RE!R18</f>
        <v>1749744</v>
      </c>
      <c r="F19" s="455">
        <f>RE!S18</f>
        <v>1749744</v>
      </c>
      <c r="G19" s="455">
        <f>RE!T18</f>
        <v>0</v>
      </c>
      <c r="H19" s="490" t="s">
        <v>749</v>
      </c>
    </row>
    <row r="20" spans="1:8">
      <c r="A20" s="453">
        <v>16</v>
      </c>
      <c r="B20" s="454" t="s">
        <v>225</v>
      </c>
      <c r="C20" s="486"/>
      <c r="D20" s="455">
        <f>RE!Q19</f>
        <v>0</v>
      </c>
      <c r="E20" s="455">
        <f>RE!R19</f>
        <v>814670</v>
      </c>
      <c r="F20" s="455">
        <f>RE!S19</f>
        <v>814670</v>
      </c>
      <c r="G20" s="455">
        <f>RE!T19</f>
        <v>0</v>
      </c>
      <c r="H20" s="490" t="s">
        <v>750</v>
      </c>
    </row>
    <row r="21" spans="1:8" ht="28.55">
      <c r="A21" s="453">
        <v>17</v>
      </c>
      <c r="B21" s="454" t="s">
        <v>716</v>
      </c>
      <c r="C21" s="486"/>
      <c r="D21" s="19">
        <f>SUM(D15:D20)</f>
        <v>0</v>
      </c>
      <c r="E21" s="19">
        <f t="shared" ref="E21:G21" si="1">SUM(E15:E20)</f>
        <v>4447322</v>
      </c>
      <c r="F21" s="19">
        <f t="shared" si="1"/>
        <v>4447322</v>
      </c>
      <c r="G21" s="19">
        <f t="shared" si="1"/>
        <v>0</v>
      </c>
      <c r="H21" s="455"/>
    </row>
    <row r="22" spans="1:8" ht="20.05" customHeight="1">
      <c r="A22" s="453">
        <v>18</v>
      </c>
      <c r="B22" s="481" t="s">
        <v>714</v>
      </c>
      <c r="C22" s="486"/>
      <c r="D22" s="19">
        <f>SUM(D21,D13)</f>
        <v>42405299</v>
      </c>
      <c r="E22" s="19">
        <f t="shared" ref="E22:G22" si="2">SUM(E21,E13)</f>
        <v>48688262</v>
      </c>
      <c r="F22" s="19">
        <f t="shared" si="2"/>
        <v>9052397</v>
      </c>
      <c r="G22" s="19">
        <f t="shared" si="2"/>
        <v>2769434</v>
      </c>
      <c r="H22" s="456">
        <f>F22-G22</f>
        <v>6282963</v>
      </c>
    </row>
    <row r="23" spans="1:8" ht="27.2">
      <c r="A23" s="453">
        <v>19</v>
      </c>
      <c r="B23" s="454" t="s">
        <v>214</v>
      </c>
      <c r="C23" s="457">
        <v>0.04</v>
      </c>
      <c r="D23" s="346">
        <f>ROUND((C23*D22),0)</f>
        <v>1696212</v>
      </c>
      <c r="E23" s="346">
        <f>ROUND((C23*E22),0)</f>
        <v>1947530</v>
      </c>
      <c r="F23" s="14">
        <f>ROUND(IF(E23&gt;D23,E23-D23,0),0)</f>
        <v>251318</v>
      </c>
      <c r="G23" s="14">
        <f>ROUND(IF(E23&lt;D23,D23-E23,0),0)</f>
        <v>0</v>
      </c>
      <c r="H23" s="455"/>
    </row>
    <row r="24" spans="1:8">
      <c r="A24" s="453">
        <v>20</v>
      </c>
      <c r="B24" s="478" t="s">
        <v>222</v>
      </c>
      <c r="C24" s="483"/>
      <c r="D24" s="14">
        <f>D22*18%</f>
        <v>7632953.8199999994</v>
      </c>
      <c r="E24" s="14">
        <f>E22*18%</f>
        <v>8763887.1600000001</v>
      </c>
      <c r="F24" s="14">
        <f>ROUND(IF(E24&gt;D24,E24-D24,0),0)</f>
        <v>1130933</v>
      </c>
      <c r="G24" s="14">
        <f>ROUND(IF(E24&lt;D24,D24-E24,0),0)</f>
        <v>0</v>
      </c>
      <c r="H24" s="455"/>
    </row>
    <row r="25" spans="1:8" ht="20.05" customHeight="1">
      <c r="A25" s="453">
        <v>21</v>
      </c>
      <c r="B25" s="481" t="s">
        <v>715</v>
      </c>
      <c r="C25" s="482"/>
      <c r="D25" s="19">
        <f>ROUND((SUM(D22:D24)),0)</f>
        <v>51734465</v>
      </c>
      <c r="E25" s="19">
        <f t="shared" ref="E25:G25" si="3">ROUND((SUM(E22:E24)),0)</f>
        <v>59399679</v>
      </c>
      <c r="F25" s="19">
        <f t="shared" si="3"/>
        <v>10434648</v>
      </c>
      <c r="G25" s="19">
        <f t="shared" si="3"/>
        <v>2769434</v>
      </c>
      <c r="H25" s="456">
        <f>F25-G25</f>
        <v>7665214</v>
      </c>
    </row>
    <row r="26" spans="1:8" ht="14.95" customHeight="1">
      <c r="A26" s="453">
        <v>22</v>
      </c>
      <c r="B26" s="476" t="s">
        <v>713</v>
      </c>
      <c r="C26" s="482"/>
      <c r="D26" s="19"/>
      <c r="E26" s="19"/>
      <c r="F26" s="19"/>
      <c r="G26" s="19"/>
      <c r="H26" s="456"/>
    </row>
    <row r="27" spans="1:8" ht="27.2">
      <c r="A27" s="453">
        <v>23</v>
      </c>
      <c r="B27" s="454" t="s">
        <v>221</v>
      </c>
      <c r="C27" s="457">
        <v>0.01</v>
      </c>
      <c r="D27" s="14"/>
      <c r="E27" s="14">
        <f>E22*C27</f>
        <v>486882.62</v>
      </c>
      <c r="F27" s="14">
        <f t="shared" ref="F27:F35" si="4">ROUND(IF(E27&gt;D27,E27-D27,0),0)</f>
        <v>486883</v>
      </c>
      <c r="G27" s="14">
        <f>ROUND(IF(E27&lt;D27,D27-E27,0),0)</f>
        <v>0</v>
      </c>
      <c r="H27" s="455"/>
    </row>
    <row r="28" spans="1:8" ht="27.2">
      <c r="A28" s="453">
        <v>24</v>
      </c>
      <c r="B28" s="454" t="s">
        <v>220</v>
      </c>
      <c r="C28" s="484">
        <v>1E-3</v>
      </c>
      <c r="D28" s="14"/>
      <c r="E28" s="14">
        <f>E22*C28</f>
        <v>48688.262000000002</v>
      </c>
      <c r="F28" s="14">
        <f t="shared" si="4"/>
        <v>48688</v>
      </c>
      <c r="G28" s="14">
        <f t="shared" ref="G28:G35" si="5">ROUND(IF(E28&lt;D28,D28-E28,0),0)</f>
        <v>0</v>
      </c>
      <c r="H28" s="455"/>
    </row>
    <row r="29" spans="1:8" ht="27.2">
      <c r="A29" s="453">
        <v>25</v>
      </c>
      <c r="B29" s="454" t="s">
        <v>219</v>
      </c>
      <c r="C29" s="457"/>
      <c r="D29" s="14"/>
      <c r="E29" s="14">
        <v>448</v>
      </c>
      <c r="F29" s="14">
        <f t="shared" si="4"/>
        <v>448</v>
      </c>
      <c r="G29" s="14">
        <f t="shared" si="5"/>
        <v>0</v>
      </c>
      <c r="H29" s="455"/>
    </row>
    <row r="30" spans="1:8" ht="27.2">
      <c r="A30" s="453">
        <v>26</v>
      </c>
      <c r="B30" s="454" t="s">
        <v>218</v>
      </c>
      <c r="C30" s="457">
        <v>0.3</v>
      </c>
      <c r="D30" s="14"/>
      <c r="E30" s="14">
        <f>E29*C30</f>
        <v>134.4</v>
      </c>
      <c r="F30" s="14">
        <f t="shared" si="4"/>
        <v>134</v>
      </c>
      <c r="G30" s="14">
        <f t="shared" si="5"/>
        <v>0</v>
      </c>
      <c r="H30" s="455"/>
    </row>
    <row r="31" spans="1:8" ht="27.2">
      <c r="A31" s="453">
        <v>27</v>
      </c>
      <c r="B31" s="454" t="s">
        <v>217</v>
      </c>
      <c r="C31" s="457">
        <v>0.02</v>
      </c>
      <c r="D31" s="14"/>
      <c r="E31" s="14">
        <f>E29*C31</f>
        <v>8.9600000000000009</v>
      </c>
      <c r="F31" s="14">
        <f t="shared" si="4"/>
        <v>9</v>
      </c>
      <c r="G31" s="14">
        <f t="shared" si="5"/>
        <v>0</v>
      </c>
      <c r="H31" s="455"/>
    </row>
    <row r="32" spans="1:8">
      <c r="A32" s="453">
        <v>28</v>
      </c>
      <c r="B32" s="454" t="s">
        <v>216</v>
      </c>
      <c r="C32" s="458">
        <v>1E-4</v>
      </c>
      <c r="D32" s="14"/>
      <c r="E32" s="14">
        <f>E22*C32</f>
        <v>4868.8262000000004</v>
      </c>
      <c r="F32" s="14">
        <f t="shared" si="4"/>
        <v>4869</v>
      </c>
      <c r="G32" s="14">
        <f>ROUND(IF(E32&lt;D32,D32-E32,0),0)</f>
        <v>0</v>
      </c>
      <c r="H32" s="455"/>
    </row>
    <row r="33" spans="1:8" ht="14.3">
      <c r="A33" s="453">
        <v>29</v>
      </c>
      <c r="B33" s="478" t="s">
        <v>719</v>
      </c>
      <c r="C33" s="457"/>
      <c r="D33" s="19"/>
      <c r="E33" s="19">
        <f>ROUND(SUM(E27:E32),0)</f>
        <v>541031</v>
      </c>
      <c r="F33" s="19">
        <f t="shared" si="4"/>
        <v>541031</v>
      </c>
      <c r="G33" s="19">
        <f t="shared" si="5"/>
        <v>0</v>
      </c>
      <c r="H33" s="455"/>
    </row>
    <row r="34" spans="1:8" ht="27.85">
      <c r="A34" s="453">
        <v>30</v>
      </c>
      <c r="B34" s="454" t="s">
        <v>717</v>
      </c>
      <c r="C34" s="457">
        <v>0.18</v>
      </c>
      <c r="D34" s="14"/>
      <c r="E34" s="14">
        <f>E33*C34</f>
        <v>97385.58</v>
      </c>
      <c r="F34" s="14">
        <f t="shared" si="4"/>
        <v>97386</v>
      </c>
      <c r="G34" s="14">
        <f t="shared" si="5"/>
        <v>0</v>
      </c>
      <c r="H34" s="455"/>
    </row>
    <row r="35" spans="1:8" ht="57.75" customHeight="1">
      <c r="A35" s="453">
        <v>31</v>
      </c>
      <c r="B35" s="454" t="s">
        <v>625</v>
      </c>
      <c r="C35" s="457"/>
      <c r="D35" s="14">
        <v>3265535</v>
      </c>
      <c r="E35" s="14">
        <v>910280</v>
      </c>
      <c r="F35" s="14">
        <f t="shared" si="4"/>
        <v>0</v>
      </c>
      <c r="G35" s="14">
        <f t="shared" si="5"/>
        <v>2355255</v>
      </c>
      <c r="H35" s="491" t="s">
        <v>737</v>
      </c>
    </row>
    <row r="36" spans="1:8" ht="14.3">
      <c r="A36" s="453">
        <v>32</v>
      </c>
      <c r="B36" s="478" t="s">
        <v>718</v>
      </c>
      <c r="C36" s="482"/>
      <c r="D36" s="19">
        <f>SUM(D33:D35)</f>
        <v>3265535</v>
      </c>
      <c r="E36" s="19">
        <f>SUM(E33:E35)</f>
        <v>1548696.58</v>
      </c>
      <c r="F36" s="19">
        <f>SUM(F33:F35)</f>
        <v>638417</v>
      </c>
      <c r="G36" s="19">
        <f>SUM(G33:G35)</f>
        <v>2355255</v>
      </c>
      <c r="H36" s="455"/>
    </row>
    <row r="37" spans="1:8" ht="20.05" customHeight="1">
      <c r="A37" s="453">
        <v>33</v>
      </c>
      <c r="B37" s="477" t="s">
        <v>720</v>
      </c>
      <c r="C37" s="483"/>
      <c r="D37" s="19">
        <f>SUM(D36,D25)</f>
        <v>55000000</v>
      </c>
      <c r="E37" s="19">
        <f t="shared" ref="E37:G37" si="6">SUM(E36,E25)</f>
        <v>60948375.579999998</v>
      </c>
      <c r="F37" s="19">
        <f t="shared" si="6"/>
        <v>11073065</v>
      </c>
      <c r="G37" s="19">
        <f t="shared" si="6"/>
        <v>5124689</v>
      </c>
      <c r="H37" s="456">
        <f>F37-G37</f>
        <v>5948376</v>
      </c>
    </row>
    <row r="38" spans="1:8" ht="32.6" customHeight="1">
      <c r="A38" s="453">
        <v>34</v>
      </c>
      <c r="B38" s="452" t="s">
        <v>751</v>
      </c>
      <c r="C38" s="483"/>
      <c r="D38" s="19"/>
      <c r="E38" s="19"/>
      <c r="F38" s="19"/>
      <c r="G38" s="19"/>
      <c r="H38" s="456"/>
    </row>
    <row r="39" spans="1:8" ht="14.3">
      <c r="A39" s="453">
        <v>35</v>
      </c>
      <c r="B39" s="454" t="s">
        <v>723</v>
      </c>
      <c r="C39" s="457">
        <v>0.01</v>
      </c>
      <c r="D39" s="19"/>
      <c r="E39" s="14">
        <f>ROUND($C39*$E$35,0)</f>
        <v>9103</v>
      </c>
      <c r="F39" s="14">
        <f t="shared" ref="F39:F42" si="7">ROUND(IF(E39&gt;D39,E39-D39,0),0)</f>
        <v>9103</v>
      </c>
      <c r="G39" s="14">
        <f t="shared" ref="G39:G42" si="8">ROUND(IF(E39&lt;D39,D39-E39,0),0)</f>
        <v>0</v>
      </c>
      <c r="H39" s="456"/>
    </row>
    <row r="40" spans="1:8" ht="14.3">
      <c r="A40" s="453">
        <v>36</v>
      </c>
      <c r="B40" s="454" t="s">
        <v>724</v>
      </c>
      <c r="C40" s="484">
        <v>1E-3</v>
      </c>
      <c r="D40" s="19"/>
      <c r="E40" s="14">
        <f t="shared" ref="E40:E42" si="9">ROUND($C40*$E$35,0)</f>
        <v>910</v>
      </c>
      <c r="F40" s="14">
        <f t="shared" si="7"/>
        <v>910</v>
      </c>
      <c r="G40" s="14">
        <f t="shared" si="8"/>
        <v>0</v>
      </c>
      <c r="H40" s="456"/>
    </row>
    <row r="41" spans="1:8" ht="27.2">
      <c r="A41" s="453">
        <v>37</v>
      </c>
      <c r="B41" s="454" t="s">
        <v>731</v>
      </c>
      <c r="C41" s="458">
        <v>1E-4</v>
      </c>
      <c r="D41" s="19"/>
      <c r="E41" s="14">
        <f t="shared" si="9"/>
        <v>91</v>
      </c>
      <c r="F41" s="14">
        <f t="shared" si="7"/>
        <v>91</v>
      </c>
      <c r="G41" s="14">
        <f t="shared" si="8"/>
        <v>0</v>
      </c>
      <c r="H41" s="456"/>
    </row>
    <row r="42" spans="1:8" ht="31.95" customHeight="1">
      <c r="A42" s="453">
        <v>38</v>
      </c>
      <c r="B42" s="454" t="s">
        <v>732</v>
      </c>
      <c r="C42" s="457">
        <v>0.04</v>
      </c>
      <c r="D42" s="19"/>
      <c r="E42" s="14">
        <f t="shared" si="9"/>
        <v>36411</v>
      </c>
      <c r="F42" s="14">
        <f t="shared" si="7"/>
        <v>36411</v>
      </c>
      <c r="G42" s="14">
        <f t="shared" si="8"/>
        <v>0</v>
      </c>
      <c r="H42" s="456"/>
    </row>
    <row r="43" spans="1:8" ht="14.3">
      <c r="A43" s="453">
        <v>39</v>
      </c>
      <c r="B43" s="478" t="s">
        <v>721</v>
      </c>
      <c r="C43" s="483"/>
      <c r="D43" s="19"/>
      <c r="E43" s="19">
        <f>SUM(E39:E42)</f>
        <v>46515</v>
      </c>
      <c r="F43" s="19">
        <f t="shared" ref="F43:G43" si="10">SUM(F39:F42)</f>
        <v>46515</v>
      </c>
      <c r="G43" s="19">
        <f t="shared" si="10"/>
        <v>0</v>
      </c>
      <c r="H43" s="456">
        <f>F43-G43</f>
        <v>46515</v>
      </c>
    </row>
    <row r="44" spans="1:8" s="480" customFormat="1" ht="20.05" customHeight="1">
      <c r="A44" s="453">
        <v>40</v>
      </c>
      <c r="B44" s="468" t="s">
        <v>722</v>
      </c>
      <c r="C44" s="485"/>
      <c r="D44" s="456">
        <f>SUM(D43,D37)</f>
        <v>55000000</v>
      </c>
      <c r="E44" s="456">
        <f t="shared" ref="E44:G44" si="11">SUM(E43,E37)</f>
        <v>60994890.579999998</v>
      </c>
      <c r="F44" s="456">
        <f t="shared" si="11"/>
        <v>11119580</v>
      </c>
      <c r="G44" s="456">
        <f t="shared" si="11"/>
        <v>5124689</v>
      </c>
      <c r="H44" s="456">
        <f>F44-G44</f>
        <v>5994891</v>
      </c>
    </row>
    <row r="45" spans="1:8" ht="20.05" customHeight="1">
      <c r="A45" s="453">
        <v>41</v>
      </c>
      <c r="B45" s="423" t="s">
        <v>708</v>
      </c>
      <c r="C45" s="486"/>
      <c r="D45" s="456"/>
      <c r="E45" s="455"/>
      <c r="F45" s="14"/>
      <c r="G45" s="14"/>
      <c r="H45" s="456"/>
    </row>
    <row r="46" spans="1:8" ht="14.3">
      <c r="A46" s="453">
        <v>42</v>
      </c>
      <c r="B46" s="459" t="s">
        <v>238</v>
      </c>
      <c r="C46" s="486"/>
      <c r="D46" s="456"/>
      <c r="E46" s="455">
        <f>'Add_Items_Part-C'!F14</f>
        <v>549100</v>
      </c>
      <c r="F46" s="14">
        <f t="shared" ref="F46:F47" si="12">ROUND(IF(E46&gt;D46,E46-D46,0),0)</f>
        <v>549100</v>
      </c>
      <c r="G46" s="14">
        <f t="shared" ref="G46:G47" si="13">ROUND(IF(E46&lt;D46,D46-E46,0),0)</f>
        <v>0</v>
      </c>
      <c r="H46" s="490" t="s">
        <v>735</v>
      </c>
    </row>
    <row r="47" spans="1:8" ht="14.3">
      <c r="A47" s="453">
        <v>43</v>
      </c>
      <c r="B47" s="459" t="s">
        <v>707</v>
      </c>
      <c r="C47" s="486"/>
      <c r="D47" s="456"/>
      <c r="E47" s="455">
        <f>'Add_Items_Part-C'!F21</f>
        <v>143905</v>
      </c>
      <c r="F47" s="14">
        <f t="shared" si="12"/>
        <v>143905</v>
      </c>
      <c r="G47" s="14">
        <f t="shared" si="13"/>
        <v>0</v>
      </c>
      <c r="H47" s="490" t="s">
        <v>735</v>
      </c>
    </row>
    <row r="48" spans="1:8" ht="14.3">
      <c r="A48" s="453">
        <v>44</v>
      </c>
      <c r="B48" s="479" t="s">
        <v>734</v>
      </c>
      <c r="C48" s="486"/>
      <c r="D48" s="456">
        <f>SUM(D46:D47)</f>
        <v>0</v>
      </c>
      <c r="E48" s="456">
        <f>SUM(E46:E47)</f>
        <v>693005</v>
      </c>
      <c r="F48" s="456">
        <f t="shared" ref="F48:G48" si="14">SUM(F46:F47)</f>
        <v>693005</v>
      </c>
      <c r="G48" s="456">
        <f t="shared" si="14"/>
        <v>0</v>
      </c>
      <c r="H48" s="456"/>
    </row>
    <row r="49" spans="1:8" ht="14.3">
      <c r="A49" s="453">
        <v>45</v>
      </c>
      <c r="B49" s="479" t="s">
        <v>729</v>
      </c>
      <c r="C49" s="486"/>
      <c r="D49" s="455">
        <f>ROUND(D48*18%,0)</f>
        <v>0</v>
      </c>
      <c r="E49" s="455">
        <f t="shared" ref="E49:G49" si="15">ROUND(E48*18%,0)</f>
        <v>124741</v>
      </c>
      <c r="F49" s="455">
        <f t="shared" si="15"/>
        <v>124741</v>
      </c>
      <c r="G49" s="455">
        <f t="shared" si="15"/>
        <v>0</v>
      </c>
      <c r="H49" s="456"/>
    </row>
    <row r="50" spans="1:8" ht="14.3">
      <c r="A50" s="453">
        <v>46</v>
      </c>
      <c r="B50" s="479" t="s">
        <v>730</v>
      </c>
      <c r="C50" s="486"/>
      <c r="D50" s="456">
        <f>SUM(D48:D49)</f>
        <v>0</v>
      </c>
      <c r="E50" s="456">
        <f t="shared" ref="E50:G50" si="16">SUM(E48:E49)</f>
        <v>817746</v>
      </c>
      <c r="F50" s="456">
        <f t="shared" si="16"/>
        <v>817746</v>
      </c>
      <c r="G50" s="456">
        <f t="shared" si="16"/>
        <v>0</v>
      </c>
      <c r="H50" s="456">
        <f>F50-G50</f>
        <v>817746</v>
      </c>
    </row>
    <row r="51" spans="1:8" ht="14.3">
      <c r="A51" s="453">
        <v>47</v>
      </c>
      <c r="B51" s="476" t="s">
        <v>713</v>
      </c>
      <c r="C51" s="486"/>
      <c r="D51" s="456"/>
      <c r="E51" s="456"/>
      <c r="F51" s="456"/>
      <c r="G51" s="456"/>
      <c r="H51" s="456"/>
    </row>
    <row r="52" spans="1:8" ht="14.3">
      <c r="A52" s="453">
        <v>48</v>
      </c>
      <c r="B52" s="454" t="s">
        <v>726</v>
      </c>
      <c r="C52" s="457">
        <v>0.01</v>
      </c>
      <c r="D52" s="456"/>
      <c r="E52" s="14">
        <f>ROUND($C52*$E$48,0)</f>
        <v>6930</v>
      </c>
      <c r="F52" s="14">
        <f t="shared" ref="F52:F55" si="17">ROUND(IF(E52&gt;D52,E52-D52,0),0)</f>
        <v>6930</v>
      </c>
      <c r="G52" s="14">
        <f t="shared" ref="G52:G55" si="18">ROUND(IF(E52&lt;D52,D52-E52,0),0)</f>
        <v>0</v>
      </c>
      <c r="H52" s="456"/>
    </row>
    <row r="53" spans="1:8" ht="14.3">
      <c r="A53" s="453">
        <v>49</v>
      </c>
      <c r="B53" s="454" t="s">
        <v>725</v>
      </c>
      <c r="C53" s="484">
        <v>1E-3</v>
      </c>
      <c r="D53" s="456"/>
      <c r="E53" s="14">
        <f t="shared" ref="E53:E55" si="19">ROUND($C53*$E$48,0)</f>
        <v>693</v>
      </c>
      <c r="F53" s="14">
        <f t="shared" si="17"/>
        <v>693</v>
      </c>
      <c r="G53" s="14">
        <f t="shared" si="18"/>
        <v>0</v>
      </c>
      <c r="H53" s="456"/>
    </row>
    <row r="54" spans="1:8" ht="27.2">
      <c r="A54" s="453">
        <v>50</v>
      </c>
      <c r="B54" s="454" t="s">
        <v>727</v>
      </c>
      <c r="C54" s="458">
        <v>1E-4</v>
      </c>
      <c r="D54" s="456"/>
      <c r="E54" s="14">
        <f t="shared" si="19"/>
        <v>69</v>
      </c>
      <c r="F54" s="14">
        <f t="shared" si="17"/>
        <v>69</v>
      </c>
      <c r="G54" s="14">
        <f t="shared" si="18"/>
        <v>0</v>
      </c>
      <c r="H54" s="456"/>
    </row>
    <row r="55" spans="1:8" ht="33.299999999999997" customHeight="1">
      <c r="A55" s="453">
        <v>51</v>
      </c>
      <c r="B55" s="454" t="s">
        <v>728</v>
      </c>
      <c r="C55" s="457">
        <v>0.04</v>
      </c>
      <c r="D55" s="456"/>
      <c r="E55" s="14">
        <f t="shared" si="19"/>
        <v>27720</v>
      </c>
      <c r="F55" s="14">
        <f t="shared" si="17"/>
        <v>27720</v>
      </c>
      <c r="G55" s="14">
        <f t="shared" si="18"/>
        <v>0</v>
      </c>
      <c r="H55" s="456"/>
    </row>
    <row r="56" spans="1:8" ht="14.3">
      <c r="A56" s="453">
        <v>52</v>
      </c>
      <c r="B56" s="478" t="s">
        <v>752</v>
      </c>
      <c r="C56" s="486"/>
      <c r="D56" s="456">
        <f>SUM(D52:D55)</f>
        <v>0</v>
      </c>
      <c r="E56" s="456">
        <f>SUM(E52:E55)</f>
        <v>35412</v>
      </c>
      <c r="F56" s="456">
        <f t="shared" ref="F56:G56" si="20">SUM(F52:F55)</f>
        <v>35412</v>
      </c>
      <c r="G56" s="456">
        <f t="shared" si="20"/>
        <v>0</v>
      </c>
      <c r="H56" s="456"/>
    </row>
    <row r="57" spans="1:8" ht="27.85">
      <c r="A57" s="453">
        <v>53</v>
      </c>
      <c r="B57" s="454" t="s">
        <v>753</v>
      </c>
      <c r="C57" s="486"/>
      <c r="D57" s="455">
        <f>ROUND(D56*18%,0)</f>
        <v>0</v>
      </c>
      <c r="E57" s="455">
        <f t="shared" ref="E57:G57" si="21">ROUND(E56*18%,0)</f>
        <v>6374</v>
      </c>
      <c r="F57" s="455">
        <f t="shared" si="21"/>
        <v>6374</v>
      </c>
      <c r="G57" s="455">
        <f t="shared" si="21"/>
        <v>0</v>
      </c>
      <c r="H57" s="456"/>
    </row>
    <row r="58" spans="1:8" ht="14.3">
      <c r="A58" s="453">
        <v>54</v>
      </c>
      <c r="B58" s="466" t="s">
        <v>754</v>
      </c>
      <c r="C58" s="486"/>
      <c r="D58" s="456">
        <f>SUM(D56:D57)</f>
        <v>0</v>
      </c>
      <c r="E58" s="456">
        <f t="shared" ref="E58:G58" si="22">SUM(E56:E57)</f>
        <v>41786</v>
      </c>
      <c r="F58" s="456">
        <f t="shared" si="22"/>
        <v>41786</v>
      </c>
      <c r="G58" s="456">
        <f t="shared" si="22"/>
        <v>0</v>
      </c>
      <c r="H58" s="456"/>
    </row>
    <row r="59" spans="1:8" s="480" customFormat="1" ht="14.3">
      <c r="A59" s="453">
        <v>55</v>
      </c>
      <c r="B59" s="477" t="s">
        <v>755</v>
      </c>
      <c r="C59" s="485"/>
      <c r="D59" s="456">
        <f>SUM(D58,D50)</f>
        <v>0</v>
      </c>
      <c r="E59" s="456">
        <f t="shared" ref="E59:G59" si="23">SUM(E58,E50)</f>
        <v>859532</v>
      </c>
      <c r="F59" s="456">
        <f t="shared" si="23"/>
        <v>859532</v>
      </c>
      <c r="G59" s="456">
        <f t="shared" si="23"/>
        <v>0</v>
      </c>
      <c r="H59" s="456">
        <f t="shared" ref="H59:H60" si="24">F59-G59</f>
        <v>859532</v>
      </c>
    </row>
    <row r="60" spans="1:8" s="480" customFormat="1" ht="20.05" customHeight="1">
      <c r="A60" s="453">
        <v>56</v>
      </c>
      <c r="B60" s="477" t="s">
        <v>756</v>
      </c>
      <c r="C60" s="485"/>
      <c r="D60" s="456">
        <f>SUM(D59,D44)</f>
        <v>55000000</v>
      </c>
      <c r="E60" s="456">
        <f t="shared" ref="E60:G60" si="25">SUM(E59,E44)</f>
        <v>61854422.579999998</v>
      </c>
      <c r="F60" s="456">
        <f t="shared" si="25"/>
        <v>11979112</v>
      </c>
      <c r="G60" s="456">
        <f t="shared" si="25"/>
        <v>5124689</v>
      </c>
      <c r="H60" s="456">
        <f t="shared" si="24"/>
        <v>6854423</v>
      </c>
    </row>
    <row r="61" spans="1:8" ht="20.05" customHeight="1">
      <c r="A61" s="453">
        <v>57</v>
      </c>
      <c r="B61" s="451" t="s">
        <v>710</v>
      </c>
      <c r="C61" s="486"/>
      <c r="D61" s="456"/>
      <c r="E61" s="455"/>
      <c r="F61" s="14"/>
      <c r="G61" s="14"/>
      <c r="H61" s="456"/>
    </row>
    <row r="62" spans="1:8" ht="16.3" customHeight="1">
      <c r="A62" s="453">
        <v>58</v>
      </c>
      <c r="B62" s="489" t="s">
        <v>711</v>
      </c>
      <c r="C62" s="486"/>
      <c r="D62" s="456"/>
      <c r="E62" s="455">
        <f>'Add_Items_Part-D'!F6</f>
        <v>294400</v>
      </c>
      <c r="F62" s="14">
        <f t="shared" ref="F62:F63" si="26">ROUND(IF(E62&gt;D62,E62-D62,0),0)</f>
        <v>294400</v>
      </c>
      <c r="G62" s="14">
        <f t="shared" ref="G62:G63" si="27">ROUND(IF(E62&lt;D62,D62-E62,0),0)</f>
        <v>0</v>
      </c>
      <c r="H62" s="490" t="s">
        <v>736</v>
      </c>
    </row>
    <row r="63" spans="1:8" ht="16.3" customHeight="1">
      <c r="A63" s="453">
        <v>59</v>
      </c>
      <c r="B63" s="466" t="s">
        <v>757</v>
      </c>
      <c r="C63" s="486"/>
      <c r="D63" s="456"/>
      <c r="E63" s="455">
        <f>ROUND(E62*18%,0)</f>
        <v>52992</v>
      </c>
      <c r="F63" s="14">
        <f t="shared" si="26"/>
        <v>52992</v>
      </c>
      <c r="G63" s="14">
        <f t="shared" si="27"/>
        <v>0</v>
      </c>
      <c r="H63" s="456"/>
    </row>
    <row r="64" spans="1:8" ht="14.3">
      <c r="A64" s="453">
        <v>60</v>
      </c>
      <c r="B64" s="466" t="s">
        <v>758</v>
      </c>
      <c r="C64" s="486"/>
      <c r="D64" s="456">
        <f>SUM(D62:D63)</f>
        <v>0</v>
      </c>
      <c r="E64" s="456">
        <f t="shared" ref="E64:G64" si="28">SUM(E62:E63)</f>
        <v>347392</v>
      </c>
      <c r="F64" s="456">
        <f t="shared" si="28"/>
        <v>347392</v>
      </c>
      <c r="G64" s="456">
        <f t="shared" si="28"/>
        <v>0</v>
      </c>
      <c r="H64" s="456"/>
    </row>
    <row r="65" spans="1:8" ht="14.3">
      <c r="A65" s="453">
        <v>61</v>
      </c>
      <c r="B65" s="476" t="s">
        <v>713</v>
      </c>
      <c r="C65" s="486"/>
      <c r="D65" s="456"/>
      <c r="E65" s="456"/>
      <c r="F65" s="456"/>
      <c r="G65" s="456"/>
      <c r="H65" s="456"/>
    </row>
    <row r="66" spans="1:8" ht="14.3">
      <c r="A66" s="453">
        <v>62</v>
      </c>
      <c r="B66" s="454" t="s">
        <v>759</v>
      </c>
      <c r="C66" s="457">
        <v>0.01</v>
      </c>
      <c r="D66" s="456"/>
      <c r="E66" s="14">
        <f>ROUND($C66*$E$62,0)</f>
        <v>2944</v>
      </c>
      <c r="F66" s="14">
        <f t="shared" ref="F66:F69" si="29">ROUND(IF(E66&gt;D66,E66-D66,0),0)</f>
        <v>2944</v>
      </c>
      <c r="G66" s="14">
        <f t="shared" ref="G66:G69" si="30">ROUND(IF(E66&lt;D66,D66-E66,0),0)</f>
        <v>0</v>
      </c>
      <c r="H66" s="456"/>
    </row>
    <row r="67" spans="1:8" ht="14.3">
      <c r="A67" s="453">
        <v>63</v>
      </c>
      <c r="B67" s="454" t="s">
        <v>760</v>
      </c>
      <c r="C67" s="484">
        <v>1E-3</v>
      </c>
      <c r="D67" s="456"/>
      <c r="E67" s="14">
        <f t="shared" ref="E67:E69" si="31">ROUND($C67*$E$62,0)</f>
        <v>294</v>
      </c>
      <c r="F67" s="14">
        <f t="shared" si="29"/>
        <v>294</v>
      </c>
      <c r="G67" s="14">
        <f t="shared" si="30"/>
        <v>0</v>
      </c>
      <c r="H67" s="456"/>
    </row>
    <row r="68" spans="1:8" ht="27.2">
      <c r="A68" s="453">
        <v>64</v>
      </c>
      <c r="B68" s="454" t="s">
        <v>761</v>
      </c>
      <c r="C68" s="458">
        <v>1E-4</v>
      </c>
      <c r="D68" s="456"/>
      <c r="E68" s="14">
        <f t="shared" si="31"/>
        <v>29</v>
      </c>
      <c r="F68" s="14">
        <f t="shared" si="29"/>
        <v>29</v>
      </c>
      <c r="G68" s="14">
        <f t="shared" si="30"/>
        <v>0</v>
      </c>
      <c r="H68" s="456"/>
    </row>
    <row r="69" spans="1:8" ht="35.35" customHeight="1">
      <c r="A69" s="453">
        <v>65</v>
      </c>
      <c r="B69" s="454" t="s">
        <v>762</v>
      </c>
      <c r="C69" s="457">
        <v>0.04</v>
      </c>
      <c r="D69" s="456"/>
      <c r="E69" s="14">
        <f t="shared" si="31"/>
        <v>11776</v>
      </c>
      <c r="F69" s="14">
        <f t="shared" si="29"/>
        <v>11776</v>
      </c>
      <c r="G69" s="14">
        <f t="shared" si="30"/>
        <v>0</v>
      </c>
      <c r="H69" s="456"/>
    </row>
    <row r="70" spans="1:8" ht="14.3">
      <c r="A70" s="453">
        <v>66</v>
      </c>
      <c r="B70" s="478" t="s">
        <v>763</v>
      </c>
      <c r="C70" s="486"/>
      <c r="D70" s="456">
        <f>SUM(D66:D69)</f>
        <v>0</v>
      </c>
      <c r="E70" s="456">
        <f t="shared" ref="E70:G70" si="32">SUM(E66:E69)</f>
        <v>15043</v>
      </c>
      <c r="F70" s="456">
        <f t="shared" si="32"/>
        <v>15043</v>
      </c>
      <c r="G70" s="456">
        <f t="shared" si="32"/>
        <v>0</v>
      </c>
      <c r="H70" s="456"/>
    </row>
    <row r="71" spans="1:8" ht="27.85">
      <c r="A71" s="453">
        <v>67</v>
      </c>
      <c r="B71" s="454" t="s">
        <v>764</v>
      </c>
      <c r="C71" s="486"/>
      <c r="D71" s="455">
        <f>ROUND(D70*18%,0)</f>
        <v>0</v>
      </c>
      <c r="E71" s="455">
        <f t="shared" ref="E71:G71" si="33">ROUND(E70*18%,0)</f>
        <v>2708</v>
      </c>
      <c r="F71" s="455">
        <f t="shared" si="33"/>
        <v>2708</v>
      </c>
      <c r="G71" s="455">
        <f t="shared" si="33"/>
        <v>0</v>
      </c>
      <c r="H71" s="456"/>
    </row>
    <row r="72" spans="1:8" ht="14.3">
      <c r="A72" s="453">
        <v>68</v>
      </c>
      <c r="B72" s="466" t="s">
        <v>765</v>
      </c>
      <c r="C72" s="486"/>
      <c r="D72" s="456">
        <f>SUM(D70:D71)</f>
        <v>0</v>
      </c>
      <c r="E72" s="456">
        <f t="shared" ref="E72:G72" si="34">SUM(E70:E71)</f>
        <v>17751</v>
      </c>
      <c r="F72" s="456">
        <f t="shared" si="34"/>
        <v>17751</v>
      </c>
      <c r="G72" s="456">
        <f t="shared" si="34"/>
        <v>0</v>
      </c>
      <c r="H72" s="456"/>
    </row>
    <row r="73" spans="1:8" s="480" customFormat="1" ht="14.3">
      <c r="A73" s="453">
        <v>69</v>
      </c>
      <c r="B73" s="477" t="s">
        <v>766</v>
      </c>
      <c r="C73" s="485"/>
      <c r="D73" s="456">
        <f>SUM(D72,D64)</f>
        <v>0</v>
      </c>
      <c r="E73" s="456">
        <f t="shared" ref="E73:G73" si="35">SUM(E72,E64)</f>
        <v>365143</v>
      </c>
      <c r="F73" s="456">
        <f t="shared" si="35"/>
        <v>365143</v>
      </c>
      <c r="G73" s="456">
        <f t="shared" si="35"/>
        <v>0</v>
      </c>
      <c r="H73" s="456">
        <f t="shared" ref="H73:H76" si="36">F73-G73</f>
        <v>365143</v>
      </c>
    </row>
    <row r="74" spans="1:8" s="480" customFormat="1" ht="20.05" customHeight="1">
      <c r="A74" s="453">
        <v>70</v>
      </c>
      <c r="B74" s="477" t="s">
        <v>767</v>
      </c>
      <c r="C74" s="485"/>
      <c r="D74" s="456">
        <f>SUM(D73,D60)</f>
        <v>55000000</v>
      </c>
      <c r="E74" s="456">
        <f t="shared" ref="E74:G74" si="37">SUM(E73,E60)</f>
        <v>62219565.579999998</v>
      </c>
      <c r="F74" s="456">
        <f t="shared" si="37"/>
        <v>12344255</v>
      </c>
      <c r="G74" s="456">
        <f t="shared" si="37"/>
        <v>5124689</v>
      </c>
      <c r="H74" s="456">
        <f t="shared" si="36"/>
        <v>7219566</v>
      </c>
    </row>
    <row r="75" spans="1:8" ht="27.2">
      <c r="A75" s="453">
        <v>71</v>
      </c>
      <c r="B75" s="461" t="s">
        <v>705</v>
      </c>
      <c r="C75" s="487"/>
      <c r="D75" s="462"/>
      <c r="E75" s="463">
        <v>300000</v>
      </c>
      <c r="F75" s="464">
        <f t="shared" ref="F75" si="38">ROUND(IF(E75&gt;D75,E75-D75,0),0)</f>
        <v>300000</v>
      </c>
      <c r="G75" s="14"/>
      <c r="H75" s="453"/>
    </row>
    <row r="76" spans="1:8" ht="20.05" customHeight="1">
      <c r="A76" s="453"/>
      <c r="B76" s="481" t="s">
        <v>768</v>
      </c>
      <c r="C76" s="486"/>
      <c r="D76" s="465">
        <f>SUM(D74:D75)</f>
        <v>55000000</v>
      </c>
      <c r="E76" s="465">
        <f t="shared" ref="E76:G76" si="39">SUM(E74:E75)</f>
        <v>62519565.579999998</v>
      </c>
      <c r="F76" s="465">
        <f t="shared" si="39"/>
        <v>12644255</v>
      </c>
      <c r="G76" s="465">
        <f t="shared" si="39"/>
        <v>5124689</v>
      </c>
      <c r="H76" s="456">
        <f t="shared" si="36"/>
        <v>7519566</v>
      </c>
    </row>
    <row r="77" spans="1:8">
      <c r="A77" s="453"/>
      <c r="B77" s="454"/>
      <c r="C77" s="486"/>
      <c r="D77" s="453"/>
      <c r="E77" s="460"/>
      <c r="F77" s="453"/>
      <c r="G77" s="453"/>
      <c r="H77" s="453"/>
    </row>
    <row r="78" spans="1:8">
      <c r="A78" s="453"/>
      <c r="B78" s="453"/>
      <c r="C78" s="486"/>
      <c r="D78" s="466" t="s">
        <v>645</v>
      </c>
      <c r="E78" s="455">
        <v>55000000</v>
      </c>
      <c r="F78" s="467" t="s">
        <v>240</v>
      </c>
      <c r="G78" s="455">
        <f>F76</f>
        <v>12644255</v>
      </c>
      <c r="H78" s="453"/>
    </row>
    <row r="79" spans="1:8">
      <c r="A79" s="453"/>
      <c r="B79" s="453"/>
      <c r="C79" s="486"/>
      <c r="D79" s="466" t="s">
        <v>646</v>
      </c>
      <c r="E79" s="455">
        <f>E76</f>
        <v>62519565.579999998</v>
      </c>
      <c r="F79" s="467" t="s">
        <v>239</v>
      </c>
      <c r="G79" s="455">
        <f>G76</f>
        <v>5124689</v>
      </c>
      <c r="H79" s="453"/>
    </row>
    <row r="80" spans="1:8">
      <c r="A80" s="453"/>
      <c r="B80" s="453"/>
      <c r="C80" s="486"/>
      <c r="D80" s="466" t="s">
        <v>647</v>
      </c>
      <c r="E80" s="455">
        <f>E79-E78</f>
        <v>7519565.5799999982</v>
      </c>
      <c r="F80" s="467" t="s">
        <v>647</v>
      </c>
      <c r="G80" s="455">
        <f>G78-G79</f>
        <v>7519566</v>
      </c>
      <c r="H80" s="453"/>
    </row>
  </sheetData>
  <mergeCells count="2">
    <mergeCell ref="A1:H1"/>
    <mergeCell ref="A2:H2"/>
  </mergeCells>
  <pageMargins left="0.70866141732283472" right="0.70866141732283472" top="0.74803149606299213" bottom="0.74803149606299213" header="0.31496062992125984" footer="0.31496062992125984"/>
  <pageSetup paperSize="9" scale="88" orientation="landscape" r:id="rId1"/>
  <headerFooter>
    <oddFooter>Page &amp;P of &amp;N</oddFooter>
  </headerFooter>
  <rowBreaks count="3" manualBreakCount="3">
    <brk id="25" max="16383" man="1"/>
    <brk id="44" max="16383" man="1"/>
    <brk id="60" max="16383" man="1"/>
  </rowBreaks>
  <ignoredErrors>
    <ignoredError sqref="F25:G25 F64:G6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560" t="s">
        <v>652</v>
      </c>
      <c r="C1" s="560"/>
      <c r="D1" s="560"/>
    </row>
    <row r="2" spans="2:5" ht="23.95" customHeight="1">
      <c r="B2" s="561" t="s">
        <v>651</v>
      </c>
      <c r="C2" s="562"/>
      <c r="D2" s="563"/>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346">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38" workbookViewId="0">
      <selection activeCell="C50" sqref="C50"/>
    </sheetView>
  </sheetViews>
  <sheetFormatPr defaultRowHeight="14.3"/>
  <cols>
    <col min="1" max="1" width="9.140625" style="377"/>
    <col min="2" max="2" width="13" style="377" bestFit="1" customWidth="1"/>
    <col min="3" max="3" width="59.28515625" style="377" customWidth="1"/>
    <col min="4" max="16384" width="9.140625" style="377"/>
  </cols>
  <sheetData>
    <row r="1" spans="1:5" ht="32.6" customHeight="1">
      <c r="A1" s="56" t="s">
        <v>244</v>
      </c>
      <c r="B1" s="56" t="s">
        <v>394</v>
      </c>
      <c r="C1" s="56" t="s">
        <v>243</v>
      </c>
      <c r="D1" s="382" t="s">
        <v>271</v>
      </c>
      <c r="E1" s="382" t="s">
        <v>265</v>
      </c>
    </row>
    <row r="2" spans="1:5">
      <c r="A2" s="375">
        <v>199</v>
      </c>
      <c r="B2" s="375" t="str">
        <f>IF(ISBLANK(A2), "","IVF"&amp;A2)</f>
        <v>IVF199</v>
      </c>
      <c r="C2" s="376" t="s">
        <v>43</v>
      </c>
      <c r="D2" s="383">
        <v>2</v>
      </c>
      <c r="E2" s="378" t="s">
        <v>9</v>
      </c>
    </row>
    <row r="3" spans="1:5">
      <c r="A3" s="375">
        <v>200</v>
      </c>
      <c r="B3" s="375" t="str">
        <f t="shared" ref="B3:B23" si="0">IF(ISBLANK(A3), "","IVF"&amp;A3)</f>
        <v>IVF200</v>
      </c>
      <c r="C3" s="376" t="s">
        <v>44</v>
      </c>
      <c r="D3" s="383">
        <v>2</v>
      </c>
      <c r="E3" s="378" t="s">
        <v>9</v>
      </c>
    </row>
    <row r="4" spans="1:5" ht="40.75">
      <c r="A4" s="375">
        <v>201</v>
      </c>
      <c r="B4" s="375" t="str">
        <f t="shared" si="0"/>
        <v>IVF201</v>
      </c>
      <c r="C4" s="376" t="s">
        <v>45</v>
      </c>
      <c r="D4" s="383">
        <v>2</v>
      </c>
      <c r="E4" s="378" t="s">
        <v>9</v>
      </c>
    </row>
    <row r="5" spans="1:5" ht="54.35">
      <c r="A5" s="375">
        <v>202</v>
      </c>
      <c r="B5" s="375" t="str">
        <f t="shared" si="0"/>
        <v>IVF202</v>
      </c>
      <c r="C5" s="376" t="s">
        <v>46</v>
      </c>
      <c r="D5" s="383">
        <v>1</v>
      </c>
      <c r="E5" s="378" t="s">
        <v>9</v>
      </c>
    </row>
    <row r="6" spans="1:5" ht="27.2">
      <c r="A6" s="375">
        <v>203</v>
      </c>
      <c r="B6" s="375" t="str">
        <f t="shared" si="0"/>
        <v>IVF203</v>
      </c>
      <c r="C6" s="376" t="s">
        <v>47</v>
      </c>
      <c r="D6" s="383">
        <v>1</v>
      </c>
      <c r="E6" s="378" t="s">
        <v>9</v>
      </c>
    </row>
    <row r="7" spans="1:5">
      <c r="A7" s="375">
        <v>204</v>
      </c>
      <c r="B7" s="375" t="str">
        <f t="shared" si="0"/>
        <v>IVF204</v>
      </c>
      <c r="C7" s="376" t="s">
        <v>48</v>
      </c>
      <c r="D7" s="383">
        <v>1</v>
      </c>
      <c r="E7" s="378" t="s">
        <v>9</v>
      </c>
    </row>
    <row r="8" spans="1:5">
      <c r="A8" s="375">
        <v>205</v>
      </c>
      <c r="B8" s="375" t="str">
        <f t="shared" si="0"/>
        <v>IVF205</v>
      </c>
      <c r="C8" s="376" t="s">
        <v>49</v>
      </c>
      <c r="D8" s="383">
        <v>1</v>
      </c>
      <c r="E8" s="378" t="s">
        <v>9</v>
      </c>
    </row>
    <row r="9" spans="1:5" ht="27.2">
      <c r="A9" s="375">
        <v>206</v>
      </c>
      <c r="B9" s="375" t="str">
        <f t="shared" si="0"/>
        <v>IVF206</v>
      </c>
      <c r="C9" s="376" t="s">
        <v>50</v>
      </c>
      <c r="D9" s="383">
        <v>1</v>
      </c>
      <c r="E9" s="378" t="s">
        <v>9</v>
      </c>
    </row>
    <row r="10" spans="1:5">
      <c r="A10" s="375">
        <v>207</v>
      </c>
      <c r="B10" s="375" t="str">
        <f t="shared" si="0"/>
        <v>IVF207</v>
      </c>
      <c r="C10" s="376" t="s">
        <v>51</v>
      </c>
      <c r="D10" s="383">
        <v>2</v>
      </c>
      <c r="E10" s="378" t="s">
        <v>9</v>
      </c>
    </row>
    <row r="11" spans="1:5" ht="27.2">
      <c r="A11" s="375">
        <v>208</v>
      </c>
      <c r="B11" s="375" t="str">
        <f t="shared" si="0"/>
        <v>IVF208</v>
      </c>
      <c r="C11" s="376" t="s">
        <v>52</v>
      </c>
      <c r="D11" s="383">
        <v>1</v>
      </c>
      <c r="E11" s="378" t="s">
        <v>9</v>
      </c>
    </row>
    <row r="12" spans="1:5">
      <c r="A12" s="375">
        <v>209</v>
      </c>
      <c r="B12" s="375" t="str">
        <f t="shared" si="0"/>
        <v>IVF209</v>
      </c>
      <c r="C12" s="376" t="s">
        <v>53</v>
      </c>
      <c r="D12" s="383">
        <v>1</v>
      </c>
      <c r="E12" s="378" t="s">
        <v>9</v>
      </c>
    </row>
    <row r="13" spans="1:5" ht="27.2">
      <c r="A13" s="375">
        <v>210</v>
      </c>
      <c r="B13" s="375" t="str">
        <f t="shared" si="0"/>
        <v>IVF210</v>
      </c>
      <c r="C13" s="376" t="s">
        <v>54</v>
      </c>
      <c r="D13" s="383">
        <v>1</v>
      </c>
      <c r="E13" s="378" t="s">
        <v>9</v>
      </c>
    </row>
    <row r="14" spans="1:5">
      <c r="A14" s="375">
        <v>211</v>
      </c>
      <c r="B14" s="375" t="str">
        <f t="shared" si="0"/>
        <v>IVF211</v>
      </c>
      <c r="C14" s="376" t="s">
        <v>55</v>
      </c>
      <c r="D14" s="383">
        <v>1</v>
      </c>
      <c r="E14" s="378" t="s">
        <v>9</v>
      </c>
    </row>
    <row r="15" spans="1:5">
      <c r="A15" s="375">
        <v>212</v>
      </c>
      <c r="B15" s="375" t="str">
        <f t="shared" si="0"/>
        <v>IVF212</v>
      </c>
      <c r="C15" s="376" t="s">
        <v>56</v>
      </c>
      <c r="D15" s="383">
        <v>1</v>
      </c>
      <c r="E15" s="378" t="s">
        <v>9</v>
      </c>
    </row>
    <row r="16" spans="1:5">
      <c r="A16" s="375">
        <v>213</v>
      </c>
      <c r="B16" s="375" t="str">
        <f t="shared" si="0"/>
        <v>IVF213</v>
      </c>
      <c r="C16" s="376" t="s">
        <v>57</v>
      </c>
      <c r="D16" s="383">
        <v>2</v>
      </c>
      <c r="E16" s="378" t="s">
        <v>9</v>
      </c>
    </row>
    <row r="17" spans="1:5">
      <c r="A17" s="375">
        <v>214</v>
      </c>
      <c r="B17" s="375" t="str">
        <f t="shared" si="0"/>
        <v>IVF214</v>
      </c>
      <c r="C17" s="376" t="s">
        <v>58</v>
      </c>
      <c r="D17" s="383">
        <v>1</v>
      </c>
      <c r="E17" s="378" t="s">
        <v>9</v>
      </c>
    </row>
    <row r="18" spans="1:5">
      <c r="A18" s="375">
        <v>215</v>
      </c>
      <c r="B18" s="375" t="str">
        <f t="shared" si="0"/>
        <v>IVF215</v>
      </c>
      <c r="C18" s="376" t="s">
        <v>59</v>
      </c>
      <c r="D18" s="383">
        <v>1</v>
      </c>
      <c r="E18" s="378" t="s">
        <v>9</v>
      </c>
    </row>
    <row r="19" spans="1:5">
      <c r="A19" s="375">
        <v>216</v>
      </c>
      <c r="B19" s="375" t="str">
        <f t="shared" si="0"/>
        <v>IVF216</v>
      </c>
      <c r="C19" s="376" t="s">
        <v>60</v>
      </c>
      <c r="D19" s="383">
        <v>1</v>
      </c>
      <c r="E19" s="378" t="s">
        <v>9</v>
      </c>
    </row>
    <row r="20" spans="1:5">
      <c r="A20" s="375">
        <v>217</v>
      </c>
      <c r="B20" s="375" t="str">
        <f t="shared" si="0"/>
        <v>IVF217</v>
      </c>
      <c r="C20" s="376" t="s">
        <v>61</v>
      </c>
      <c r="D20" s="383">
        <v>1</v>
      </c>
      <c r="E20" s="378" t="s">
        <v>9</v>
      </c>
    </row>
    <row r="21" spans="1:5" ht="27.2">
      <c r="A21" s="375">
        <v>218</v>
      </c>
      <c r="B21" s="375" t="str">
        <f t="shared" si="0"/>
        <v>IVF218</v>
      </c>
      <c r="C21" s="376" t="s">
        <v>62</v>
      </c>
      <c r="D21" s="383">
        <v>1</v>
      </c>
      <c r="E21" s="378" t="s">
        <v>9</v>
      </c>
    </row>
    <row r="22" spans="1:5" ht="27.2">
      <c r="A22" s="375">
        <v>219</v>
      </c>
      <c r="B22" s="375" t="str">
        <f t="shared" si="0"/>
        <v>IVF219</v>
      </c>
      <c r="C22" s="376" t="s">
        <v>63</v>
      </c>
      <c r="D22" s="383">
        <v>1</v>
      </c>
      <c r="E22" s="378" t="s">
        <v>9</v>
      </c>
    </row>
    <row r="23" spans="1:5" ht="27.2">
      <c r="A23" s="375">
        <v>220</v>
      </c>
      <c r="B23" s="375" t="str">
        <f t="shared" si="0"/>
        <v>IVF220</v>
      </c>
      <c r="C23" s="376" t="s">
        <v>64</v>
      </c>
      <c r="D23" s="383">
        <v>1</v>
      </c>
      <c r="E23" s="378" t="s">
        <v>9</v>
      </c>
    </row>
    <row r="24" spans="1:5">
      <c r="A24" s="375">
        <v>221</v>
      </c>
      <c r="B24" s="375" t="str">
        <f t="shared" ref="B24:B46" si="1">IF(ISBLANK(A24), "","IVF"&amp;A24)</f>
        <v>IVF221</v>
      </c>
      <c r="C24" s="376" t="s">
        <v>65</v>
      </c>
      <c r="D24" s="383">
        <v>1</v>
      </c>
      <c r="E24" s="378" t="s">
        <v>9</v>
      </c>
    </row>
    <row r="25" spans="1:5">
      <c r="A25" s="375">
        <v>222</v>
      </c>
      <c r="B25" s="375" t="str">
        <f t="shared" si="1"/>
        <v>IVF222</v>
      </c>
      <c r="C25" s="376" t="s">
        <v>66</v>
      </c>
      <c r="D25" s="383">
        <v>1</v>
      </c>
      <c r="E25" s="378" t="s">
        <v>9</v>
      </c>
    </row>
    <row r="26" spans="1:5">
      <c r="A26" s="375">
        <v>223</v>
      </c>
      <c r="B26" s="375" t="str">
        <f t="shared" si="1"/>
        <v>IVF223</v>
      </c>
      <c r="C26" s="376" t="s">
        <v>67</v>
      </c>
      <c r="D26" s="383">
        <v>1</v>
      </c>
      <c r="E26" s="378" t="s">
        <v>9</v>
      </c>
    </row>
    <row r="27" spans="1:5">
      <c r="A27" s="375">
        <v>224</v>
      </c>
      <c r="B27" s="375" t="str">
        <f t="shared" si="1"/>
        <v>IVF224</v>
      </c>
      <c r="C27" s="376" t="s">
        <v>68</v>
      </c>
      <c r="D27" s="383">
        <v>2</v>
      </c>
      <c r="E27" s="378" t="s">
        <v>9</v>
      </c>
    </row>
    <row r="28" spans="1:5">
      <c r="A28" s="375">
        <v>225</v>
      </c>
      <c r="B28" s="375" t="str">
        <f t="shared" si="1"/>
        <v>IVF225</v>
      </c>
      <c r="C28" s="376" t="s">
        <v>69</v>
      </c>
      <c r="D28" s="383">
        <v>1</v>
      </c>
      <c r="E28" s="378" t="s">
        <v>9</v>
      </c>
    </row>
    <row r="29" spans="1:5">
      <c r="A29" s="375">
        <v>226</v>
      </c>
      <c r="B29" s="375" t="str">
        <f t="shared" si="1"/>
        <v>IVF226</v>
      </c>
      <c r="C29" s="376" t="s">
        <v>70</v>
      </c>
      <c r="D29" s="383">
        <v>2</v>
      </c>
      <c r="E29" s="378" t="s">
        <v>9</v>
      </c>
    </row>
    <row r="30" spans="1:5">
      <c r="A30" s="375">
        <v>227</v>
      </c>
      <c r="B30" s="375" t="str">
        <f t="shared" si="1"/>
        <v>IVF227</v>
      </c>
      <c r="C30" s="376" t="s">
        <v>71</v>
      </c>
      <c r="D30" s="383">
        <v>1</v>
      </c>
      <c r="E30" s="378" t="s">
        <v>9</v>
      </c>
    </row>
    <row r="31" spans="1:5">
      <c r="A31" s="375">
        <v>228</v>
      </c>
      <c r="B31" s="375" t="str">
        <f t="shared" si="1"/>
        <v>IVF228</v>
      </c>
      <c r="C31" s="376" t="s">
        <v>72</v>
      </c>
      <c r="D31" s="383">
        <v>1</v>
      </c>
      <c r="E31" s="378" t="s">
        <v>9</v>
      </c>
    </row>
    <row r="32" spans="1:5">
      <c r="A32" s="375">
        <v>229</v>
      </c>
      <c r="B32" s="375" t="str">
        <f t="shared" si="1"/>
        <v>IVF229</v>
      </c>
      <c r="C32" s="376" t="s">
        <v>73</v>
      </c>
      <c r="D32" s="383">
        <v>1</v>
      </c>
      <c r="E32" s="378" t="s">
        <v>9</v>
      </c>
    </row>
    <row r="33" spans="1:5" ht="27.2">
      <c r="A33" s="375">
        <v>230</v>
      </c>
      <c r="B33" s="375" t="str">
        <f t="shared" si="1"/>
        <v>IVF230</v>
      </c>
      <c r="C33" s="376" t="s">
        <v>74</v>
      </c>
      <c r="D33" s="383">
        <v>1</v>
      </c>
      <c r="E33" s="378" t="s">
        <v>9</v>
      </c>
    </row>
    <row r="34" spans="1:5">
      <c r="A34" s="375">
        <v>231</v>
      </c>
      <c r="B34" s="375" t="str">
        <f t="shared" si="1"/>
        <v>IVF231</v>
      </c>
      <c r="C34" s="376" t="s">
        <v>75</v>
      </c>
      <c r="D34" s="383">
        <v>1</v>
      </c>
      <c r="E34" s="378" t="s">
        <v>9</v>
      </c>
    </row>
    <row r="35" spans="1:5">
      <c r="A35" s="375">
        <v>232</v>
      </c>
      <c r="B35" s="375" t="str">
        <f t="shared" si="1"/>
        <v>IVF232</v>
      </c>
      <c r="C35" s="376" t="s">
        <v>76</v>
      </c>
      <c r="D35" s="383">
        <v>1</v>
      </c>
      <c r="E35" s="378" t="s">
        <v>9</v>
      </c>
    </row>
    <row r="36" spans="1:5">
      <c r="A36" s="375">
        <v>233</v>
      </c>
      <c r="B36" s="375" t="str">
        <f t="shared" si="1"/>
        <v>IVF233</v>
      </c>
      <c r="C36" s="376" t="s">
        <v>77</v>
      </c>
      <c r="D36" s="383">
        <v>1</v>
      </c>
      <c r="E36" s="378" t="s">
        <v>9</v>
      </c>
    </row>
    <row r="37" spans="1:5">
      <c r="A37" s="375">
        <v>234</v>
      </c>
      <c r="B37" s="375" t="str">
        <f t="shared" si="1"/>
        <v>IVF234</v>
      </c>
      <c r="C37" s="376" t="s">
        <v>78</v>
      </c>
      <c r="D37" s="383">
        <v>0</v>
      </c>
      <c r="E37" s="378" t="s">
        <v>9</v>
      </c>
    </row>
    <row r="38" spans="1:5">
      <c r="A38" s="375">
        <v>235</v>
      </c>
      <c r="B38" s="375" t="str">
        <f t="shared" si="1"/>
        <v>IVF235</v>
      </c>
      <c r="C38" s="376" t="s">
        <v>79</v>
      </c>
      <c r="D38" s="383">
        <v>2</v>
      </c>
      <c r="E38" s="378" t="s">
        <v>9</v>
      </c>
    </row>
    <row r="39" spans="1:5">
      <c r="A39" s="375">
        <v>236</v>
      </c>
      <c r="B39" s="375" t="str">
        <f t="shared" si="1"/>
        <v>IVF236</v>
      </c>
      <c r="C39" s="376" t="s">
        <v>80</v>
      </c>
      <c r="D39" s="383">
        <v>1</v>
      </c>
      <c r="E39" s="378" t="s">
        <v>9</v>
      </c>
    </row>
    <row r="40" spans="1:5">
      <c r="A40" s="375">
        <v>237</v>
      </c>
      <c r="B40" s="375" t="str">
        <f t="shared" si="1"/>
        <v>IVF237</v>
      </c>
      <c r="C40" s="376" t="s">
        <v>81</v>
      </c>
      <c r="D40" s="383">
        <v>2</v>
      </c>
      <c r="E40" s="378" t="s">
        <v>9</v>
      </c>
    </row>
    <row r="41" spans="1:5">
      <c r="A41" s="375">
        <v>238</v>
      </c>
      <c r="B41" s="375" t="str">
        <f t="shared" si="1"/>
        <v>IVF238</v>
      </c>
      <c r="C41" s="376" t="s">
        <v>82</v>
      </c>
      <c r="D41" s="383">
        <v>2</v>
      </c>
      <c r="E41" s="378" t="s">
        <v>9</v>
      </c>
    </row>
    <row r="42" spans="1:5">
      <c r="A42" s="375">
        <v>239</v>
      </c>
      <c r="B42" s="375" t="str">
        <f t="shared" si="1"/>
        <v>IVF239</v>
      </c>
      <c r="C42" s="376" t="s">
        <v>83</v>
      </c>
      <c r="D42" s="383">
        <v>3</v>
      </c>
      <c r="E42" s="378" t="s">
        <v>9</v>
      </c>
    </row>
    <row r="43" spans="1:5">
      <c r="A43" s="375">
        <v>240</v>
      </c>
      <c r="B43" s="375" t="str">
        <f t="shared" si="1"/>
        <v>IVF240</v>
      </c>
      <c r="C43" s="376" t="s">
        <v>84</v>
      </c>
      <c r="D43" s="383">
        <v>3</v>
      </c>
      <c r="E43" s="378" t="s">
        <v>9</v>
      </c>
    </row>
    <row r="44" spans="1:5">
      <c r="A44" s="375">
        <v>241</v>
      </c>
      <c r="B44" s="375" t="str">
        <f t="shared" si="1"/>
        <v>IVF241</v>
      </c>
      <c r="C44" s="376" t="s">
        <v>85</v>
      </c>
      <c r="D44" s="383">
        <v>6</v>
      </c>
      <c r="E44" s="378" t="s">
        <v>9</v>
      </c>
    </row>
    <row r="45" spans="1:5">
      <c r="A45" s="375">
        <v>242</v>
      </c>
      <c r="B45" s="375" t="str">
        <f t="shared" si="1"/>
        <v>IVF242</v>
      </c>
      <c r="C45" s="376" t="s">
        <v>86</v>
      </c>
      <c r="D45" s="383">
        <v>3</v>
      </c>
      <c r="E45" s="378" t="s">
        <v>9</v>
      </c>
    </row>
    <row r="46" spans="1:5">
      <c r="A46" s="375">
        <v>243</v>
      </c>
      <c r="B46" s="375" t="str">
        <f t="shared" si="1"/>
        <v>IVF243</v>
      </c>
      <c r="C46" s="376" t="s">
        <v>87</v>
      </c>
      <c r="D46" s="383">
        <v>3</v>
      </c>
      <c r="E46" s="378" t="s">
        <v>9</v>
      </c>
    </row>
    <row r="47" spans="1:5">
      <c r="A47" s="375">
        <v>244</v>
      </c>
      <c r="B47" s="375" t="str">
        <f t="shared" ref="B47:B48" si="2">IF(ISBLANK(A47), "","IVF"&amp;A47)</f>
        <v>IVF244</v>
      </c>
      <c r="C47" s="376" t="s">
        <v>88</v>
      </c>
      <c r="D47" s="383">
        <v>8</v>
      </c>
      <c r="E47" s="378" t="s">
        <v>9</v>
      </c>
    </row>
    <row r="48" spans="1:5">
      <c r="A48" s="375">
        <v>245</v>
      </c>
      <c r="B48" s="375" t="str">
        <f t="shared" si="2"/>
        <v>IVF245</v>
      </c>
      <c r="C48" s="376" t="s">
        <v>89</v>
      </c>
      <c r="D48" s="383">
        <v>3</v>
      </c>
      <c r="E48" s="378" t="s">
        <v>9</v>
      </c>
    </row>
    <row r="49" spans="1:5" ht="190.2">
      <c r="A49" s="381">
        <v>1</v>
      </c>
      <c r="B49" s="379"/>
      <c r="C49" s="380" t="s">
        <v>194</v>
      </c>
      <c r="D49" s="378">
        <v>1</v>
      </c>
      <c r="E49" s="378" t="s">
        <v>180</v>
      </c>
    </row>
    <row r="50" spans="1:5" ht="122.3">
      <c r="A50" s="381">
        <v>2</v>
      </c>
      <c r="B50" s="379"/>
      <c r="C50" s="380" t="s">
        <v>473</v>
      </c>
      <c r="D50" s="378">
        <v>1</v>
      </c>
      <c r="E50" s="378" t="s">
        <v>180</v>
      </c>
    </row>
    <row r="51" spans="1:5" ht="54.35">
      <c r="A51" s="381">
        <v>3</v>
      </c>
      <c r="B51" s="379"/>
      <c r="C51" s="380" t="s">
        <v>474</v>
      </c>
      <c r="D51" s="378">
        <v>2</v>
      </c>
      <c r="E51" s="378" t="s">
        <v>180</v>
      </c>
    </row>
    <row r="52" spans="1:5" ht="54.35">
      <c r="A52" s="381">
        <v>4</v>
      </c>
      <c r="B52" s="379"/>
      <c r="C52" s="380" t="s">
        <v>477</v>
      </c>
      <c r="D52" s="378">
        <v>1</v>
      </c>
      <c r="E52" s="378" t="s">
        <v>180</v>
      </c>
    </row>
    <row r="53" spans="1:5" ht="54.35">
      <c r="A53" s="381">
        <v>5</v>
      </c>
      <c r="B53" s="379"/>
      <c r="C53" s="380" t="s">
        <v>476</v>
      </c>
      <c r="D53" s="378">
        <v>1</v>
      </c>
      <c r="E53" s="378" t="s">
        <v>180</v>
      </c>
    </row>
    <row r="54" spans="1:5" ht="54.35">
      <c r="A54" s="381">
        <v>6</v>
      </c>
      <c r="B54" s="379"/>
      <c r="C54" s="380" t="s">
        <v>475</v>
      </c>
      <c r="D54" s="378">
        <v>1</v>
      </c>
      <c r="E54" s="378" t="s">
        <v>180</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D835"/>
  <sheetViews>
    <sheetView view="pageBreakPreview" zoomScale="75" zoomScaleNormal="80" zoomScaleSheetLayoutView="75" workbookViewId="0">
      <pane ySplit="3" topLeftCell="A706" activePane="bottomLeft" state="frozen"/>
      <selection activeCell="H16" sqref="H16"/>
      <selection pane="bottomLeft" activeCell="C707" sqref="C707"/>
    </sheetView>
  </sheetViews>
  <sheetFormatPr defaultColWidth="8.85546875" defaultRowHeight="15.65" outlineLevelRow="1"/>
  <cols>
    <col min="1" max="1" width="5.85546875" style="3" customWidth="1"/>
    <col min="2" max="2" width="8.28515625" style="39" bestFit="1" customWidth="1"/>
    <col min="3" max="3" width="58.85546875" style="49" customWidth="1"/>
    <col min="4" max="4" width="6.85546875" style="49" bestFit="1" customWidth="1"/>
    <col min="5" max="5" width="6.7109375" style="49" bestFit="1" customWidth="1"/>
    <col min="6" max="6" width="17" style="43" customWidth="1"/>
    <col min="7" max="7" width="21.7109375" style="44" customWidth="1"/>
    <col min="8" max="8" width="11" style="3" customWidth="1"/>
    <col min="9" max="9" width="10.85546875" style="3" bestFit="1" customWidth="1"/>
    <col min="10" max="10" width="17.140625" style="106" customWidth="1"/>
    <col min="11" max="11" width="21.28515625" style="44" customWidth="1"/>
    <col min="12" max="12" width="19" style="44" customWidth="1"/>
    <col min="13" max="13" width="18.28515625" style="44" customWidth="1"/>
    <col min="14" max="14" width="22.42578125" style="115"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20" ht="21.1">
      <c r="A1" s="504" t="s">
        <v>1</v>
      </c>
      <c r="B1" s="504"/>
      <c r="C1" s="504"/>
      <c r="D1" s="504"/>
      <c r="E1" s="504"/>
      <c r="F1" s="504"/>
      <c r="G1" s="504"/>
      <c r="H1" s="504"/>
      <c r="I1" s="504"/>
      <c r="J1" s="504"/>
      <c r="K1" s="504"/>
      <c r="L1" s="504"/>
      <c r="M1" s="504"/>
      <c r="N1" s="504"/>
    </row>
    <row r="2" spans="1:20" ht="18.7" customHeight="1">
      <c r="A2" s="498" t="s">
        <v>171</v>
      </c>
      <c r="B2" s="507" t="s">
        <v>394</v>
      </c>
      <c r="C2" s="505" t="s">
        <v>2</v>
      </c>
      <c r="D2" s="506" t="s">
        <v>388</v>
      </c>
      <c r="E2" s="506"/>
      <c r="F2" s="506"/>
      <c r="G2" s="506"/>
      <c r="H2" s="506" t="s">
        <v>389</v>
      </c>
      <c r="I2" s="506"/>
      <c r="J2" s="506"/>
      <c r="K2" s="506"/>
      <c r="L2" s="505" t="s">
        <v>3</v>
      </c>
      <c r="M2" s="505" t="s">
        <v>4</v>
      </c>
      <c r="N2" s="505" t="s">
        <v>5</v>
      </c>
    </row>
    <row r="3" spans="1:20" ht="21.1" customHeight="1">
      <c r="A3" s="498"/>
      <c r="B3" s="507"/>
      <c r="C3" s="505"/>
      <c r="D3" s="117" t="s">
        <v>0</v>
      </c>
      <c r="E3" s="117" t="s">
        <v>6</v>
      </c>
      <c r="F3" s="40" t="s">
        <v>172</v>
      </c>
      <c r="G3" s="41" t="s">
        <v>173</v>
      </c>
      <c r="H3" s="42" t="s">
        <v>0</v>
      </c>
      <c r="I3" s="117" t="s">
        <v>6</v>
      </c>
      <c r="J3" s="105" t="s">
        <v>172</v>
      </c>
      <c r="K3" s="41" t="s">
        <v>173</v>
      </c>
      <c r="L3" s="505"/>
      <c r="M3" s="505"/>
      <c r="N3" s="505"/>
    </row>
    <row r="4" spans="1:20" ht="19.899999999999999" customHeight="1">
      <c r="A4" s="116"/>
      <c r="B4" s="116"/>
      <c r="C4" s="191" t="s">
        <v>42</v>
      </c>
      <c r="D4" s="116"/>
      <c r="E4" s="116"/>
      <c r="K4" s="45"/>
    </row>
    <row r="5" spans="1:20" ht="19.899999999999999" customHeight="1">
      <c r="A5" s="116"/>
      <c r="B5" s="116"/>
      <c r="C5" s="190" t="s">
        <v>41</v>
      </c>
      <c r="D5" s="116"/>
      <c r="E5" s="116"/>
      <c r="K5" s="45"/>
      <c r="Q5" s="39" t="s">
        <v>263</v>
      </c>
      <c r="R5" s="39" t="s">
        <v>264</v>
      </c>
      <c r="S5" s="39" t="s">
        <v>3</v>
      </c>
      <c r="T5" s="39" t="s">
        <v>4</v>
      </c>
    </row>
    <row r="6" spans="1:20" s="49" customFormat="1" ht="48.1" customHeight="1" outlineLevel="1">
      <c r="A6" s="1">
        <v>199</v>
      </c>
      <c r="B6" s="1" t="str">
        <f>IF(ISBLANK(A6), "","IVF"&amp;A6)</f>
        <v>IVF199</v>
      </c>
      <c r="C6" s="205" t="s">
        <v>43</v>
      </c>
      <c r="D6" s="1">
        <v>2</v>
      </c>
      <c r="E6" s="46" t="s">
        <v>9</v>
      </c>
      <c r="F6" s="5">
        <v>240000</v>
      </c>
      <c r="G6" s="45">
        <f>ROUND(D6*F6,0)</f>
        <v>480000</v>
      </c>
      <c r="H6" s="4">
        <v>2</v>
      </c>
      <c r="I6" s="3" t="s">
        <v>9</v>
      </c>
      <c r="J6" s="106">
        <f>F6</f>
        <v>240000</v>
      </c>
      <c r="K6" s="45">
        <f>ROUND(H6*J6,0)</f>
        <v>480000</v>
      </c>
      <c r="L6" s="45">
        <f>ROUND(IF(K6&gt;G6,K6-G6,0),0)</f>
        <v>0</v>
      </c>
      <c r="M6" s="45">
        <f>ROUND(IF(K6&lt;G6,G6-K6,0),0)</f>
        <v>0</v>
      </c>
      <c r="N6" s="115" t="s">
        <v>302</v>
      </c>
      <c r="O6" s="49" t="s">
        <v>256</v>
      </c>
      <c r="P6" s="49" t="s">
        <v>256</v>
      </c>
      <c r="Q6" s="47">
        <f>ROUND(SUMIF($O$6:$O$807,P6,$G$6:$G$807),0)</f>
        <v>26020475</v>
      </c>
      <c r="R6" s="47">
        <f>ROUND(SUMIF($O$6:$O$807,P6,$K$6:$K$807),0)</f>
        <v>26020475</v>
      </c>
      <c r="S6" s="47">
        <f>ROUND(SUMIF($O$6:$O$807,P6,$L$6:$L$807),0)</f>
        <v>0</v>
      </c>
      <c r="T6" s="47">
        <f>ROUND(SUMIF($O$6:$O$807,P6,$M$6:$M$807),0)</f>
        <v>0</v>
      </c>
    </row>
    <row r="7" spans="1:20" s="49" customFormat="1" outlineLevel="1">
      <c r="A7" s="1"/>
      <c r="B7" s="1" t="str">
        <f t="shared" ref="B7:B70" si="0">IF(ISBLANK(A7), "","IVF"&amp;A7)</f>
        <v/>
      </c>
      <c r="C7" s="207" t="s">
        <v>337</v>
      </c>
      <c r="D7" s="1"/>
      <c r="E7" s="46"/>
      <c r="F7" s="5"/>
      <c r="G7" s="45"/>
      <c r="H7" s="4"/>
      <c r="I7" s="3"/>
      <c r="J7" s="106"/>
      <c r="K7" s="45"/>
      <c r="L7" s="45"/>
      <c r="M7" s="45"/>
      <c r="N7" s="115"/>
      <c r="O7" s="49" t="s">
        <v>256</v>
      </c>
      <c r="P7" s="49" t="s">
        <v>250</v>
      </c>
      <c r="Q7" s="47">
        <f t="shared" ref="Q7:Q19" si="1">ROUND(SUMIF($O$6:$O$807,P7,$G$6:$G$807),0)</f>
        <v>5915529</v>
      </c>
      <c r="R7" s="47">
        <f t="shared" ref="R7:R19" si="2">ROUND(SUMIF($O$6:$O$807,P7,$K$6:$K$807),0)</f>
        <v>7012631</v>
      </c>
      <c r="S7" s="47">
        <f t="shared" ref="S7:S19" si="3">ROUND(SUMIF($O$6:$O$807,P7,$L$6:$L$807),0)</f>
        <v>1910379</v>
      </c>
      <c r="T7" s="47">
        <f t="shared" ref="T7:T19" si="4">ROUND(SUMIF($O$6:$O$807,P7,$M$6:$M$807),0)</f>
        <v>813277</v>
      </c>
    </row>
    <row r="8" spans="1:20" s="49" customFormat="1" ht="12.1" customHeight="1" outlineLevel="1">
      <c r="A8" s="116"/>
      <c r="B8" s="1" t="str">
        <f t="shared" si="0"/>
        <v/>
      </c>
      <c r="C8" s="115"/>
      <c r="D8" s="115"/>
      <c r="E8" s="115"/>
      <c r="F8" s="43"/>
      <c r="G8" s="45"/>
      <c r="H8" s="4"/>
      <c r="I8" s="3"/>
      <c r="J8" s="106"/>
      <c r="K8" s="45"/>
      <c r="L8" s="45"/>
      <c r="M8" s="45"/>
      <c r="N8" s="115"/>
      <c r="O8" s="49" t="s">
        <v>256</v>
      </c>
      <c r="P8" s="49" t="s">
        <v>251</v>
      </c>
      <c r="Q8" s="47">
        <f t="shared" si="1"/>
        <v>215122</v>
      </c>
      <c r="R8" s="47">
        <f t="shared" si="2"/>
        <v>136973</v>
      </c>
      <c r="S8" s="47">
        <f t="shared" si="3"/>
        <v>7086</v>
      </c>
      <c r="T8" s="47">
        <f t="shared" si="4"/>
        <v>85235</v>
      </c>
    </row>
    <row r="9" spans="1:20" s="49" customFormat="1" ht="48.1" customHeight="1" outlineLevel="1">
      <c r="A9" s="1">
        <v>200</v>
      </c>
      <c r="B9" s="1" t="str">
        <f t="shared" si="0"/>
        <v>IVF200</v>
      </c>
      <c r="C9" s="205" t="s">
        <v>44</v>
      </c>
      <c r="D9" s="1">
        <v>2</v>
      </c>
      <c r="E9" s="46" t="s">
        <v>9</v>
      </c>
      <c r="F9" s="5">
        <v>49500</v>
      </c>
      <c r="G9" s="45">
        <f>ROUND(D9*F9,0)</f>
        <v>99000</v>
      </c>
      <c r="H9" s="4">
        <v>2</v>
      </c>
      <c r="I9" s="3" t="s">
        <v>9</v>
      </c>
      <c r="J9" s="106">
        <f>F9</f>
        <v>49500</v>
      </c>
      <c r="K9" s="45">
        <f>ROUND(H9*J9,0)</f>
        <v>99000</v>
      </c>
      <c r="L9" s="45">
        <f>ROUND(IF(K9&gt;G9,K9-G9,0),0)</f>
        <v>0</v>
      </c>
      <c r="M9" s="45">
        <f>ROUND(IF(K9&lt;G9,G9-K9,0),0)</f>
        <v>0</v>
      </c>
      <c r="N9" s="115" t="s">
        <v>302</v>
      </c>
      <c r="O9" s="49" t="s">
        <v>256</v>
      </c>
      <c r="P9" s="49" t="s">
        <v>249</v>
      </c>
      <c r="Q9" s="47">
        <f t="shared" si="1"/>
        <v>3719411</v>
      </c>
      <c r="R9" s="47">
        <f t="shared" si="2"/>
        <v>5641335</v>
      </c>
      <c r="S9" s="47">
        <f t="shared" si="3"/>
        <v>2169638</v>
      </c>
      <c r="T9" s="47">
        <f t="shared" si="4"/>
        <v>247714</v>
      </c>
    </row>
    <row r="10" spans="1:20" s="49" customFormat="1" outlineLevel="1">
      <c r="A10" s="1"/>
      <c r="B10" s="1" t="str">
        <f t="shared" si="0"/>
        <v/>
      </c>
      <c r="C10" s="207" t="s">
        <v>335</v>
      </c>
      <c r="D10" s="1"/>
      <c r="E10" s="46"/>
      <c r="F10" s="5"/>
      <c r="G10" s="45"/>
      <c r="H10" s="4"/>
      <c r="I10" s="3"/>
      <c r="J10" s="106"/>
      <c r="K10" s="45"/>
      <c r="L10" s="45"/>
      <c r="M10" s="45"/>
      <c r="N10" s="115"/>
      <c r="O10" s="49" t="s">
        <v>256</v>
      </c>
      <c r="P10" s="49" t="s">
        <v>252</v>
      </c>
      <c r="Q10" s="47">
        <f t="shared" si="1"/>
        <v>689000</v>
      </c>
      <c r="R10" s="47">
        <f t="shared" si="2"/>
        <v>689000</v>
      </c>
      <c r="S10" s="47">
        <f t="shared" si="3"/>
        <v>0</v>
      </c>
      <c r="T10" s="47">
        <f t="shared" si="4"/>
        <v>0</v>
      </c>
    </row>
    <row r="11" spans="1:20" s="49" customFormat="1" ht="12.1" customHeight="1" outlineLevel="1">
      <c r="A11" s="3"/>
      <c r="B11" s="1" t="str">
        <f t="shared" si="0"/>
        <v/>
      </c>
      <c r="F11" s="43"/>
      <c r="G11" s="45"/>
      <c r="H11" s="4"/>
      <c r="I11" s="3"/>
      <c r="J11" s="106"/>
      <c r="K11" s="45"/>
      <c r="L11" s="45"/>
      <c r="M11" s="45"/>
      <c r="N11" s="115"/>
      <c r="O11" s="49" t="s">
        <v>256</v>
      </c>
      <c r="P11" s="49" t="s">
        <v>253</v>
      </c>
      <c r="Q11" s="47">
        <f t="shared" si="1"/>
        <v>873880</v>
      </c>
      <c r="R11" s="47">
        <f t="shared" si="2"/>
        <v>873880</v>
      </c>
      <c r="S11" s="47">
        <f t="shared" si="3"/>
        <v>0</v>
      </c>
      <c r="T11" s="47">
        <f t="shared" si="4"/>
        <v>0</v>
      </c>
    </row>
    <row r="12" spans="1:20" s="49" customFormat="1" ht="48.1" customHeight="1" outlineLevel="1">
      <c r="A12" s="1">
        <v>201</v>
      </c>
      <c r="B12" s="1" t="str">
        <f t="shared" si="0"/>
        <v>IVF201</v>
      </c>
      <c r="C12" s="205" t="s">
        <v>45</v>
      </c>
      <c r="D12" s="1">
        <v>2</v>
      </c>
      <c r="E12" s="46" t="s">
        <v>9</v>
      </c>
      <c r="F12" s="5">
        <v>1365000</v>
      </c>
      <c r="G12" s="45">
        <f>ROUND(D12*F12,0)</f>
        <v>2730000</v>
      </c>
      <c r="H12" s="4">
        <v>2</v>
      </c>
      <c r="I12" s="3" t="s">
        <v>9</v>
      </c>
      <c r="J12" s="106">
        <f>F12</f>
        <v>1365000</v>
      </c>
      <c r="K12" s="45">
        <f>ROUND(H12*J12,0)</f>
        <v>2730000</v>
      </c>
      <c r="L12" s="45">
        <f>ROUND(IF(K12&gt;G12,K12-G12,0),0)</f>
        <v>0</v>
      </c>
      <c r="M12" s="45">
        <f>ROUND(IF(K12&lt;G12,G12-K12,0),0)</f>
        <v>0</v>
      </c>
      <c r="N12" s="115" t="s">
        <v>302</v>
      </c>
      <c r="O12" s="49" t="s">
        <v>256</v>
      </c>
      <c r="P12" s="49" t="s">
        <v>254</v>
      </c>
      <c r="Q12" s="47">
        <f t="shared" si="1"/>
        <v>3946060</v>
      </c>
      <c r="R12" s="47">
        <f t="shared" si="2"/>
        <v>2725391</v>
      </c>
      <c r="S12" s="47">
        <f t="shared" si="3"/>
        <v>374548</v>
      </c>
      <c r="T12" s="47">
        <f t="shared" si="4"/>
        <v>1595217</v>
      </c>
    </row>
    <row r="13" spans="1:20" s="49" customFormat="1" outlineLevel="1">
      <c r="A13" s="1"/>
      <c r="B13" s="1" t="str">
        <f t="shared" si="0"/>
        <v/>
      </c>
      <c r="C13" s="207" t="s">
        <v>335</v>
      </c>
      <c r="D13" s="1"/>
      <c r="E13" s="46"/>
      <c r="F13" s="5"/>
      <c r="G13" s="45"/>
      <c r="H13" s="4"/>
      <c r="I13" s="3"/>
      <c r="J13" s="106"/>
      <c r="K13" s="45"/>
      <c r="L13" s="45"/>
      <c r="M13" s="45"/>
      <c r="N13" s="115"/>
      <c r="O13" s="49" t="s">
        <v>256</v>
      </c>
      <c r="P13" s="49" t="s">
        <v>255</v>
      </c>
      <c r="Q13" s="47">
        <f t="shared" si="1"/>
        <v>1025822</v>
      </c>
      <c r="R13" s="47">
        <f t="shared" si="2"/>
        <v>1141255</v>
      </c>
      <c r="S13" s="47">
        <f t="shared" si="3"/>
        <v>143424</v>
      </c>
      <c r="T13" s="47">
        <f t="shared" si="4"/>
        <v>27991</v>
      </c>
    </row>
    <row r="14" spans="1:20" s="49" customFormat="1" ht="12.1" customHeight="1" outlineLevel="1">
      <c r="A14" s="3"/>
      <c r="B14" s="1" t="str">
        <f t="shared" si="0"/>
        <v/>
      </c>
      <c r="F14" s="43"/>
      <c r="G14" s="45"/>
      <c r="H14" s="4"/>
      <c r="I14" s="3"/>
      <c r="J14" s="106"/>
      <c r="K14" s="45"/>
      <c r="L14" s="45"/>
      <c r="M14" s="45"/>
      <c r="N14" s="115"/>
      <c r="O14" s="49" t="s">
        <v>256</v>
      </c>
      <c r="P14" s="49" t="s">
        <v>257</v>
      </c>
      <c r="Q14" s="47">
        <f t="shared" si="1"/>
        <v>0</v>
      </c>
      <c r="R14" s="47">
        <f t="shared" si="2"/>
        <v>221000</v>
      </c>
      <c r="S14" s="47">
        <f t="shared" si="3"/>
        <v>221000</v>
      </c>
      <c r="T14" s="47">
        <f t="shared" si="4"/>
        <v>0</v>
      </c>
    </row>
    <row r="15" spans="1:20" s="49" customFormat="1" ht="93.1" customHeight="1" outlineLevel="1">
      <c r="A15" s="1">
        <v>202</v>
      </c>
      <c r="B15" s="1" t="str">
        <f t="shared" si="0"/>
        <v>IVF202</v>
      </c>
      <c r="C15" s="205" t="s">
        <v>46</v>
      </c>
      <c r="D15" s="1">
        <v>1</v>
      </c>
      <c r="E15" s="46" t="s">
        <v>9</v>
      </c>
      <c r="F15" s="5">
        <v>563750</v>
      </c>
      <c r="G15" s="45">
        <f>ROUND(D15*F15,0)</f>
        <v>563750</v>
      </c>
      <c r="H15" s="4">
        <v>1</v>
      </c>
      <c r="I15" s="3" t="s">
        <v>9</v>
      </c>
      <c r="J15" s="106">
        <f>F15</f>
        <v>563750</v>
      </c>
      <c r="K15" s="45">
        <f>ROUND(H15*J15,0)</f>
        <v>563750</v>
      </c>
      <c r="L15" s="45">
        <f>ROUND(IF(K15&gt;G15,K15-G15,0),0)</f>
        <v>0</v>
      </c>
      <c r="M15" s="45">
        <f>ROUND(IF(K15&lt;G15,G15-K15,0),0)</f>
        <v>0</v>
      </c>
      <c r="N15" s="115" t="s">
        <v>302</v>
      </c>
      <c r="O15" s="49" t="s">
        <v>256</v>
      </c>
      <c r="P15" s="49" t="s">
        <v>258</v>
      </c>
      <c r="Q15" s="47">
        <f t="shared" si="1"/>
        <v>0</v>
      </c>
      <c r="R15" s="47">
        <f t="shared" si="2"/>
        <v>1156237</v>
      </c>
      <c r="S15" s="47">
        <f t="shared" si="3"/>
        <v>1156237</v>
      </c>
      <c r="T15" s="47">
        <f t="shared" si="4"/>
        <v>0</v>
      </c>
    </row>
    <row r="16" spans="1:20" s="49" customFormat="1" outlineLevel="1">
      <c r="A16" s="1"/>
      <c r="B16" s="1" t="str">
        <f t="shared" si="0"/>
        <v/>
      </c>
      <c r="C16" s="207" t="s">
        <v>335</v>
      </c>
      <c r="D16" s="1"/>
      <c r="E16" s="46"/>
      <c r="F16" s="5"/>
      <c r="G16" s="45"/>
      <c r="H16" s="4"/>
      <c r="I16" s="3"/>
      <c r="J16" s="106"/>
      <c r="K16" s="45"/>
      <c r="L16" s="45"/>
      <c r="M16" s="45"/>
      <c r="N16" s="115"/>
      <c r="O16" s="49" t="s">
        <v>256</v>
      </c>
      <c r="P16" s="49" t="s">
        <v>259</v>
      </c>
      <c r="Q16" s="47">
        <f t="shared" si="1"/>
        <v>0</v>
      </c>
      <c r="R16" s="47">
        <f t="shared" si="2"/>
        <v>8985</v>
      </c>
      <c r="S16" s="47">
        <f t="shared" si="3"/>
        <v>8985</v>
      </c>
      <c r="T16" s="47">
        <f t="shared" si="4"/>
        <v>0</v>
      </c>
    </row>
    <row r="17" spans="1:20" s="49" customFormat="1" ht="12.1" customHeight="1" outlineLevel="1">
      <c r="A17" s="3"/>
      <c r="B17" s="1" t="str">
        <f t="shared" si="0"/>
        <v/>
      </c>
      <c r="C17" s="48"/>
      <c r="F17" s="43"/>
      <c r="G17" s="45"/>
      <c r="H17" s="4"/>
      <c r="I17" s="3"/>
      <c r="J17" s="106"/>
      <c r="K17" s="45"/>
      <c r="L17" s="45"/>
      <c r="M17" s="45"/>
      <c r="N17" s="115"/>
      <c r="O17" s="49" t="s">
        <v>256</v>
      </c>
      <c r="P17" s="49" t="s">
        <v>260</v>
      </c>
      <c r="Q17" s="47">
        <f t="shared" si="1"/>
        <v>0</v>
      </c>
      <c r="R17" s="47">
        <f t="shared" si="2"/>
        <v>496686</v>
      </c>
      <c r="S17" s="47">
        <f t="shared" si="3"/>
        <v>496686</v>
      </c>
      <c r="T17" s="47">
        <f t="shared" si="4"/>
        <v>0</v>
      </c>
    </row>
    <row r="18" spans="1:20" s="49" customFormat="1" ht="48.1" customHeight="1" outlineLevel="1">
      <c r="A18" s="1">
        <v>203</v>
      </c>
      <c r="B18" s="1" t="str">
        <f t="shared" si="0"/>
        <v>IVF203</v>
      </c>
      <c r="C18" s="205" t="s">
        <v>47</v>
      </c>
      <c r="D18" s="1">
        <v>1</v>
      </c>
      <c r="E18" s="46" t="s">
        <v>9</v>
      </c>
      <c r="F18" s="5">
        <v>312500</v>
      </c>
      <c r="G18" s="45">
        <f>ROUND(D18*F18,0)</f>
        <v>312500</v>
      </c>
      <c r="H18" s="4">
        <v>1</v>
      </c>
      <c r="I18" s="3" t="s">
        <v>9</v>
      </c>
      <c r="J18" s="106">
        <f>F18</f>
        <v>312500</v>
      </c>
      <c r="K18" s="45">
        <f>ROUND(H18*J18,0)</f>
        <v>312500</v>
      </c>
      <c r="L18" s="45">
        <f>ROUND(IF(K18&gt;G18,K18-G18,0),0)</f>
        <v>0</v>
      </c>
      <c r="M18" s="45">
        <f>ROUND(IF(K18&lt;G18,G18-K18,0),0)</f>
        <v>0</v>
      </c>
      <c r="N18" s="115" t="s">
        <v>302</v>
      </c>
      <c r="O18" s="49" t="s">
        <v>256</v>
      </c>
      <c r="P18" s="49" t="s">
        <v>261</v>
      </c>
      <c r="Q18" s="47">
        <f t="shared" si="1"/>
        <v>0</v>
      </c>
      <c r="R18" s="47">
        <f t="shared" si="2"/>
        <v>1749744</v>
      </c>
      <c r="S18" s="47">
        <f t="shared" si="3"/>
        <v>1749744</v>
      </c>
      <c r="T18" s="47">
        <f t="shared" si="4"/>
        <v>0</v>
      </c>
    </row>
    <row r="19" spans="1:20" s="49" customFormat="1" outlineLevel="1">
      <c r="A19" s="1"/>
      <c r="B19" s="1" t="str">
        <f t="shared" si="0"/>
        <v/>
      </c>
      <c r="C19" s="207" t="s">
        <v>335</v>
      </c>
      <c r="D19" s="1"/>
      <c r="E19" s="46"/>
      <c r="F19" s="5"/>
      <c r="G19" s="45"/>
      <c r="H19" s="4"/>
      <c r="I19" s="3"/>
      <c r="J19" s="106"/>
      <c r="K19" s="45"/>
      <c r="L19" s="45"/>
      <c r="M19" s="45"/>
      <c r="N19" s="115"/>
      <c r="O19" s="49" t="s">
        <v>256</v>
      </c>
      <c r="P19" s="49" t="s">
        <v>262</v>
      </c>
      <c r="Q19" s="47">
        <f t="shared" si="1"/>
        <v>0</v>
      </c>
      <c r="R19" s="47">
        <f t="shared" si="2"/>
        <v>814670</v>
      </c>
      <c r="S19" s="47">
        <f t="shared" si="3"/>
        <v>814670</v>
      </c>
      <c r="T19" s="47">
        <f t="shared" si="4"/>
        <v>0</v>
      </c>
    </row>
    <row r="20" spans="1:20" s="49" customFormat="1" ht="12.1" customHeight="1" outlineLevel="1">
      <c r="A20" s="3"/>
      <c r="B20" s="1" t="str">
        <f t="shared" si="0"/>
        <v/>
      </c>
      <c r="F20" s="43"/>
      <c r="G20" s="45"/>
      <c r="H20" s="4"/>
      <c r="I20" s="3"/>
      <c r="J20" s="106"/>
      <c r="K20" s="45"/>
      <c r="L20" s="45"/>
      <c r="M20" s="45"/>
      <c r="N20" s="115"/>
      <c r="O20" s="49" t="s">
        <v>256</v>
      </c>
    </row>
    <row r="21" spans="1:20" s="49" customFormat="1" ht="48.1" customHeight="1" outlineLevel="1">
      <c r="A21" s="1">
        <v>204</v>
      </c>
      <c r="B21" s="1" t="str">
        <f t="shared" si="0"/>
        <v>IVF204</v>
      </c>
      <c r="C21" s="205" t="s">
        <v>48</v>
      </c>
      <c r="D21" s="1">
        <v>1</v>
      </c>
      <c r="E21" s="46" t="s">
        <v>9</v>
      </c>
      <c r="F21" s="5">
        <v>187500</v>
      </c>
      <c r="G21" s="45">
        <f>ROUND(D21*F21,0)</f>
        <v>187500</v>
      </c>
      <c r="H21" s="4">
        <v>1</v>
      </c>
      <c r="I21" s="3" t="s">
        <v>9</v>
      </c>
      <c r="J21" s="106">
        <f>F21</f>
        <v>187500</v>
      </c>
      <c r="K21" s="45">
        <f>ROUND(H21*J21,0)</f>
        <v>187500</v>
      </c>
      <c r="L21" s="45">
        <f>ROUND(IF(K21&gt;G21,K21-G21,0),0)</f>
        <v>0</v>
      </c>
      <c r="M21" s="45">
        <f>ROUND(IF(K21&lt;G21,G21-K21,0),0)</f>
        <v>0</v>
      </c>
      <c r="N21" s="115" t="s">
        <v>302</v>
      </c>
      <c r="O21" s="49" t="s">
        <v>256</v>
      </c>
      <c r="Q21" s="47"/>
      <c r="R21" s="47"/>
    </row>
    <row r="22" spans="1:20" s="49" customFormat="1" outlineLevel="1">
      <c r="A22" s="1"/>
      <c r="B22" s="1" t="str">
        <f t="shared" si="0"/>
        <v/>
      </c>
      <c r="C22" s="207" t="s">
        <v>335</v>
      </c>
      <c r="D22" s="1"/>
      <c r="E22" s="46"/>
      <c r="F22" s="5"/>
      <c r="G22" s="45"/>
      <c r="H22" s="4"/>
      <c r="I22" s="3"/>
      <c r="J22" s="106"/>
      <c r="K22" s="45"/>
      <c r="L22" s="45"/>
      <c r="M22" s="45"/>
      <c r="N22" s="115"/>
      <c r="O22" s="49" t="s">
        <v>256</v>
      </c>
      <c r="Q22" s="47"/>
      <c r="R22" s="47"/>
    </row>
    <row r="23" spans="1:20" s="49" customFormat="1" ht="12.1" customHeight="1" outlineLevel="1">
      <c r="A23" s="3"/>
      <c r="B23" s="1" t="str">
        <f t="shared" si="0"/>
        <v/>
      </c>
      <c r="F23" s="43"/>
      <c r="G23" s="45"/>
      <c r="H23" s="4"/>
      <c r="I23" s="3"/>
      <c r="J23" s="106"/>
      <c r="K23" s="45"/>
      <c r="L23" s="45"/>
      <c r="M23" s="45"/>
      <c r="N23" s="115"/>
      <c r="O23" s="49" t="s">
        <v>256</v>
      </c>
      <c r="Q23" s="47"/>
      <c r="R23" s="47"/>
    </row>
    <row r="24" spans="1:20" s="49" customFormat="1" ht="48.1" customHeight="1" outlineLevel="1">
      <c r="A24" s="1">
        <v>205</v>
      </c>
      <c r="B24" s="1" t="str">
        <f t="shared" si="0"/>
        <v>IVF205</v>
      </c>
      <c r="C24" s="205" t="s">
        <v>49</v>
      </c>
      <c r="D24" s="1">
        <v>1</v>
      </c>
      <c r="E24" s="46" t="s">
        <v>9</v>
      </c>
      <c r="F24" s="5">
        <v>687500</v>
      </c>
      <c r="G24" s="45">
        <f>ROUND(D24*F24,0)</f>
        <v>687500</v>
      </c>
      <c r="H24" s="4">
        <v>1</v>
      </c>
      <c r="I24" s="3" t="s">
        <v>9</v>
      </c>
      <c r="J24" s="106">
        <f>F24</f>
        <v>687500</v>
      </c>
      <c r="K24" s="45">
        <f>ROUND(H24*J24,0)</f>
        <v>687500</v>
      </c>
      <c r="L24" s="45">
        <f>ROUND(IF(K24&gt;G24,K24-G24,0),0)</f>
        <v>0</v>
      </c>
      <c r="M24" s="45">
        <f>ROUND(IF(K24&lt;G24,G24-K24,0),0)</f>
        <v>0</v>
      </c>
      <c r="N24" s="115" t="s">
        <v>302</v>
      </c>
      <c r="O24" s="49" t="s">
        <v>256</v>
      </c>
      <c r="Q24" s="47"/>
      <c r="R24" s="47"/>
    </row>
    <row r="25" spans="1:20" s="49" customFormat="1" outlineLevel="1">
      <c r="A25" s="1"/>
      <c r="B25" s="1" t="str">
        <f t="shared" si="0"/>
        <v/>
      </c>
      <c r="C25" s="207" t="s">
        <v>337</v>
      </c>
      <c r="D25" s="1"/>
      <c r="E25" s="46"/>
      <c r="F25" s="5"/>
      <c r="G25" s="45"/>
      <c r="H25" s="4"/>
      <c r="I25" s="3"/>
      <c r="J25" s="106"/>
      <c r="K25" s="45"/>
      <c r="L25" s="45"/>
      <c r="M25" s="45"/>
      <c r="N25" s="115"/>
      <c r="O25" s="49" t="s">
        <v>256</v>
      </c>
      <c r="Q25" s="47"/>
      <c r="R25" s="47"/>
    </row>
    <row r="26" spans="1:20" s="49" customFormat="1" ht="12.1" customHeight="1" outlineLevel="1">
      <c r="A26" s="3"/>
      <c r="B26" s="1" t="str">
        <f t="shared" si="0"/>
        <v/>
      </c>
      <c r="F26" s="43"/>
      <c r="G26" s="45"/>
      <c r="H26" s="4"/>
      <c r="I26" s="3"/>
      <c r="J26" s="106"/>
      <c r="K26" s="45"/>
      <c r="L26" s="45"/>
      <c r="M26" s="45"/>
      <c r="N26" s="115"/>
      <c r="O26" s="49" t="s">
        <v>256</v>
      </c>
      <c r="Q26" s="47"/>
      <c r="R26" s="47"/>
    </row>
    <row r="27" spans="1:20" s="49" customFormat="1" ht="48.1" customHeight="1" outlineLevel="1">
      <c r="A27" s="1">
        <v>206</v>
      </c>
      <c r="B27" s="1" t="str">
        <f t="shared" si="0"/>
        <v>IVF206</v>
      </c>
      <c r="C27" s="205" t="s">
        <v>50</v>
      </c>
      <c r="D27" s="1">
        <v>1</v>
      </c>
      <c r="E27" s="46" t="s">
        <v>9</v>
      </c>
      <c r="F27" s="5">
        <v>96250</v>
      </c>
      <c r="G27" s="45">
        <f>ROUND(D27*F27,0)</f>
        <v>96250</v>
      </c>
      <c r="H27" s="4">
        <v>1</v>
      </c>
      <c r="I27" s="3" t="s">
        <v>9</v>
      </c>
      <c r="J27" s="106">
        <f>F27</f>
        <v>96250</v>
      </c>
      <c r="K27" s="45">
        <f>ROUND(H27*J27,0)</f>
        <v>96250</v>
      </c>
      <c r="L27" s="45">
        <f>ROUND(IF(K27&gt;G27,K27-G27,0),0)</f>
        <v>0</v>
      </c>
      <c r="M27" s="45">
        <f>ROUND(IF(K27&lt;G27,G27-K27,0),0)</f>
        <v>0</v>
      </c>
      <c r="N27" s="115" t="s">
        <v>302</v>
      </c>
      <c r="O27" s="49" t="s">
        <v>256</v>
      </c>
      <c r="Q27" s="47"/>
      <c r="R27" s="47"/>
    </row>
    <row r="28" spans="1:20" s="49" customFormat="1" outlineLevel="1">
      <c r="A28" s="1"/>
      <c r="B28" s="1" t="str">
        <f t="shared" si="0"/>
        <v/>
      </c>
      <c r="C28" s="207" t="s">
        <v>338</v>
      </c>
      <c r="D28" s="1"/>
      <c r="E28" s="46"/>
      <c r="F28" s="5"/>
      <c r="G28" s="45"/>
      <c r="H28" s="4"/>
      <c r="I28" s="3"/>
      <c r="J28" s="106"/>
      <c r="K28" s="45"/>
      <c r="L28" s="45"/>
      <c r="M28" s="45"/>
      <c r="N28" s="115"/>
      <c r="O28" s="49" t="s">
        <v>256</v>
      </c>
      <c r="Q28" s="47"/>
      <c r="R28" s="47"/>
    </row>
    <row r="29" spans="1:20" s="49" customFormat="1" ht="12.1" customHeight="1" outlineLevel="1">
      <c r="A29" s="3"/>
      <c r="B29" s="1" t="str">
        <f t="shared" si="0"/>
        <v/>
      </c>
      <c r="F29" s="43"/>
      <c r="G29" s="45"/>
      <c r="H29" s="4"/>
      <c r="I29" s="3"/>
      <c r="J29" s="106"/>
      <c r="K29" s="45"/>
      <c r="L29" s="45"/>
      <c r="M29" s="45"/>
      <c r="N29" s="115"/>
      <c r="O29" s="49" t="s">
        <v>256</v>
      </c>
      <c r="Q29" s="47"/>
      <c r="R29" s="47"/>
    </row>
    <row r="30" spans="1:20" s="49" customFormat="1" ht="48.1" customHeight="1" outlineLevel="1">
      <c r="A30" s="1">
        <v>207</v>
      </c>
      <c r="B30" s="1" t="str">
        <f t="shared" si="0"/>
        <v>IVF207</v>
      </c>
      <c r="C30" s="205" t="s">
        <v>51</v>
      </c>
      <c r="D30" s="1">
        <v>2</v>
      </c>
      <c r="E30" s="46" t="s">
        <v>9</v>
      </c>
      <c r="F30" s="5">
        <v>825000</v>
      </c>
      <c r="G30" s="45">
        <f>ROUND(D30*F30,0)</f>
        <v>1650000</v>
      </c>
      <c r="H30" s="4">
        <v>2</v>
      </c>
      <c r="I30" s="3" t="s">
        <v>9</v>
      </c>
      <c r="J30" s="106">
        <f>F30</f>
        <v>825000</v>
      </c>
      <c r="K30" s="45">
        <f>ROUND(H30*J30,0)</f>
        <v>1650000</v>
      </c>
      <c r="L30" s="45">
        <f>ROUND(IF(K30&gt;G30,K30-G30,0),0)</f>
        <v>0</v>
      </c>
      <c r="M30" s="45">
        <f>ROUND(IF(K30&lt;G30,G30-K30,0),0)</f>
        <v>0</v>
      </c>
      <c r="N30" s="115" t="s">
        <v>302</v>
      </c>
      <c r="O30" s="49" t="s">
        <v>256</v>
      </c>
      <c r="Q30" s="50"/>
      <c r="R30" s="50"/>
    </row>
    <row r="31" spans="1:20" s="49" customFormat="1" ht="18.350000000000001" outlineLevel="1">
      <c r="A31" s="1"/>
      <c r="B31" s="1" t="str">
        <f t="shared" si="0"/>
        <v/>
      </c>
      <c r="C31" s="207" t="s">
        <v>335</v>
      </c>
      <c r="D31" s="1"/>
      <c r="E31" s="46"/>
      <c r="F31" s="5"/>
      <c r="G31" s="45"/>
      <c r="H31" s="4"/>
      <c r="I31" s="3"/>
      <c r="J31" s="106"/>
      <c r="K31" s="45"/>
      <c r="L31" s="45"/>
      <c r="M31" s="45"/>
      <c r="N31" s="115"/>
      <c r="O31" s="49" t="s">
        <v>256</v>
      </c>
      <c r="Q31" s="50"/>
      <c r="R31" s="50"/>
    </row>
    <row r="32" spans="1:20" s="49" customFormat="1" ht="12.1" customHeight="1" outlineLevel="1">
      <c r="A32" s="3"/>
      <c r="B32" s="1" t="str">
        <f t="shared" si="0"/>
        <v/>
      </c>
      <c r="F32" s="43"/>
      <c r="G32" s="45"/>
      <c r="H32" s="4"/>
      <c r="I32" s="3"/>
      <c r="J32" s="106"/>
      <c r="K32" s="45"/>
      <c r="L32" s="45"/>
      <c r="M32" s="45"/>
      <c r="N32" s="115"/>
      <c r="O32" s="49" t="s">
        <v>256</v>
      </c>
    </row>
    <row r="33" spans="1:15" s="49" customFormat="1" ht="48.1" customHeight="1" outlineLevel="1">
      <c r="A33" s="1">
        <v>208</v>
      </c>
      <c r="B33" s="1" t="str">
        <f t="shared" si="0"/>
        <v>IVF208</v>
      </c>
      <c r="C33" s="205" t="s">
        <v>52</v>
      </c>
      <c r="D33" s="1">
        <v>1</v>
      </c>
      <c r="E33" s="46" t="s">
        <v>9</v>
      </c>
      <c r="F33" s="5">
        <v>825000</v>
      </c>
      <c r="G33" s="45">
        <f>ROUND(D33*F33,0)</f>
        <v>825000</v>
      </c>
      <c r="H33" s="4">
        <v>1</v>
      </c>
      <c r="I33" s="3" t="s">
        <v>9</v>
      </c>
      <c r="J33" s="106">
        <f>F33</f>
        <v>825000</v>
      </c>
      <c r="K33" s="45">
        <f>ROUND(H33*J33,0)</f>
        <v>825000</v>
      </c>
      <c r="L33" s="45">
        <f>ROUND(IF(K33&gt;G33,K33-G33,0),0)</f>
        <v>0</v>
      </c>
      <c r="M33" s="45">
        <f>ROUND(IF(K33&lt;G33,G33-K33,0),0)</f>
        <v>0</v>
      </c>
      <c r="N33" s="115" t="s">
        <v>302</v>
      </c>
      <c r="O33" s="49" t="s">
        <v>256</v>
      </c>
    </row>
    <row r="34" spans="1:15" s="49" customFormat="1" outlineLevel="1">
      <c r="A34" s="1"/>
      <c r="B34" s="1" t="str">
        <f t="shared" si="0"/>
        <v/>
      </c>
      <c r="C34" s="207" t="s">
        <v>338</v>
      </c>
      <c r="D34" s="1"/>
      <c r="E34" s="46"/>
      <c r="F34" s="5"/>
      <c r="G34" s="45"/>
      <c r="H34" s="4"/>
      <c r="I34" s="3"/>
      <c r="J34" s="106"/>
      <c r="K34" s="45"/>
      <c r="L34" s="45"/>
      <c r="M34" s="45"/>
      <c r="N34" s="115"/>
      <c r="O34" s="49" t="s">
        <v>256</v>
      </c>
    </row>
    <row r="35" spans="1:15" s="49" customFormat="1" ht="12.1" customHeight="1" outlineLevel="1">
      <c r="A35" s="3"/>
      <c r="B35" s="1" t="str">
        <f t="shared" si="0"/>
        <v/>
      </c>
      <c r="F35" s="43"/>
      <c r="G35" s="45"/>
      <c r="H35" s="4"/>
      <c r="I35" s="3"/>
      <c r="J35" s="106"/>
      <c r="K35" s="45"/>
      <c r="L35" s="45"/>
      <c r="M35" s="45"/>
      <c r="N35" s="115"/>
      <c r="O35" s="49" t="s">
        <v>256</v>
      </c>
    </row>
    <row r="36" spans="1:15" s="49" customFormat="1" ht="48.1" customHeight="1" outlineLevel="1">
      <c r="A36" s="1">
        <v>209</v>
      </c>
      <c r="B36" s="1" t="str">
        <f t="shared" si="0"/>
        <v>IVF209</v>
      </c>
      <c r="C36" s="205" t="s">
        <v>53</v>
      </c>
      <c r="D36" s="1">
        <v>1</v>
      </c>
      <c r="E36" s="46" t="s">
        <v>9</v>
      </c>
      <c r="F36" s="5">
        <v>309000</v>
      </c>
      <c r="G36" s="45">
        <f>ROUND(D36*F36,0)</f>
        <v>309000</v>
      </c>
      <c r="H36" s="4">
        <v>1</v>
      </c>
      <c r="I36" s="3" t="s">
        <v>9</v>
      </c>
      <c r="J36" s="106">
        <f>F36</f>
        <v>309000</v>
      </c>
      <c r="K36" s="45">
        <f>ROUND(H36*J36,0)</f>
        <v>309000</v>
      </c>
      <c r="L36" s="45">
        <f>ROUND(IF(K36&gt;G36,K36-G36,0),0)</f>
        <v>0</v>
      </c>
      <c r="M36" s="45">
        <f>ROUND(IF(K36&lt;G36,G36-K36,0),0)</f>
        <v>0</v>
      </c>
      <c r="N36" s="115" t="s">
        <v>302</v>
      </c>
      <c r="O36" s="49" t="s">
        <v>256</v>
      </c>
    </row>
    <row r="37" spans="1:15" s="49" customFormat="1" outlineLevel="1">
      <c r="A37" s="1"/>
      <c r="B37" s="1" t="str">
        <f t="shared" si="0"/>
        <v/>
      </c>
      <c r="C37" s="207" t="s">
        <v>338</v>
      </c>
      <c r="D37" s="1"/>
      <c r="E37" s="46"/>
      <c r="F37" s="5"/>
      <c r="G37" s="45"/>
      <c r="H37" s="4"/>
      <c r="I37" s="3"/>
      <c r="J37" s="106"/>
      <c r="K37" s="45"/>
      <c r="L37" s="45"/>
      <c r="M37" s="45"/>
      <c r="N37" s="115"/>
      <c r="O37" s="49" t="s">
        <v>256</v>
      </c>
    </row>
    <row r="38" spans="1:15" s="49" customFormat="1" ht="12.1" customHeight="1" outlineLevel="1">
      <c r="A38" s="3"/>
      <c r="B38" s="1" t="str">
        <f t="shared" si="0"/>
        <v/>
      </c>
      <c r="F38" s="43"/>
      <c r="G38" s="45"/>
      <c r="H38" s="4"/>
      <c r="I38" s="3"/>
      <c r="J38" s="106"/>
      <c r="K38" s="45"/>
      <c r="L38" s="45">
        <f t="shared" ref="L38:L131" si="5">ROUND(IF(K38&gt;G38,K38-G38,0),0)</f>
        <v>0</v>
      </c>
      <c r="M38" s="45">
        <f t="shared" ref="M38:M130" si="6">ROUND(IF(K38&lt;G38,G38-K38,0),0)</f>
        <v>0</v>
      </c>
      <c r="N38" s="115"/>
      <c r="O38" s="49" t="s">
        <v>256</v>
      </c>
    </row>
    <row r="39" spans="1:15" s="49" customFormat="1" ht="48.1" customHeight="1" outlineLevel="1">
      <c r="A39" s="1">
        <v>210</v>
      </c>
      <c r="B39" s="1" t="str">
        <f t="shared" si="0"/>
        <v>IVF210</v>
      </c>
      <c r="C39" s="205" t="s">
        <v>54</v>
      </c>
      <c r="D39" s="1">
        <v>1</v>
      </c>
      <c r="E39" s="46" t="s">
        <v>9</v>
      </c>
      <c r="F39" s="5">
        <v>2625000</v>
      </c>
      <c r="G39" s="45">
        <f>ROUND(D39*F39,0)</f>
        <v>2625000</v>
      </c>
      <c r="H39" s="4">
        <v>1</v>
      </c>
      <c r="I39" s="3" t="s">
        <v>9</v>
      </c>
      <c r="J39" s="106">
        <f>F39</f>
        <v>2625000</v>
      </c>
      <c r="K39" s="45">
        <f>ROUND(H39*J39,0)</f>
        <v>2625000</v>
      </c>
      <c r="L39" s="45">
        <f t="shared" si="5"/>
        <v>0</v>
      </c>
      <c r="M39" s="45">
        <f t="shared" si="6"/>
        <v>0</v>
      </c>
      <c r="N39" s="115" t="s">
        <v>302</v>
      </c>
      <c r="O39" s="49" t="s">
        <v>256</v>
      </c>
    </row>
    <row r="40" spans="1:15" s="49" customFormat="1" outlineLevel="1">
      <c r="A40" s="1"/>
      <c r="B40" s="1" t="str">
        <f t="shared" si="0"/>
        <v/>
      </c>
      <c r="C40" s="207" t="s">
        <v>338</v>
      </c>
      <c r="D40" s="1"/>
      <c r="E40" s="46"/>
      <c r="F40" s="5"/>
      <c r="G40" s="45"/>
      <c r="H40" s="4"/>
      <c r="I40" s="3"/>
      <c r="J40" s="106"/>
      <c r="K40" s="45"/>
      <c r="L40" s="45"/>
      <c r="M40" s="45"/>
      <c r="N40" s="115"/>
      <c r="O40" s="49" t="s">
        <v>256</v>
      </c>
    </row>
    <row r="41" spans="1:15" s="49" customFormat="1" ht="12.1" customHeight="1" outlineLevel="1">
      <c r="A41" s="3"/>
      <c r="B41" s="1" t="str">
        <f t="shared" si="0"/>
        <v/>
      </c>
      <c r="F41" s="43"/>
      <c r="G41" s="45"/>
      <c r="H41" s="4"/>
      <c r="I41" s="3"/>
      <c r="J41" s="106"/>
      <c r="K41" s="45"/>
      <c r="L41" s="45">
        <f t="shared" si="5"/>
        <v>0</v>
      </c>
      <c r="M41" s="45">
        <f t="shared" si="6"/>
        <v>0</v>
      </c>
      <c r="N41" s="115"/>
      <c r="O41" s="49" t="s">
        <v>256</v>
      </c>
    </row>
    <row r="42" spans="1:15" s="49" customFormat="1" ht="48.1" customHeight="1" outlineLevel="1">
      <c r="A42" s="1">
        <v>211</v>
      </c>
      <c r="B42" s="1" t="str">
        <f t="shared" si="0"/>
        <v>IVF211</v>
      </c>
      <c r="C42" s="205" t="s">
        <v>55</v>
      </c>
      <c r="D42" s="1">
        <v>1</v>
      </c>
      <c r="E42" s="46" t="s">
        <v>9</v>
      </c>
      <c r="F42" s="5">
        <v>2560000</v>
      </c>
      <c r="G42" s="45">
        <f>ROUND(D42*F42,0)</f>
        <v>2560000</v>
      </c>
      <c r="H42" s="4">
        <v>1</v>
      </c>
      <c r="I42" s="3" t="s">
        <v>9</v>
      </c>
      <c r="J42" s="106">
        <f>F42</f>
        <v>2560000</v>
      </c>
      <c r="K42" s="45">
        <f>ROUND(H42*J42,0)</f>
        <v>2560000</v>
      </c>
      <c r="L42" s="45">
        <f t="shared" si="5"/>
        <v>0</v>
      </c>
      <c r="M42" s="45">
        <f t="shared" si="6"/>
        <v>0</v>
      </c>
      <c r="N42" s="115" t="s">
        <v>302</v>
      </c>
      <c r="O42" s="49" t="s">
        <v>256</v>
      </c>
    </row>
    <row r="43" spans="1:15" s="49" customFormat="1" outlineLevel="1">
      <c r="A43" s="1"/>
      <c r="B43" s="1" t="str">
        <f t="shared" si="0"/>
        <v/>
      </c>
      <c r="C43" s="207" t="s">
        <v>338</v>
      </c>
      <c r="D43" s="1"/>
      <c r="E43" s="46"/>
      <c r="F43" s="5"/>
      <c r="G43" s="45"/>
      <c r="H43" s="4"/>
      <c r="I43" s="3"/>
      <c r="J43" s="106"/>
      <c r="K43" s="45"/>
      <c r="L43" s="45"/>
      <c r="M43" s="45"/>
      <c r="N43" s="115"/>
      <c r="O43" s="49" t="s">
        <v>256</v>
      </c>
    </row>
    <row r="44" spans="1:15" s="49" customFormat="1" ht="12.1" customHeight="1" outlineLevel="1">
      <c r="A44" s="3"/>
      <c r="B44" s="1" t="str">
        <f t="shared" si="0"/>
        <v/>
      </c>
      <c r="F44" s="43"/>
      <c r="G44" s="45"/>
      <c r="H44" s="4"/>
      <c r="I44" s="3"/>
      <c r="J44" s="106"/>
      <c r="K44" s="45"/>
      <c r="L44" s="45">
        <f t="shared" si="5"/>
        <v>0</v>
      </c>
      <c r="M44" s="45">
        <f t="shared" si="6"/>
        <v>0</v>
      </c>
      <c r="N44" s="115"/>
      <c r="O44" s="49" t="s">
        <v>256</v>
      </c>
    </row>
    <row r="45" spans="1:15" s="49" customFormat="1" ht="48.1" customHeight="1" outlineLevel="1">
      <c r="A45" s="1">
        <v>212</v>
      </c>
      <c r="B45" s="1" t="str">
        <f t="shared" si="0"/>
        <v>IVF212</v>
      </c>
      <c r="C45" s="205" t="s">
        <v>56</v>
      </c>
      <c r="D45" s="1">
        <v>1</v>
      </c>
      <c r="E45" s="46" t="s">
        <v>9</v>
      </c>
      <c r="F45" s="5">
        <v>61875</v>
      </c>
      <c r="G45" s="45">
        <f>ROUND(D45*F45,0)</f>
        <v>61875</v>
      </c>
      <c r="H45" s="4">
        <v>1</v>
      </c>
      <c r="I45" s="3" t="s">
        <v>9</v>
      </c>
      <c r="J45" s="106">
        <f>F45</f>
        <v>61875</v>
      </c>
      <c r="K45" s="45">
        <f>ROUND(H45*J45,0)</f>
        <v>61875</v>
      </c>
      <c r="L45" s="45">
        <f t="shared" si="5"/>
        <v>0</v>
      </c>
      <c r="M45" s="45">
        <f t="shared" si="6"/>
        <v>0</v>
      </c>
      <c r="N45" s="115" t="s">
        <v>302</v>
      </c>
      <c r="O45" s="49" t="s">
        <v>256</v>
      </c>
    </row>
    <row r="46" spans="1:15" s="49" customFormat="1" outlineLevel="1">
      <c r="A46" s="1"/>
      <c r="B46" s="1" t="str">
        <f t="shared" si="0"/>
        <v/>
      </c>
      <c r="C46" s="207" t="s">
        <v>335</v>
      </c>
      <c r="D46" s="1"/>
      <c r="E46" s="46"/>
      <c r="F46" s="5"/>
      <c r="G46" s="45"/>
      <c r="H46" s="4"/>
      <c r="I46" s="3"/>
      <c r="J46" s="106"/>
      <c r="K46" s="45"/>
      <c r="L46" s="45"/>
      <c r="M46" s="45"/>
      <c r="N46" s="115"/>
      <c r="O46" s="49" t="s">
        <v>256</v>
      </c>
    </row>
    <row r="47" spans="1:15" s="49" customFormat="1" ht="12.1" customHeight="1" outlineLevel="1">
      <c r="A47" s="3"/>
      <c r="B47" s="1" t="str">
        <f t="shared" si="0"/>
        <v/>
      </c>
      <c r="F47" s="43"/>
      <c r="G47" s="45"/>
      <c r="H47" s="4"/>
      <c r="I47" s="3"/>
      <c r="J47" s="106"/>
      <c r="K47" s="45"/>
      <c r="L47" s="45">
        <f t="shared" si="5"/>
        <v>0</v>
      </c>
      <c r="M47" s="45">
        <f t="shared" si="6"/>
        <v>0</v>
      </c>
      <c r="N47" s="115"/>
      <c r="O47" s="49" t="s">
        <v>256</v>
      </c>
    </row>
    <row r="48" spans="1:15" s="49" customFormat="1" ht="48.1" customHeight="1" outlineLevel="1">
      <c r="A48" s="1">
        <v>213</v>
      </c>
      <c r="B48" s="1" t="str">
        <f t="shared" si="0"/>
        <v>IVF213</v>
      </c>
      <c r="C48" s="205" t="s">
        <v>57</v>
      </c>
      <c r="D48" s="1">
        <v>2</v>
      </c>
      <c r="E48" s="46" t="s">
        <v>9</v>
      </c>
      <c r="F48" s="5">
        <v>50000</v>
      </c>
      <c r="G48" s="45">
        <f>ROUND(D48*F48,0)</f>
        <v>100000</v>
      </c>
      <c r="H48" s="4">
        <v>2</v>
      </c>
      <c r="I48" s="3" t="s">
        <v>9</v>
      </c>
      <c r="J48" s="106">
        <f>F48</f>
        <v>50000</v>
      </c>
      <c r="K48" s="45">
        <f>ROUND(H48*J48,0)</f>
        <v>100000</v>
      </c>
      <c r="L48" s="45">
        <f t="shared" si="5"/>
        <v>0</v>
      </c>
      <c r="M48" s="45">
        <f t="shared" si="6"/>
        <v>0</v>
      </c>
      <c r="N48" s="115" t="s">
        <v>302</v>
      </c>
      <c r="O48" s="49" t="s">
        <v>256</v>
      </c>
    </row>
    <row r="49" spans="1:15" s="49" customFormat="1" outlineLevel="1">
      <c r="A49" s="1"/>
      <c r="B49" s="1" t="str">
        <f t="shared" si="0"/>
        <v/>
      </c>
      <c r="C49" s="207" t="s">
        <v>336</v>
      </c>
      <c r="D49" s="1"/>
      <c r="E49" s="46"/>
      <c r="F49" s="5"/>
      <c r="G49" s="45"/>
      <c r="H49" s="4"/>
      <c r="I49" s="3"/>
      <c r="J49" s="106"/>
      <c r="K49" s="45"/>
      <c r="L49" s="45"/>
      <c r="M49" s="45"/>
      <c r="N49" s="115"/>
      <c r="O49" s="49" t="s">
        <v>256</v>
      </c>
    </row>
    <row r="50" spans="1:15" s="49" customFormat="1" ht="12.1" customHeight="1" outlineLevel="1">
      <c r="A50" s="3"/>
      <c r="B50" s="1" t="str">
        <f t="shared" si="0"/>
        <v/>
      </c>
      <c r="F50" s="43"/>
      <c r="G50" s="45"/>
      <c r="H50" s="4"/>
      <c r="I50" s="3"/>
      <c r="J50" s="106"/>
      <c r="K50" s="45"/>
      <c r="L50" s="45">
        <f t="shared" si="5"/>
        <v>0</v>
      </c>
      <c r="M50" s="45">
        <f t="shared" si="6"/>
        <v>0</v>
      </c>
      <c r="N50" s="115"/>
      <c r="O50" s="49" t="s">
        <v>256</v>
      </c>
    </row>
    <row r="51" spans="1:15" s="49" customFormat="1" ht="48.1" customHeight="1" outlineLevel="1">
      <c r="A51" s="1">
        <v>214</v>
      </c>
      <c r="B51" s="1" t="str">
        <f t="shared" si="0"/>
        <v>IVF214</v>
      </c>
      <c r="C51" s="205" t="s">
        <v>58</v>
      </c>
      <c r="D51" s="1">
        <v>1</v>
      </c>
      <c r="E51" s="46" t="s">
        <v>9</v>
      </c>
      <c r="F51" s="5">
        <v>378000</v>
      </c>
      <c r="G51" s="45">
        <f>ROUND(D51*F51,0)</f>
        <v>378000</v>
      </c>
      <c r="H51" s="4">
        <v>1</v>
      </c>
      <c r="I51" s="3" t="s">
        <v>9</v>
      </c>
      <c r="J51" s="106">
        <f>F51</f>
        <v>378000</v>
      </c>
      <c r="K51" s="45">
        <f>ROUND(H51*J51,0)</f>
        <v>378000</v>
      </c>
      <c r="L51" s="45">
        <f t="shared" si="5"/>
        <v>0</v>
      </c>
      <c r="M51" s="45">
        <f t="shared" si="6"/>
        <v>0</v>
      </c>
      <c r="N51" s="115" t="s">
        <v>302</v>
      </c>
      <c r="O51" s="49" t="s">
        <v>256</v>
      </c>
    </row>
    <row r="52" spans="1:15" s="49" customFormat="1" outlineLevel="1">
      <c r="A52" s="1"/>
      <c r="B52" s="1" t="str">
        <f t="shared" si="0"/>
        <v/>
      </c>
      <c r="C52" s="207" t="s">
        <v>336</v>
      </c>
      <c r="D52" s="1"/>
      <c r="E52" s="46"/>
      <c r="F52" s="5"/>
      <c r="G52" s="45"/>
      <c r="H52" s="4"/>
      <c r="I52" s="3"/>
      <c r="J52" s="106"/>
      <c r="K52" s="45"/>
      <c r="L52" s="45"/>
      <c r="M52" s="45"/>
      <c r="N52" s="115"/>
      <c r="O52" s="49" t="s">
        <v>256</v>
      </c>
    </row>
    <row r="53" spans="1:15" s="49" customFormat="1" ht="12.1" customHeight="1" outlineLevel="1">
      <c r="A53" s="3"/>
      <c r="B53" s="1" t="str">
        <f t="shared" si="0"/>
        <v/>
      </c>
      <c r="F53" s="43"/>
      <c r="G53" s="45"/>
      <c r="H53" s="4"/>
      <c r="I53" s="3"/>
      <c r="J53" s="106"/>
      <c r="K53" s="45"/>
      <c r="L53" s="45">
        <f t="shared" si="5"/>
        <v>0</v>
      </c>
      <c r="M53" s="45">
        <f t="shared" si="6"/>
        <v>0</v>
      </c>
      <c r="N53" s="115"/>
      <c r="O53" s="49" t="s">
        <v>256</v>
      </c>
    </row>
    <row r="54" spans="1:15" s="49" customFormat="1" ht="48.1" customHeight="1" outlineLevel="1">
      <c r="A54" s="1">
        <v>215</v>
      </c>
      <c r="B54" s="1" t="str">
        <f t="shared" si="0"/>
        <v>IVF215</v>
      </c>
      <c r="C54" s="205" t="s">
        <v>59</v>
      </c>
      <c r="D54" s="1">
        <v>1</v>
      </c>
      <c r="E54" s="46" t="s">
        <v>9</v>
      </c>
      <c r="F54" s="5">
        <v>93750</v>
      </c>
      <c r="G54" s="45">
        <f>ROUND(D54*F54,0)</f>
        <v>93750</v>
      </c>
      <c r="H54" s="4">
        <v>1</v>
      </c>
      <c r="I54" s="3" t="s">
        <v>9</v>
      </c>
      <c r="J54" s="106">
        <f>F54</f>
        <v>93750</v>
      </c>
      <c r="K54" s="45">
        <f>ROUND(H54*J54,0)</f>
        <v>93750</v>
      </c>
      <c r="L54" s="45">
        <f t="shared" si="5"/>
        <v>0</v>
      </c>
      <c r="M54" s="45">
        <f t="shared" si="6"/>
        <v>0</v>
      </c>
      <c r="N54" s="115" t="s">
        <v>302</v>
      </c>
      <c r="O54" s="49" t="s">
        <v>256</v>
      </c>
    </row>
    <row r="55" spans="1:15" s="49" customFormat="1" outlineLevel="1">
      <c r="A55" s="1"/>
      <c r="B55" s="1" t="str">
        <f t="shared" si="0"/>
        <v/>
      </c>
      <c r="C55" s="207" t="s">
        <v>336</v>
      </c>
      <c r="D55" s="1"/>
      <c r="E55" s="46"/>
      <c r="F55" s="5"/>
      <c r="G55" s="45"/>
      <c r="H55" s="4"/>
      <c r="I55" s="3"/>
      <c r="J55" s="106"/>
      <c r="K55" s="45"/>
      <c r="L55" s="45"/>
      <c r="M55" s="45"/>
      <c r="N55" s="115"/>
      <c r="O55" s="49" t="s">
        <v>256</v>
      </c>
    </row>
    <row r="56" spans="1:15" s="49" customFormat="1" ht="12.1" customHeight="1" outlineLevel="1">
      <c r="A56" s="3"/>
      <c r="B56" s="1" t="str">
        <f t="shared" si="0"/>
        <v/>
      </c>
      <c r="F56" s="43"/>
      <c r="G56" s="45"/>
      <c r="H56" s="4"/>
      <c r="I56" s="3"/>
      <c r="J56" s="106"/>
      <c r="K56" s="45"/>
      <c r="L56" s="45">
        <f t="shared" si="5"/>
        <v>0</v>
      </c>
      <c r="M56" s="45">
        <f t="shared" si="6"/>
        <v>0</v>
      </c>
      <c r="N56" s="115"/>
      <c r="O56" s="49" t="s">
        <v>256</v>
      </c>
    </row>
    <row r="57" spans="1:15" s="49" customFormat="1" ht="48.1" customHeight="1" outlineLevel="1">
      <c r="A57" s="1">
        <v>216</v>
      </c>
      <c r="B57" s="1" t="str">
        <f t="shared" si="0"/>
        <v>IVF216</v>
      </c>
      <c r="C57" s="205" t="s">
        <v>60</v>
      </c>
      <c r="D57" s="1">
        <v>1</v>
      </c>
      <c r="E57" s="46" t="s">
        <v>9</v>
      </c>
      <c r="F57" s="5">
        <v>731250</v>
      </c>
      <c r="G57" s="45">
        <f>ROUND(D57*F57,0)</f>
        <v>731250</v>
      </c>
      <c r="H57" s="4">
        <v>1</v>
      </c>
      <c r="I57" s="3" t="s">
        <v>9</v>
      </c>
      <c r="J57" s="106">
        <f>F57</f>
        <v>731250</v>
      </c>
      <c r="K57" s="45">
        <f>ROUND(H57*J57,0)</f>
        <v>731250</v>
      </c>
      <c r="L57" s="45">
        <f t="shared" si="5"/>
        <v>0</v>
      </c>
      <c r="M57" s="45">
        <f t="shared" si="6"/>
        <v>0</v>
      </c>
      <c r="N57" s="115" t="s">
        <v>302</v>
      </c>
      <c r="O57" s="49" t="s">
        <v>256</v>
      </c>
    </row>
    <row r="58" spans="1:15" s="49" customFormat="1" outlineLevel="1">
      <c r="A58" s="1"/>
      <c r="B58" s="1" t="str">
        <f t="shared" si="0"/>
        <v/>
      </c>
      <c r="C58" s="207" t="s">
        <v>338</v>
      </c>
      <c r="D58" s="1"/>
      <c r="E58" s="46"/>
      <c r="F58" s="5"/>
      <c r="G58" s="45"/>
      <c r="H58" s="4"/>
      <c r="I58" s="3"/>
      <c r="J58" s="106"/>
      <c r="K58" s="45"/>
      <c r="L58" s="45"/>
      <c r="M58" s="45"/>
      <c r="N58" s="115"/>
      <c r="O58" s="49" t="s">
        <v>256</v>
      </c>
    </row>
    <row r="59" spans="1:15" s="49" customFormat="1" ht="12.1" customHeight="1" outlineLevel="1">
      <c r="A59" s="3"/>
      <c r="B59" s="1" t="str">
        <f t="shared" si="0"/>
        <v/>
      </c>
      <c r="F59" s="43"/>
      <c r="G59" s="45"/>
      <c r="H59" s="4"/>
      <c r="I59" s="3"/>
      <c r="J59" s="106"/>
      <c r="K59" s="45"/>
      <c r="L59" s="45">
        <f t="shared" si="5"/>
        <v>0</v>
      </c>
      <c r="M59" s="45">
        <f t="shared" si="6"/>
        <v>0</v>
      </c>
      <c r="N59" s="115"/>
      <c r="O59" s="49" t="s">
        <v>256</v>
      </c>
    </row>
    <row r="60" spans="1:15" s="49" customFormat="1" ht="48.1" customHeight="1" outlineLevel="1">
      <c r="A60" s="1">
        <v>217</v>
      </c>
      <c r="B60" s="1" t="str">
        <f t="shared" si="0"/>
        <v>IVF217</v>
      </c>
      <c r="C60" s="205" t="s">
        <v>61</v>
      </c>
      <c r="D60" s="1">
        <v>1</v>
      </c>
      <c r="E60" s="46" t="s">
        <v>9</v>
      </c>
      <c r="F60" s="5">
        <v>75625</v>
      </c>
      <c r="G60" s="45">
        <f>ROUND(D60*F60,0)</f>
        <v>75625</v>
      </c>
      <c r="H60" s="4">
        <v>1</v>
      </c>
      <c r="I60" s="3" t="s">
        <v>9</v>
      </c>
      <c r="J60" s="106">
        <f>F60</f>
        <v>75625</v>
      </c>
      <c r="K60" s="45">
        <f>ROUND(H60*J60,0)</f>
        <v>75625</v>
      </c>
      <c r="L60" s="45">
        <f t="shared" si="5"/>
        <v>0</v>
      </c>
      <c r="M60" s="45">
        <f t="shared" si="6"/>
        <v>0</v>
      </c>
      <c r="N60" s="115" t="s">
        <v>302</v>
      </c>
      <c r="O60" s="49" t="s">
        <v>256</v>
      </c>
    </row>
    <row r="61" spans="1:15" s="49" customFormat="1" outlineLevel="1">
      <c r="A61" s="1"/>
      <c r="B61" s="1" t="str">
        <f t="shared" si="0"/>
        <v/>
      </c>
      <c r="C61" s="207" t="s">
        <v>336</v>
      </c>
      <c r="D61" s="1"/>
      <c r="E61" s="46"/>
      <c r="F61" s="5"/>
      <c r="G61" s="45"/>
      <c r="H61" s="4"/>
      <c r="I61" s="3"/>
      <c r="J61" s="106"/>
      <c r="K61" s="45"/>
      <c r="L61" s="45"/>
      <c r="M61" s="45"/>
      <c r="N61" s="115"/>
      <c r="O61" s="49" t="s">
        <v>256</v>
      </c>
    </row>
    <row r="62" spans="1:15" s="49" customFormat="1" ht="12.1" customHeight="1" outlineLevel="1">
      <c r="A62" s="3"/>
      <c r="B62" s="1" t="str">
        <f t="shared" si="0"/>
        <v/>
      </c>
      <c r="F62" s="43"/>
      <c r="G62" s="45"/>
      <c r="H62" s="4"/>
      <c r="I62" s="3"/>
      <c r="J62" s="106"/>
      <c r="K62" s="45"/>
      <c r="L62" s="45">
        <f t="shared" si="5"/>
        <v>0</v>
      </c>
      <c r="M62" s="45">
        <f t="shared" si="6"/>
        <v>0</v>
      </c>
      <c r="N62" s="115"/>
      <c r="O62" s="49" t="s">
        <v>256</v>
      </c>
    </row>
    <row r="63" spans="1:15" s="49" customFormat="1" ht="48.1" customHeight="1" outlineLevel="1">
      <c r="A63" s="1">
        <v>218</v>
      </c>
      <c r="B63" s="1" t="str">
        <f t="shared" si="0"/>
        <v>IVF218</v>
      </c>
      <c r="C63" s="205" t="s">
        <v>62</v>
      </c>
      <c r="D63" s="1">
        <v>1</v>
      </c>
      <c r="E63" s="46" t="s">
        <v>9</v>
      </c>
      <c r="F63" s="5">
        <v>41250</v>
      </c>
      <c r="G63" s="45">
        <f>ROUND(D63*F63,0)</f>
        <v>41250</v>
      </c>
      <c r="H63" s="4">
        <v>1</v>
      </c>
      <c r="I63" s="3" t="s">
        <v>9</v>
      </c>
      <c r="J63" s="106">
        <f>F63</f>
        <v>41250</v>
      </c>
      <c r="K63" s="45">
        <f>ROUND(H63*J63,0)</f>
        <v>41250</v>
      </c>
      <c r="L63" s="45">
        <f t="shared" si="5"/>
        <v>0</v>
      </c>
      <c r="M63" s="45">
        <f t="shared" si="6"/>
        <v>0</v>
      </c>
      <c r="N63" s="115" t="s">
        <v>302</v>
      </c>
      <c r="O63" s="49" t="s">
        <v>256</v>
      </c>
    </row>
    <row r="64" spans="1:15" s="49" customFormat="1" outlineLevel="1">
      <c r="A64" s="1"/>
      <c r="B64" s="1" t="str">
        <f t="shared" si="0"/>
        <v/>
      </c>
      <c r="C64" s="207" t="s">
        <v>338</v>
      </c>
      <c r="D64" s="1"/>
      <c r="E64" s="46"/>
      <c r="F64" s="5"/>
      <c r="G64" s="45"/>
      <c r="H64" s="4"/>
      <c r="I64" s="3"/>
      <c r="J64" s="106"/>
      <c r="K64" s="45"/>
      <c r="L64" s="45"/>
      <c r="M64" s="45"/>
      <c r="N64" s="115"/>
      <c r="O64" s="49" t="s">
        <v>256</v>
      </c>
    </row>
    <row r="65" spans="1:15" s="49" customFormat="1" ht="12.1" customHeight="1" outlineLevel="1">
      <c r="A65" s="3"/>
      <c r="B65" s="1" t="str">
        <f t="shared" si="0"/>
        <v/>
      </c>
      <c r="F65" s="43"/>
      <c r="G65" s="45"/>
      <c r="H65" s="4"/>
      <c r="I65" s="3"/>
      <c r="J65" s="106"/>
      <c r="K65" s="45"/>
      <c r="L65" s="45">
        <f t="shared" si="5"/>
        <v>0</v>
      </c>
      <c r="M65" s="45">
        <f t="shared" si="6"/>
        <v>0</v>
      </c>
      <c r="N65" s="115"/>
      <c r="O65" s="49" t="s">
        <v>256</v>
      </c>
    </row>
    <row r="66" spans="1:15" s="49" customFormat="1" ht="48.1" customHeight="1" outlineLevel="1">
      <c r="A66" s="1">
        <v>219</v>
      </c>
      <c r="B66" s="1" t="str">
        <f t="shared" si="0"/>
        <v>IVF219</v>
      </c>
      <c r="C66" s="205" t="s">
        <v>63</v>
      </c>
      <c r="D66" s="1">
        <v>1</v>
      </c>
      <c r="E66" s="46" t="s">
        <v>9</v>
      </c>
      <c r="F66" s="5">
        <v>250000</v>
      </c>
      <c r="G66" s="45">
        <f>ROUND(D66*F66,0)</f>
        <v>250000</v>
      </c>
      <c r="H66" s="4">
        <v>1</v>
      </c>
      <c r="I66" s="3" t="s">
        <v>9</v>
      </c>
      <c r="J66" s="106">
        <f>F66</f>
        <v>250000</v>
      </c>
      <c r="K66" s="45">
        <f>ROUND(H66*J66,0)</f>
        <v>250000</v>
      </c>
      <c r="L66" s="45">
        <f t="shared" si="5"/>
        <v>0</v>
      </c>
      <c r="M66" s="45">
        <f t="shared" si="6"/>
        <v>0</v>
      </c>
      <c r="N66" s="115" t="s">
        <v>302</v>
      </c>
      <c r="O66" s="49" t="s">
        <v>256</v>
      </c>
    </row>
    <row r="67" spans="1:15" s="49" customFormat="1" outlineLevel="1">
      <c r="A67" s="1"/>
      <c r="B67" s="1" t="str">
        <f t="shared" si="0"/>
        <v/>
      </c>
      <c r="C67" s="207" t="s">
        <v>338</v>
      </c>
      <c r="D67" s="1"/>
      <c r="E67" s="46"/>
      <c r="F67" s="5"/>
      <c r="G67" s="45"/>
      <c r="H67" s="4"/>
      <c r="I67" s="3"/>
      <c r="J67" s="106"/>
      <c r="K67" s="45"/>
      <c r="L67" s="45"/>
      <c r="M67" s="45"/>
      <c r="N67" s="115"/>
      <c r="O67" s="49" t="s">
        <v>256</v>
      </c>
    </row>
    <row r="68" spans="1:15" s="49" customFormat="1" ht="12.1" customHeight="1" outlineLevel="1">
      <c r="A68" s="3"/>
      <c r="B68" s="1" t="str">
        <f t="shared" si="0"/>
        <v/>
      </c>
      <c r="F68" s="43"/>
      <c r="G68" s="45"/>
      <c r="H68" s="4"/>
      <c r="I68" s="3"/>
      <c r="J68" s="106"/>
      <c r="K68" s="45"/>
      <c r="L68" s="45">
        <f t="shared" si="5"/>
        <v>0</v>
      </c>
      <c r="M68" s="45">
        <f t="shared" si="6"/>
        <v>0</v>
      </c>
      <c r="N68" s="115"/>
      <c r="O68" s="49" t="s">
        <v>256</v>
      </c>
    </row>
    <row r="69" spans="1:15" s="49" customFormat="1" ht="48.1" customHeight="1" outlineLevel="1">
      <c r="A69" s="1">
        <v>220</v>
      </c>
      <c r="B69" s="1" t="str">
        <f t="shared" si="0"/>
        <v>IVF220</v>
      </c>
      <c r="C69" s="205" t="s">
        <v>64</v>
      </c>
      <c r="D69" s="1">
        <v>1</v>
      </c>
      <c r="E69" s="46" t="s">
        <v>9</v>
      </c>
      <c r="F69" s="5">
        <v>34500</v>
      </c>
      <c r="G69" s="45">
        <f>ROUND(D69*F69,0)</f>
        <v>34500</v>
      </c>
      <c r="H69" s="4">
        <v>1</v>
      </c>
      <c r="I69" s="3" t="s">
        <v>9</v>
      </c>
      <c r="J69" s="106">
        <f>F69</f>
        <v>34500</v>
      </c>
      <c r="K69" s="45">
        <f>ROUND(H69*J69,0)</f>
        <v>34500</v>
      </c>
      <c r="L69" s="45">
        <f t="shared" si="5"/>
        <v>0</v>
      </c>
      <c r="M69" s="45">
        <f t="shared" si="6"/>
        <v>0</v>
      </c>
      <c r="N69" s="115" t="s">
        <v>302</v>
      </c>
      <c r="O69" s="49" t="s">
        <v>256</v>
      </c>
    </row>
    <row r="70" spans="1:15" s="49" customFormat="1" outlineLevel="1">
      <c r="A70" s="1"/>
      <c r="B70" s="1" t="str">
        <f t="shared" si="0"/>
        <v/>
      </c>
      <c r="C70" s="207" t="s">
        <v>336</v>
      </c>
      <c r="D70" s="1"/>
      <c r="E70" s="46"/>
      <c r="F70" s="5"/>
      <c r="G70" s="45"/>
      <c r="H70" s="4"/>
      <c r="I70" s="3"/>
      <c r="J70" s="106"/>
      <c r="K70" s="45"/>
      <c r="L70" s="45"/>
      <c r="M70" s="45"/>
      <c r="N70" s="115"/>
      <c r="O70" s="49" t="s">
        <v>256</v>
      </c>
    </row>
    <row r="71" spans="1:15" s="49" customFormat="1" ht="12.1" customHeight="1" outlineLevel="1">
      <c r="A71" s="3"/>
      <c r="B71" s="1" t="str">
        <f t="shared" ref="B71:B136" si="7">IF(ISBLANK(A71), "","IVF"&amp;A71)</f>
        <v/>
      </c>
      <c r="F71" s="43"/>
      <c r="G71" s="45"/>
      <c r="H71" s="4"/>
      <c r="I71" s="3"/>
      <c r="J71" s="106"/>
      <c r="K71" s="45"/>
      <c r="L71" s="45">
        <f t="shared" si="5"/>
        <v>0</v>
      </c>
      <c r="M71" s="45">
        <f t="shared" si="6"/>
        <v>0</v>
      </c>
      <c r="N71" s="115"/>
      <c r="O71" s="49" t="s">
        <v>256</v>
      </c>
    </row>
    <row r="72" spans="1:15" s="49" customFormat="1" ht="48.1" customHeight="1" outlineLevel="1">
      <c r="A72" s="1">
        <v>221</v>
      </c>
      <c r="B72" s="1" t="str">
        <f t="shared" si="7"/>
        <v>IVF221</v>
      </c>
      <c r="C72" s="205" t="s">
        <v>65</v>
      </c>
      <c r="D72" s="1">
        <v>1</v>
      </c>
      <c r="E72" s="46" t="s">
        <v>9</v>
      </c>
      <c r="F72" s="5">
        <v>563750</v>
      </c>
      <c r="G72" s="45">
        <f>ROUND(D72*F72,0)</f>
        <v>563750</v>
      </c>
      <c r="H72" s="4">
        <v>1</v>
      </c>
      <c r="I72" s="3" t="s">
        <v>9</v>
      </c>
      <c r="J72" s="106">
        <f>F72</f>
        <v>563750</v>
      </c>
      <c r="K72" s="45">
        <f>ROUND(H72*J72,0)</f>
        <v>563750</v>
      </c>
      <c r="L72" s="45">
        <f t="shared" si="5"/>
        <v>0</v>
      </c>
      <c r="M72" s="45">
        <f t="shared" si="6"/>
        <v>0</v>
      </c>
      <c r="N72" s="115" t="s">
        <v>302</v>
      </c>
      <c r="O72" s="49" t="s">
        <v>256</v>
      </c>
    </row>
    <row r="73" spans="1:15" s="49" customFormat="1" outlineLevel="1">
      <c r="A73" s="1"/>
      <c r="B73" s="1" t="str">
        <f t="shared" si="7"/>
        <v/>
      </c>
      <c r="C73" s="207" t="s">
        <v>336</v>
      </c>
      <c r="D73" s="1"/>
      <c r="E73" s="46"/>
      <c r="F73" s="5"/>
      <c r="G73" s="45"/>
      <c r="H73" s="4"/>
      <c r="I73" s="3"/>
      <c r="J73" s="106"/>
      <c r="K73" s="45"/>
      <c r="L73" s="45"/>
      <c r="M73" s="45"/>
      <c r="N73" s="115"/>
      <c r="O73" s="49" t="s">
        <v>256</v>
      </c>
    </row>
    <row r="74" spans="1:15" s="49" customFormat="1" ht="12.1" customHeight="1" outlineLevel="1">
      <c r="A74" s="3"/>
      <c r="B74" s="1" t="str">
        <f t="shared" si="7"/>
        <v/>
      </c>
      <c r="F74" s="43"/>
      <c r="G74" s="45"/>
      <c r="H74" s="4"/>
      <c r="I74" s="3"/>
      <c r="J74" s="106"/>
      <c r="K74" s="45"/>
      <c r="L74" s="45">
        <f t="shared" si="5"/>
        <v>0</v>
      </c>
      <c r="M74" s="45">
        <f t="shared" si="6"/>
        <v>0</v>
      </c>
      <c r="N74" s="115"/>
      <c r="O74" s="49" t="s">
        <v>256</v>
      </c>
    </row>
    <row r="75" spans="1:15" s="49" customFormat="1" ht="48.1" customHeight="1" outlineLevel="1">
      <c r="A75" s="1">
        <v>222</v>
      </c>
      <c r="B75" s="1" t="str">
        <f t="shared" si="7"/>
        <v>IVF222</v>
      </c>
      <c r="C75" s="205" t="s">
        <v>66</v>
      </c>
      <c r="D75" s="1">
        <v>1</v>
      </c>
      <c r="E75" s="46" t="s">
        <v>9</v>
      </c>
      <c r="F75" s="5">
        <v>103125</v>
      </c>
      <c r="G75" s="45">
        <f>ROUND(D75*F75,0)</f>
        <v>103125</v>
      </c>
      <c r="H75" s="4">
        <v>1</v>
      </c>
      <c r="I75" s="3" t="s">
        <v>9</v>
      </c>
      <c r="J75" s="106">
        <f>F75</f>
        <v>103125</v>
      </c>
      <c r="K75" s="45">
        <f>ROUND(H75*J75,0)</f>
        <v>103125</v>
      </c>
      <c r="L75" s="45">
        <f t="shared" si="5"/>
        <v>0</v>
      </c>
      <c r="M75" s="45">
        <f t="shared" si="6"/>
        <v>0</v>
      </c>
      <c r="N75" s="115" t="s">
        <v>302</v>
      </c>
      <c r="O75" s="49" t="s">
        <v>256</v>
      </c>
    </row>
    <row r="76" spans="1:15" s="49" customFormat="1" outlineLevel="1">
      <c r="A76" s="1"/>
      <c r="B76" s="1" t="str">
        <f t="shared" si="7"/>
        <v/>
      </c>
      <c r="C76" s="207" t="s">
        <v>338</v>
      </c>
      <c r="D76" s="1"/>
      <c r="E76" s="46"/>
      <c r="F76" s="5"/>
      <c r="G76" s="45"/>
      <c r="H76" s="4"/>
      <c r="I76" s="3"/>
      <c r="J76" s="106"/>
      <c r="K76" s="45"/>
      <c r="L76" s="45"/>
      <c r="M76" s="45"/>
      <c r="N76" s="115"/>
      <c r="O76" s="49" t="s">
        <v>256</v>
      </c>
    </row>
    <row r="77" spans="1:15" s="49" customFormat="1" ht="12.1" customHeight="1" outlineLevel="1">
      <c r="A77" s="3"/>
      <c r="B77" s="1" t="str">
        <f t="shared" si="7"/>
        <v/>
      </c>
      <c r="F77" s="43"/>
      <c r="G77" s="45"/>
      <c r="H77" s="4"/>
      <c r="I77" s="3"/>
      <c r="J77" s="106"/>
      <c r="K77" s="45"/>
      <c r="L77" s="45">
        <f t="shared" si="5"/>
        <v>0</v>
      </c>
      <c r="M77" s="45">
        <f t="shared" si="6"/>
        <v>0</v>
      </c>
      <c r="N77" s="115"/>
      <c r="O77" s="49" t="s">
        <v>256</v>
      </c>
    </row>
    <row r="78" spans="1:15" s="49" customFormat="1" ht="48.1" customHeight="1" outlineLevel="1">
      <c r="A78" s="1">
        <v>223</v>
      </c>
      <c r="B78" s="1" t="str">
        <f t="shared" si="7"/>
        <v>IVF223</v>
      </c>
      <c r="C78" s="205" t="s">
        <v>67</v>
      </c>
      <c r="D78" s="1">
        <v>1</v>
      </c>
      <c r="E78" s="46" t="s">
        <v>9</v>
      </c>
      <c r="F78" s="5">
        <v>225000</v>
      </c>
      <c r="G78" s="45">
        <f>ROUND(D78*F78,0)</f>
        <v>225000</v>
      </c>
      <c r="H78" s="4">
        <v>1</v>
      </c>
      <c r="I78" s="3" t="s">
        <v>9</v>
      </c>
      <c r="J78" s="106">
        <f>F78</f>
        <v>225000</v>
      </c>
      <c r="K78" s="45">
        <f>ROUND(H78*J78,0)</f>
        <v>225000</v>
      </c>
      <c r="L78" s="45">
        <f t="shared" si="5"/>
        <v>0</v>
      </c>
      <c r="M78" s="45">
        <f t="shared" si="6"/>
        <v>0</v>
      </c>
      <c r="N78" s="115" t="s">
        <v>302</v>
      </c>
      <c r="O78" s="49" t="s">
        <v>256</v>
      </c>
    </row>
    <row r="79" spans="1:15" s="49" customFormat="1" outlineLevel="1">
      <c r="A79" s="1"/>
      <c r="B79" s="1" t="str">
        <f t="shared" si="7"/>
        <v/>
      </c>
      <c r="C79" s="207" t="s">
        <v>336</v>
      </c>
      <c r="D79" s="1"/>
      <c r="E79" s="46"/>
      <c r="F79" s="5"/>
      <c r="G79" s="45"/>
      <c r="H79" s="4"/>
      <c r="I79" s="3"/>
      <c r="J79" s="106"/>
      <c r="K79" s="45"/>
      <c r="L79" s="45"/>
      <c r="M79" s="45"/>
      <c r="N79" s="115"/>
      <c r="O79" s="49" t="s">
        <v>256</v>
      </c>
    </row>
    <row r="80" spans="1:15" s="49" customFormat="1" ht="12.1" customHeight="1" outlineLevel="1">
      <c r="A80" s="3"/>
      <c r="B80" s="1" t="str">
        <f t="shared" si="7"/>
        <v/>
      </c>
      <c r="F80" s="43"/>
      <c r="G80" s="45"/>
      <c r="H80" s="4"/>
      <c r="I80" s="3"/>
      <c r="J80" s="106"/>
      <c r="K80" s="45"/>
      <c r="L80" s="45">
        <f t="shared" si="5"/>
        <v>0</v>
      </c>
      <c r="M80" s="45">
        <f t="shared" si="6"/>
        <v>0</v>
      </c>
      <c r="N80" s="115"/>
      <c r="O80" s="49" t="s">
        <v>256</v>
      </c>
    </row>
    <row r="81" spans="1:15" s="49" customFormat="1" ht="48.1" customHeight="1" outlineLevel="1">
      <c r="A81" s="1">
        <v>224</v>
      </c>
      <c r="B81" s="1" t="str">
        <f t="shared" si="7"/>
        <v>IVF224</v>
      </c>
      <c r="C81" s="205" t="s">
        <v>68</v>
      </c>
      <c r="D81" s="1">
        <v>2</v>
      </c>
      <c r="E81" s="46" t="s">
        <v>9</v>
      </c>
      <c r="F81" s="5">
        <v>61875</v>
      </c>
      <c r="G81" s="45">
        <f>ROUND(D81*F81,0)</f>
        <v>123750</v>
      </c>
      <c r="H81" s="4">
        <v>2</v>
      </c>
      <c r="I81" s="3" t="s">
        <v>9</v>
      </c>
      <c r="J81" s="106">
        <f>F81</f>
        <v>61875</v>
      </c>
      <c r="K81" s="45">
        <f>ROUND(H81*J81,0)</f>
        <v>123750</v>
      </c>
      <c r="L81" s="45">
        <f t="shared" si="5"/>
        <v>0</v>
      </c>
      <c r="M81" s="45">
        <f t="shared" si="6"/>
        <v>0</v>
      </c>
      <c r="N81" s="115" t="s">
        <v>302</v>
      </c>
      <c r="O81" s="49" t="s">
        <v>256</v>
      </c>
    </row>
    <row r="82" spans="1:15" s="49" customFormat="1" outlineLevel="1">
      <c r="A82" s="1"/>
      <c r="B82" s="1" t="str">
        <f t="shared" si="7"/>
        <v/>
      </c>
      <c r="C82" s="207" t="s">
        <v>336</v>
      </c>
      <c r="D82" s="1"/>
      <c r="E82" s="46"/>
      <c r="F82" s="5"/>
      <c r="G82" s="45"/>
      <c r="H82" s="4"/>
      <c r="I82" s="3"/>
      <c r="J82" s="106"/>
      <c r="K82" s="45"/>
      <c r="L82" s="45"/>
      <c r="M82" s="45"/>
      <c r="N82" s="115"/>
      <c r="O82" s="49" t="s">
        <v>256</v>
      </c>
    </row>
    <row r="83" spans="1:15" s="49" customFormat="1" ht="12.1" customHeight="1" outlineLevel="1">
      <c r="A83" s="3"/>
      <c r="B83" s="1" t="str">
        <f t="shared" si="7"/>
        <v/>
      </c>
      <c r="F83" s="43"/>
      <c r="G83" s="45"/>
      <c r="H83" s="4"/>
      <c r="I83" s="3"/>
      <c r="J83" s="106"/>
      <c r="K83" s="45"/>
      <c r="L83" s="45">
        <f t="shared" si="5"/>
        <v>0</v>
      </c>
      <c r="M83" s="45">
        <f t="shared" si="6"/>
        <v>0</v>
      </c>
      <c r="N83" s="115"/>
      <c r="O83" s="49" t="s">
        <v>256</v>
      </c>
    </row>
    <row r="84" spans="1:15" s="49" customFormat="1" ht="48.1" customHeight="1" outlineLevel="1">
      <c r="A84" s="1">
        <v>225</v>
      </c>
      <c r="B84" s="1" t="str">
        <f t="shared" si="7"/>
        <v>IVF225</v>
      </c>
      <c r="C84" s="205" t="s">
        <v>69</v>
      </c>
      <c r="D84" s="1">
        <v>1</v>
      </c>
      <c r="E84" s="46" t="s">
        <v>9</v>
      </c>
      <c r="F84" s="5">
        <v>312500</v>
      </c>
      <c r="G84" s="45">
        <f>ROUND(D84*F84,0)</f>
        <v>312500</v>
      </c>
      <c r="H84" s="4">
        <v>1</v>
      </c>
      <c r="I84" s="3" t="s">
        <v>9</v>
      </c>
      <c r="J84" s="106">
        <f>F84</f>
        <v>312500</v>
      </c>
      <c r="K84" s="45">
        <f>ROUND(H84*J84,0)</f>
        <v>312500</v>
      </c>
      <c r="L84" s="45">
        <f t="shared" si="5"/>
        <v>0</v>
      </c>
      <c r="M84" s="45">
        <f t="shared" si="6"/>
        <v>0</v>
      </c>
      <c r="N84" s="115" t="s">
        <v>302</v>
      </c>
      <c r="O84" s="49" t="s">
        <v>256</v>
      </c>
    </row>
    <row r="85" spans="1:15" s="49" customFormat="1" outlineLevel="1">
      <c r="A85" s="1"/>
      <c r="B85" s="1" t="str">
        <f t="shared" si="7"/>
        <v/>
      </c>
      <c r="C85" s="207" t="s">
        <v>336</v>
      </c>
      <c r="D85" s="1"/>
      <c r="E85" s="46"/>
      <c r="F85" s="5"/>
      <c r="G85" s="45"/>
      <c r="H85" s="4"/>
      <c r="I85" s="3"/>
      <c r="J85" s="106"/>
      <c r="K85" s="45"/>
      <c r="L85" s="45"/>
      <c r="M85" s="45"/>
      <c r="N85" s="115"/>
      <c r="O85" s="49" t="s">
        <v>256</v>
      </c>
    </row>
    <row r="86" spans="1:15" s="49" customFormat="1" ht="12.1" customHeight="1" outlineLevel="1">
      <c r="A86" s="3"/>
      <c r="B86" s="1" t="str">
        <f t="shared" si="7"/>
        <v/>
      </c>
      <c r="F86" s="43"/>
      <c r="G86" s="45"/>
      <c r="H86" s="4"/>
      <c r="I86" s="3"/>
      <c r="J86" s="106"/>
      <c r="K86" s="45"/>
      <c r="L86" s="45">
        <f t="shared" si="5"/>
        <v>0</v>
      </c>
      <c r="M86" s="45">
        <f t="shared" si="6"/>
        <v>0</v>
      </c>
      <c r="N86" s="115"/>
      <c r="O86" s="49" t="s">
        <v>256</v>
      </c>
    </row>
    <row r="87" spans="1:15" s="49" customFormat="1" ht="48.1" customHeight="1" outlineLevel="1">
      <c r="A87" s="1">
        <v>226</v>
      </c>
      <c r="B87" s="1" t="str">
        <f t="shared" si="7"/>
        <v>IVF226</v>
      </c>
      <c r="C87" s="205" t="s">
        <v>70</v>
      </c>
      <c r="D87" s="1">
        <v>2</v>
      </c>
      <c r="E87" s="46" t="s">
        <v>9</v>
      </c>
      <c r="F87" s="5">
        <v>280000</v>
      </c>
      <c r="G87" s="45">
        <f>ROUND(D87*F87,0)</f>
        <v>560000</v>
      </c>
      <c r="H87" s="4">
        <v>2</v>
      </c>
      <c r="I87" s="3" t="s">
        <v>9</v>
      </c>
      <c r="J87" s="106">
        <f>F87</f>
        <v>280000</v>
      </c>
      <c r="K87" s="45">
        <f>ROUND(H87*J87,0)</f>
        <v>560000</v>
      </c>
      <c r="L87" s="45">
        <f t="shared" si="5"/>
        <v>0</v>
      </c>
      <c r="M87" s="45">
        <f t="shared" si="6"/>
        <v>0</v>
      </c>
      <c r="N87" s="115" t="s">
        <v>302</v>
      </c>
      <c r="O87" s="49" t="s">
        <v>256</v>
      </c>
    </row>
    <row r="88" spans="1:15" s="49" customFormat="1" outlineLevel="1">
      <c r="A88" s="1"/>
      <c r="B88" s="1" t="str">
        <f t="shared" si="7"/>
        <v/>
      </c>
      <c r="C88" s="207" t="s">
        <v>336</v>
      </c>
      <c r="D88" s="1"/>
      <c r="E88" s="46"/>
      <c r="F88" s="5"/>
      <c r="G88" s="45"/>
      <c r="H88" s="4"/>
      <c r="I88" s="3"/>
      <c r="J88" s="106"/>
      <c r="K88" s="45"/>
      <c r="L88" s="45"/>
      <c r="M88" s="45"/>
      <c r="N88" s="115"/>
      <c r="O88" s="49" t="s">
        <v>256</v>
      </c>
    </row>
    <row r="89" spans="1:15" s="49" customFormat="1" ht="12.1" customHeight="1" outlineLevel="1">
      <c r="A89" s="3"/>
      <c r="B89" s="1" t="str">
        <f t="shared" si="7"/>
        <v/>
      </c>
      <c r="F89" s="43"/>
      <c r="G89" s="45"/>
      <c r="H89" s="4"/>
      <c r="I89" s="3"/>
      <c r="J89" s="106"/>
      <c r="K89" s="45"/>
      <c r="L89" s="45">
        <f t="shared" si="5"/>
        <v>0</v>
      </c>
      <c r="M89" s="45">
        <f t="shared" si="6"/>
        <v>0</v>
      </c>
      <c r="N89" s="115"/>
      <c r="O89" s="49" t="s">
        <v>256</v>
      </c>
    </row>
    <row r="90" spans="1:15" s="49" customFormat="1" ht="48.1" customHeight="1" outlineLevel="1">
      <c r="A90" s="1">
        <v>227</v>
      </c>
      <c r="B90" s="1" t="str">
        <f t="shared" si="7"/>
        <v>IVF227</v>
      </c>
      <c r="C90" s="205" t="s">
        <v>71</v>
      </c>
      <c r="D90" s="1">
        <v>1</v>
      </c>
      <c r="E90" s="46" t="s">
        <v>9</v>
      </c>
      <c r="F90" s="5">
        <v>49500</v>
      </c>
      <c r="G90" s="45">
        <f>ROUND(D90*F90,0)</f>
        <v>49500</v>
      </c>
      <c r="H90" s="4">
        <v>1</v>
      </c>
      <c r="I90" s="3" t="s">
        <v>9</v>
      </c>
      <c r="J90" s="106">
        <f>F90</f>
        <v>49500</v>
      </c>
      <c r="K90" s="45">
        <f>ROUND(H90*J90,0)</f>
        <v>49500</v>
      </c>
      <c r="L90" s="45">
        <f t="shared" si="5"/>
        <v>0</v>
      </c>
      <c r="M90" s="45">
        <f t="shared" si="6"/>
        <v>0</v>
      </c>
      <c r="N90" s="115" t="s">
        <v>302</v>
      </c>
      <c r="O90" s="49" t="s">
        <v>256</v>
      </c>
    </row>
    <row r="91" spans="1:15" s="49" customFormat="1" outlineLevel="1">
      <c r="A91" s="1"/>
      <c r="B91" s="1" t="str">
        <f t="shared" si="7"/>
        <v/>
      </c>
      <c r="C91" s="207" t="s">
        <v>348</v>
      </c>
      <c r="D91" s="1"/>
      <c r="E91" s="46"/>
      <c r="F91" s="5"/>
      <c r="G91" s="45"/>
      <c r="H91" s="4"/>
      <c r="I91" s="3"/>
      <c r="J91" s="106"/>
      <c r="K91" s="45"/>
      <c r="L91" s="45"/>
      <c r="M91" s="45"/>
      <c r="N91" s="115"/>
      <c r="O91" s="49" t="s">
        <v>256</v>
      </c>
    </row>
    <row r="92" spans="1:15" s="49" customFormat="1" ht="12.1" customHeight="1" outlineLevel="1">
      <c r="A92" s="3"/>
      <c r="B92" s="1" t="str">
        <f t="shared" si="7"/>
        <v/>
      </c>
      <c r="F92" s="43"/>
      <c r="G92" s="45"/>
      <c r="H92" s="4"/>
      <c r="I92" s="3"/>
      <c r="J92" s="106"/>
      <c r="K92" s="45"/>
      <c r="L92" s="45">
        <f t="shared" si="5"/>
        <v>0</v>
      </c>
      <c r="M92" s="45">
        <f t="shared" si="6"/>
        <v>0</v>
      </c>
      <c r="N92" s="115"/>
      <c r="O92" s="49" t="s">
        <v>256</v>
      </c>
    </row>
    <row r="93" spans="1:15" s="49" customFormat="1" ht="48.1" customHeight="1" outlineLevel="1">
      <c r="A93" s="1">
        <v>228</v>
      </c>
      <c r="B93" s="1" t="str">
        <f t="shared" si="7"/>
        <v>IVF228</v>
      </c>
      <c r="C93" s="205" t="s">
        <v>72</v>
      </c>
      <c r="D93" s="1">
        <v>1</v>
      </c>
      <c r="E93" s="46" t="s">
        <v>9</v>
      </c>
      <c r="F93" s="5">
        <v>937500</v>
      </c>
      <c r="G93" s="45">
        <f>ROUND(D93*F93,0)</f>
        <v>937500</v>
      </c>
      <c r="H93" s="4">
        <v>1</v>
      </c>
      <c r="I93" s="3" t="s">
        <v>9</v>
      </c>
      <c r="J93" s="106">
        <f>F93</f>
        <v>937500</v>
      </c>
      <c r="K93" s="45">
        <f>ROUND(H93*J93,0)</f>
        <v>937500</v>
      </c>
      <c r="L93" s="45">
        <f t="shared" si="5"/>
        <v>0</v>
      </c>
      <c r="M93" s="45">
        <f t="shared" si="6"/>
        <v>0</v>
      </c>
      <c r="N93" s="115" t="s">
        <v>302</v>
      </c>
      <c r="O93" s="49" t="s">
        <v>256</v>
      </c>
    </row>
    <row r="94" spans="1:15" s="49" customFormat="1" outlineLevel="1">
      <c r="A94" s="1"/>
      <c r="B94" s="1" t="str">
        <f t="shared" si="7"/>
        <v/>
      </c>
      <c r="C94" s="207" t="s">
        <v>337</v>
      </c>
      <c r="D94" s="1"/>
      <c r="E94" s="46"/>
      <c r="F94" s="5"/>
      <c r="G94" s="45"/>
      <c r="H94" s="4"/>
      <c r="I94" s="3"/>
      <c r="J94" s="106"/>
      <c r="K94" s="45"/>
      <c r="L94" s="45"/>
      <c r="M94" s="45"/>
      <c r="N94" s="115"/>
      <c r="O94" s="49" t="s">
        <v>256</v>
      </c>
    </row>
    <row r="95" spans="1:15" s="49" customFormat="1" ht="12.1" customHeight="1" outlineLevel="1">
      <c r="A95" s="3"/>
      <c r="B95" s="1" t="str">
        <f t="shared" si="7"/>
        <v/>
      </c>
      <c r="F95" s="43"/>
      <c r="G95" s="45"/>
      <c r="H95" s="4"/>
      <c r="I95" s="3"/>
      <c r="J95" s="106"/>
      <c r="K95" s="45"/>
      <c r="L95" s="45">
        <f t="shared" si="5"/>
        <v>0</v>
      </c>
      <c r="M95" s="45">
        <f t="shared" si="6"/>
        <v>0</v>
      </c>
      <c r="N95" s="115"/>
      <c r="O95" s="49" t="s">
        <v>256</v>
      </c>
    </row>
    <row r="96" spans="1:15" s="49" customFormat="1" ht="48.1" customHeight="1" outlineLevel="1">
      <c r="A96" s="1">
        <v>229</v>
      </c>
      <c r="B96" s="1" t="str">
        <f t="shared" si="7"/>
        <v>IVF229</v>
      </c>
      <c r="C96" s="205" t="s">
        <v>73</v>
      </c>
      <c r="D96" s="1">
        <v>1</v>
      </c>
      <c r="E96" s="46" t="s">
        <v>9</v>
      </c>
      <c r="F96" s="5">
        <v>562500</v>
      </c>
      <c r="G96" s="45">
        <f>ROUND(D96*F96,0)</f>
        <v>562500</v>
      </c>
      <c r="H96" s="4">
        <v>1</v>
      </c>
      <c r="I96" s="3" t="s">
        <v>9</v>
      </c>
      <c r="J96" s="106">
        <f>F96</f>
        <v>562500</v>
      </c>
      <c r="K96" s="45">
        <f>ROUND(H96*J96,0)</f>
        <v>562500</v>
      </c>
      <c r="L96" s="45">
        <f t="shared" si="5"/>
        <v>0</v>
      </c>
      <c r="M96" s="45">
        <f t="shared" si="6"/>
        <v>0</v>
      </c>
      <c r="N96" s="115" t="s">
        <v>302</v>
      </c>
      <c r="O96" s="49" t="s">
        <v>256</v>
      </c>
    </row>
    <row r="97" spans="1:15" s="49" customFormat="1" outlineLevel="1">
      <c r="A97" s="1"/>
      <c r="B97" s="1" t="str">
        <f t="shared" si="7"/>
        <v/>
      </c>
      <c r="C97" s="207" t="s">
        <v>338</v>
      </c>
      <c r="D97" s="1"/>
      <c r="E97" s="46"/>
      <c r="F97" s="5"/>
      <c r="G97" s="45"/>
      <c r="H97" s="4"/>
      <c r="I97" s="3"/>
      <c r="J97" s="106"/>
      <c r="K97" s="45"/>
      <c r="L97" s="45"/>
      <c r="M97" s="45"/>
      <c r="N97" s="115"/>
      <c r="O97" s="49" t="s">
        <v>256</v>
      </c>
    </row>
    <row r="98" spans="1:15" s="49" customFormat="1" ht="12.1" customHeight="1" outlineLevel="1">
      <c r="A98" s="3"/>
      <c r="B98" s="1" t="str">
        <f t="shared" si="7"/>
        <v/>
      </c>
      <c r="F98" s="43"/>
      <c r="G98" s="45"/>
      <c r="H98" s="4"/>
      <c r="I98" s="3"/>
      <c r="J98" s="106"/>
      <c r="K98" s="45"/>
      <c r="L98" s="45">
        <f t="shared" si="5"/>
        <v>0</v>
      </c>
      <c r="M98" s="45">
        <f t="shared" si="6"/>
        <v>0</v>
      </c>
      <c r="N98" s="115"/>
      <c r="O98" s="49" t="s">
        <v>256</v>
      </c>
    </row>
    <row r="99" spans="1:15" s="49" customFormat="1" ht="48.1" customHeight="1" outlineLevel="1">
      <c r="A99" s="1">
        <v>230</v>
      </c>
      <c r="B99" s="1" t="str">
        <f t="shared" si="7"/>
        <v>IVF230</v>
      </c>
      <c r="C99" s="205" t="s">
        <v>74</v>
      </c>
      <c r="D99" s="1">
        <v>1</v>
      </c>
      <c r="E99" s="46" t="s">
        <v>9</v>
      </c>
      <c r="F99" s="5">
        <v>2125000</v>
      </c>
      <c r="G99" s="45">
        <f>ROUND(D99*F99,0)</f>
        <v>2125000</v>
      </c>
      <c r="H99" s="4">
        <v>1</v>
      </c>
      <c r="I99" s="3" t="s">
        <v>9</v>
      </c>
      <c r="J99" s="106">
        <f>F99</f>
        <v>2125000</v>
      </c>
      <c r="K99" s="45">
        <f>ROUND(H99*J99,0)</f>
        <v>2125000</v>
      </c>
      <c r="L99" s="45">
        <f t="shared" si="5"/>
        <v>0</v>
      </c>
      <c r="M99" s="45">
        <f t="shared" si="6"/>
        <v>0</v>
      </c>
      <c r="N99" s="115" t="s">
        <v>302</v>
      </c>
      <c r="O99" s="49" t="s">
        <v>256</v>
      </c>
    </row>
    <row r="100" spans="1:15" s="49" customFormat="1" outlineLevel="1">
      <c r="A100" s="1"/>
      <c r="B100" s="1" t="str">
        <f t="shared" si="7"/>
        <v/>
      </c>
      <c r="C100" s="207" t="s">
        <v>349</v>
      </c>
      <c r="D100" s="1"/>
      <c r="E100" s="46"/>
      <c r="F100" s="5"/>
      <c r="G100" s="45"/>
      <c r="H100" s="4"/>
      <c r="I100" s="3"/>
      <c r="J100" s="106"/>
      <c r="K100" s="45"/>
      <c r="L100" s="45"/>
      <c r="M100" s="45"/>
      <c r="N100" s="115"/>
      <c r="O100" s="49" t="s">
        <v>256</v>
      </c>
    </row>
    <row r="101" spans="1:15" s="49" customFormat="1" ht="12.1" customHeight="1" outlineLevel="1">
      <c r="A101" s="3"/>
      <c r="B101" s="1" t="str">
        <f t="shared" si="7"/>
        <v/>
      </c>
      <c r="F101" s="43"/>
      <c r="G101" s="45"/>
      <c r="H101" s="4"/>
      <c r="I101" s="3"/>
      <c r="J101" s="106"/>
      <c r="K101" s="45"/>
      <c r="L101" s="45">
        <f t="shared" si="5"/>
        <v>0</v>
      </c>
      <c r="M101" s="45">
        <f t="shared" si="6"/>
        <v>0</v>
      </c>
      <c r="N101" s="115"/>
      <c r="O101" s="49" t="s">
        <v>256</v>
      </c>
    </row>
    <row r="102" spans="1:15" s="49" customFormat="1" ht="48.1" customHeight="1" outlineLevel="1">
      <c r="A102" s="1">
        <v>231</v>
      </c>
      <c r="B102" s="1" t="str">
        <f t="shared" si="7"/>
        <v>IVF231</v>
      </c>
      <c r="C102" s="205" t="s">
        <v>75</v>
      </c>
      <c r="D102" s="1">
        <v>1</v>
      </c>
      <c r="E102" s="46" t="s">
        <v>9</v>
      </c>
      <c r="F102" s="5">
        <v>4200000</v>
      </c>
      <c r="G102" s="45">
        <f>ROUND(D102*F102,0)</f>
        <v>4200000</v>
      </c>
      <c r="H102" s="4">
        <v>1</v>
      </c>
      <c r="I102" s="3" t="s">
        <v>9</v>
      </c>
      <c r="J102" s="106">
        <f>F102</f>
        <v>4200000</v>
      </c>
      <c r="K102" s="45">
        <f>ROUND(H102*J102,0)</f>
        <v>4200000</v>
      </c>
      <c r="L102" s="45">
        <f t="shared" si="5"/>
        <v>0</v>
      </c>
      <c r="M102" s="45">
        <f t="shared" si="6"/>
        <v>0</v>
      </c>
      <c r="N102" s="115" t="s">
        <v>302</v>
      </c>
      <c r="O102" s="49" t="s">
        <v>256</v>
      </c>
    </row>
    <row r="103" spans="1:15" s="49" customFormat="1" outlineLevel="1">
      <c r="A103" s="1"/>
      <c r="B103" s="1" t="str">
        <f t="shared" si="7"/>
        <v/>
      </c>
      <c r="C103" s="207" t="s">
        <v>349</v>
      </c>
      <c r="D103" s="1"/>
      <c r="E103" s="46"/>
      <c r="F103" s="5"/>
      <c r="G103" s="45"/>
      <c r="H103" s="4"/>
      <c r="I103" s="3"/>
      <c r="J103" s="106"/>
      <c r="K103" s="45"/>
      <c r="L103" s="45"/>
      <c r="M103" s="45"/>
      <c r="N103" s="115"/>
      <c r="O103" s="49" t="s">
        <v>256</v>
      </c>
    </row>
    <row r="104" spans="1:15" s="49" customFormat="1" ht="12.1" customHeight="1" outlineLevel="1">
      <c r="A104" s="3"/>
      <c r="B104" s="1" t="str">
        <f t="shared" si="7"/>
        <v/>
      </c>
      <c r="F104" s="43"/>
      <c r="G104" s="45"/>
      <c r="H104" s="4"/>
      <c r="I104" s="3"/>
      <c r="J104" s="106"/>
      <c r="K104" s="45"/>
      <c r="L104" s="45">
        <f t="shared" si="5"/>
        <v>0</v>
      </c>
      <c r="M104" s="45">
        <f t="shared" si="6"/>
        <v>0</v>
      </c>
      <c r="N104" s="115"/>
      <c r="O104" s="49" t="s">
        <v>256</v>
      </c>
    </row>
    <row r="105" spans="1:15" s="49" customFormat="1" ht="48.1" customHeight="1" outlineLevel="1">
      <c r="A105" s="1">
        <v>232</v>
      </c>
      <c r="B105" s="1" t="str">
        <f t="shared" si="7"/>
        <v>IVF232</v>
      </c>
      <c r="C105" s="205" t="s">
        <v>76</v>
      </c>
      <c r="D105" s="1">
        <v>1</v>
      </c>
      <c r="E105" s="46" t="s">
        <v>9</v>
      </c>
      <c r="F105" s="5">
        <v>43750</v>
      </c>
      <c r="G105" s="45">
        <f>ROUND(D105*F105,0)</f>
        <v>43750</v>
      </c>
      <c r="H105" s="4">
        <v>1</v>
      </c>
      <c r="I105" s="3" t="s">
        <v>9</v>
      </c>
      <c r="J105" s="106">
        <f>F105</f>
        <v>43750</v>
      </c>
      <c r="K105" s="45">
        <f>ROUND(H105*J105,0)</f>
        <v>43750</v>
      </c>
      <c r="L105" s="45">
        <f t="shared" si="5"/>
        <v>0</v>
      </c>
      <c r="M105" s="45">
        <f t="shared" si="6"/>
        <v>0</v>
      </c>
      <c r="N105" s="115" t="s">
        <v>302</v>
      </c>
      <c r="O105" s="49" t="s">
        <v>256</v>
      </c>
    </row>
    <row r="106" spans="1:15" s="49" customFormat="1" outlineLevel="1">
      <c r="A106" s="1"/>
      <c r="B106" s="1" t="str">
        <f t="shared" si="7"/>
        <v/>
      </c>
      <c r="C106" s="207" t="s">
        <v>337</v>
      </c>
      <c r="D106" s="1"/>
      <c r="E106" s="46"/>
      <c r="F106" s="5"/>
      <c r="G106" s="45"/>
      <c r="H106" s="4"/>
      <c r="I106" s="3"/>
      <c r="J106" s="106"/>
      <c r="K106" s="45"/>
      <c r="L106" s="45"/>
      <c r="M106" s="45"/>
      <c r="N106" s="115"/>
      <c r="O106" s="49" t="s">
        <v>256</v>
      </c>
    </row>
    <row r="107" spans="1:15" s="49" customFormat="1" ht="12.1" customHeight="1" outlineLevel="1">
      <c r="A107" s="3"/>
      <c r="B107" s="1" t="str">
        <f t="shared" si="7"/>
        <v/>
      </c>
      <c r="F107" s="43"/>
      <c r="G107" s="45"/>
      <c r="H107" s="4"/>
      <c r="I107" s="3"/>
      <c r="J107" s="106"/>
      <c r="K107" s="45"/>
      <c r="L107" s="45">
        <f t="shared" si="5"/>
        <v>0</v>
      </c>
      <c r="M107" s="45">
        <f t="shared" si="6"/>
        <v>0</v>
      </c>
      <c r="N107" s="115"/>
      <c r="O107" s="49" t="s">
        <v>256</v>
      </c>
    </row>
    <row r="108" spans="1:15" s="49" customFormat="1" ht="48.1" customHeight="1" outlineLevel="1">
      <c r="A108" s="1">
        <v>233</v>
      </c>
      <c r="B108" s="1" t="str">
        <f t="shared" si="7"/>
        <v>IVF233</v>
      </c>
      <c r="C108" s="205" t="s">
        <v>77</v>
      </c>
      <c r="D108" s="1">
        <v>1</v>
      </c>
      <c r="E108" s="46" t="s">
        <v>9</v>
      </c>
      <c r="F108" s="5">
        <v>81250</v>
      </c>
      <c r="G108" s="45">
        <f>ROUND(D108*F108,0)</f>
        <v>81250</v>
      </c>
      <c r="H108" s="4">
        <v>1</v>
      </c>
      <c r="I108" s="3" t="s">
        <v>9</v>
      </c>
      <c r="J108" s="106">
        <f>F108</f>
        <v>81250</v>
      </c>
      <c r="K108" s="45">
        <f>ROUND(H108*J108,0)</f>
        <v>81250</v>
      </c>
      <c r="L108" s="45">
        <f t="shared" si="5"/>
        <v>0</v>
      </c>
      <c r="M108" s="45">
        <f t="shared" si="6"/>
        <v>0</v>
      </c>
      <c r="N108" s="115" t="s">
        <v>302</v>
      </c>
      <c r="O108" s="49" t="s">
        <v>256</v>
      </c>
    </row>
    <row r="109" spans="1:15" s="49" customFormat="1" outlineLevel="1">
      <c r="A109" s="1"/>
      <c r="B109" s="1" t="str">
        <f t="shared" si="7"/>
        <v/>
      </c>
      <c r="C109" s="207" t="s">
        <v>337</v>
      </c>
      <c r="D109" s="1"/>
      <c r="E109" s="46"/>
      <c r="F109" s="5"/>
      <c r="G109" s="45"/>
      <c r="H109" s="4"/>
      <c r="I109" s="3"/>
      <c r="J109" s="106"/>
      <c r="K109" s="45"/>
      <c r="L109" s="45"/>
      <c r="M109" s="45"/>
      <c r="N109" s="115"/>
      <c r="O109" s="49" t="s">
        <v>256</v>
      </c>
    </row>
    <row r="110" spans="1:15" s="49" customFormat="1" ht="12.1" customHeight="1" outlineLevel="1">
      <c r="A110" s="3"/>
      <c r="B110" s="1" t="str">
        <f t="shared" si="7"/>
        <v/>
      </c>
      <c r="F110" s="43"/>
      <c r="G110" s="45"/>
      <c r="H110" s="4"/>
      <c r="I110" s="3"/>
      <c r="J110" s="106"/>
      <c r="K110" s="45"/>
      <c r="L110" s="45">
        <f t="shared" si="5"/>
        <v>0</v>
      </c>
      <c r="M110" s="45">
        <f t="shared" si="6"/>
        <v>0</v>
      </c>
      <c r="N110" s="115"/>
      <c r="O110" s="49" t="s">
        <v>256</v>
      </c>
    </row>
    <row r="111" spans="1:15" s="49" customFormat="1" ht="31.25" outlineLevel="1">
      <c r="A111" s="1">
        <v>234</v>
      </c>
      <c r="B111" s="1" t="str">
        <f t="shared" si="7"/>
        <v>IVF234</v>
      </c>
      <c r="C111" s="205" t="s">
        <v>78</v>
      </c>
      <c r="D111" s="1">
        <v>1</v>
      </c>
      <c r="E111" s="46" t="s">
        <v>9</v>
      </c>
      <c r="F111" s="5">
        <v>0</v>
      </c>
      <c r="G111" s="45"/>
      <c r="H111" s="4">
        <v>0</v>
      </c>
      <c r="I111" s="3" t="s">
        <v>9</v>
      </c>
      <c r="J111" s="106">
        <f>F111</f>
        <v>0</v>
      </c>
      <c r="K111" s="45"/>
      <c r="L111" s="45">
        <f t="shared" si="5"/>
        <v>0</v>
      </c>
      <c r="M111" s="45">
        <f t="shared" si="6"/>
        <v>0</v>
      </c>
      <c r="N111" s="115" t="s">
        <v>303</v>
      </c>
      <c r="O111" s="49" t="s">
        <v>256</v>
      </c>
    </row>
    <row r="112" spans="1:15" s="49" customFormat="1" ht="12.1" customHeight="1" outlineLevel="1">
      <c r="A112" s="3"/>
      <c r="B112" s="1" t="str">
        <f t="shared" si="7"/>
        <v/>
      </c>
      <c r="F112" s="43"/>
      <c r="G112" s="45"/>
      <c r="H112" s="4"/>
      <c r="I112" s="3"/>
      <c r="J112" s="106"/>
      <c r="K112" s="45"/>
      <c r="L112" s="45">
        <f t="shared" si="5"/>
        <v>0</v>
      </c>
      <c r="M112" s="45">
        <f t="shared" si="6"/>
        <v>0</v>
      </c>
      <c r="N112" s="115"/>
      <c r="O112" s="49" t="s">
        <v>256</v>
      </c>
    </row>
    <row r="113" spans="1:15" s="49" customFormat="1" ht="48.1" customHeight="1" outlineLevel="1">
      <c r="A113" s="1">
        <v>235</v>
      </c>
      <c r="B113" s="1" t="str">
        <f t="shared" si="7"/>
        <v>IVF235</v>
      </c>
      <c r="C113" s="205" t="s">
        <v>79</v>
      </c>
      <c r="D113" s="1">
        <v>2</v>
      </c>
      <c r="E113" s="46" t="s">
        <v>9</v>
      </c>
      <c r="F113" s="5">
        <v>115000</v>
      </c>
      <c r="G113" s="45">
        <f>ROUND(D113*F113,0)</f>
        <v>230000</v>
      </c>
      <c r="H113" s="4">
        <v>2</v>
      </c>
      <c r="I113" s="3" t="s">
        <v>9</v>
      </c>
      <c r="J113" s="106">
        <f>F113</f>
        <v>115000</v>
      </c>
      <c r="K113" s="45">
        <f>ROUND(H113*J113,0)</f>
        <v>230000</v>
      </c>
      <c r="L113" s="45">
        <f t="shared" si="5"/>
        <v>0</v>
      </c>
      <c r="M113" s="45">
        <f t="shared" si="6"/>
        <v>0</v>
      </c>
      <c r="N113" s="115" t="s">
        <v>302</v>
      </c>
      <c r="O113" s="49" t="s">
        <v>256</v>
      </c>
    </row>
    <row r="114" spans="1:15" s="49" customFormat="1" outlineLevel="1">
      <c r="A114" s="1"/>
      <c r="B114" s="1" t="str">
        <f t="shared" si="7"/>
        <v/>
      </c>
      <c r="C114" s="207" t="s">
        <v>337</v>
      </c>
      <c r="D114" s="1"/>
      <c r="E114" s="46"/>
      <c r="F114" s="5"/>
      <c r="G114" s="45"/>
      <c r="H114" s="4"/>
      <c r="I114" s="3"/>
      <c r="J114" s="106"/>
      <c r="K114" s="45">
        <f>ROUND(H114*J114,0)</f>
        <v>0</v>
      </c>
      <c r="L114" s="45">
        <f>ROUND(IF(K114&gt;G114,K114-G114,0),0)</f>
        <v>0</v>
      </c>
      <c r="M114" s="45">
        <f>ROUND(IF(K114&lt;G114,G114-K114,0),0)</f>
        <v>0</v>
      </c>
      <c r="N114" s="115"/>
      <c r="O114" s="49" t="s">
        <v>256</v>
      </c>
    </row>
    <row r="115" spans="1:15" s="49" customFormat="1" ht="12.1" customHeight="1" outlineLevel="1">
      <c r="A115" s="3"/>
      <c r="B115" s="1" t="str">
        <f t="shared" si="7"/>
        <v/>
      </c>
      <c r="F115" s="43"/>
      <c r="G115" s="45"/>
      <c r="H115" s="4"/>
      <c r="I115" s="3"/>
      <c r="J115" s="106"/>
      <c r="K115" s="45">
        <f>ROUND(H115*J115,0)</f>
        <v>0</v>
      </c>
      <c r="L115" s="45">
        <f>ROUND(IF(K115&gt;G115,K115-G115,0),0)</f>
        <v>0</v>
      </c>
      <c r="M115" s="45">
        <f>ROUND(IF(K115&lt;G115,G115-K115,0),0)</f>
        <v>0</v>
      </c>
      <c r="N115" s="115"/>
      <c r="O115" s="49" t="s">
        <v>256</v>
      </c>
    </row>
    <row r="116" spans="1:15" s="49" customFormat="1" ht="48.1" customHeight="1" outlineLevel="1">
      <c r="A116" s="1">
        <v>236</v>
      </c>
      <c r="B116" s="1" t="str">
        <f t="shared" si="7"/>
        <v>IVF236</v>
      </c>
      <c r="C116" s="205" t="s">
        <v>80</v>
      </c>
      <c r="D116" s="1">
        <v>1</v>
      </c>
      <c r="E116" s="46" t="s">
        <v>9</v>
      </c>
      <c r="F116" s="5">
        <v>110000</v>
      </c>
      <c r="G116" s="45">
        <f>ROUND(D116*F116,0)</f>
        <v>110000</v>
      </c>
      <c r="H116" s="4">
        <v>1</v>
      </c>
      <c r="I116" s="3" t="s">
        <v>9</v>
      </c>
      <c r="J116" s="106">
        <f>F116</f>
        <v>110000</v>
      </c>
      <c r="K116" s="45">
        <f>ROUND(H116*J116,0)</f>
        <v>110000</v>
      </c>
      <c r="L116" s="45">
        <f>ROUND(IF(K116&gt;G116,K116-G116,0),0)</f>
        <v>0</v>
      </c>
      <c r="M116" s="45">
        <f>ROUND(IF(K116&lt;G116,G116-K116,0),0)</f>
        <v>0</v>
      </c>
      <c r="N116" s="115" t="s">
        <v>302</v>
      </c>
      <c r="O116" s="49" t="s">
        <v>256</v>
      </c>
    </row>
    <row r="117" spans="1:15" s="49" customFormat="1" outlineLevel="1">
      <c r="A117" s="1"/>
      <c r="B117" s="1" t="str">
        <f t="shared" si="7"/>
        <v/>
      </c>
      <c r="C117" s="207" t="s">
        <v>339</v>
      </c>
      <c r="D117" s="1"/>
      <c r="E117" s="46"/>
      <c r="F117" s="5"/>
      <c r="G117" s="45"/>
      <c r="H117" s="51"/>
      <c r="I117" s="3"/>
      <c r="J117" s="106"/>
      <c r="K117" s="45"/>
      <c r="L117" s="45"/>
      <c r="M117" s="45"/>
      <c r="N117" s="115"/>
      <c r="O117" s="49" t="s">
        <v>256</v>
      </c>
    </row>
    <row r="118" spans="1:15" s="49" customFormat="1" ht="12.1" customHeight="1" outlineLevel="1">
      <c r="A118" s="3"/>
      <c r="B118" s="1" t="str">
        <f t="shared" si="7"/>
        <v/>
      </c>
      <c r="F118" s="43"/>
      <c r="G118" s="45"/>
      <c r="H118" s="4"/>
      <c r="I118" s="3"/>
      <c r="J118" s="106"/>
      <c r="K118" s="45"/>
      <c r="L118" s="45">
        <f t="shared" si="5"/>
        <v>0</v>
      </c>
      <c r="M118" s="45">
        <f t="shared" si="6"/>
        <v>0</v>
      </c>
      <c r="N118" s="115"/>
      <c r="O118" s="49" t="s">
        <v>256</v>
      </c>
    </row>
    <row r="119" spans="1:15" s="49" customFormat="1" ht="48.1" customHeight="1" outlineLevel="1">
      <c r="A119" s="1">
        <v>237</v>
      </c>
      <c r="B119" s="1" t="str">
        <f t="shared" si="7"/>
        <v>IVF237</v>
      </c>
      <c r="C119" s="205" t="s">
        <v>81</v>
      </c>
      <c r="D119" s="1">
        <v>2</v>
      </c>
      <c r="E119" s="46" t="s">
        <v>9</v>
      </c>
      <c r="F119" s="5">
        <v>34500</v>
      </c>
      <c r="G119" s="45">
        <f>ROUND(D119*F119,0)</f>
        <v>69000</v>
      </c>
      <c r="H119" s="4">
        <v>2</v>
      </c>
      <c r="I119" s="3" t="s">
        <v>9</v>
      </c>
      <c r="J119" s="106">
        <f>F119</f>
        <v>34500</v>
      </c>
      <c r="K119" s="45">
        <f>ROUND(H119*J119,0)</f>
        <v>69000</v>
      </c>
      <c r="L119" s="45">
        <f t="shared" si="5"/>
        <v>0</v>
      </c>
      <c r="M119" s="45">
        <f t="shared" si="6"/>
        <v>0</v>
      </c>
      <c r="N119" s="115" t="s">
        <v>302</v>
      </c>
      <c r="O119" s="49" t="s">
        <v>256</v>
      </c>
    </row>
    <row r="120" spans="1:15" s="49" customFormat="1" ht="12.1" customHeight="1" outlineLevel="1">
      <c r="A120" s="3"/>
      <c r="B120" s="1" t="str">
        <f t="shared" si="7"/>
        <v/>
      </c>
      <c r="F120" s="43"/>
      <c r="G120" s="45"/>
      <c r="H120" s="4"/>
      <c r="I120" s="3"/>
      <c r="J120" s="106"/>
      <c r="K120" s="45"/>
      <c r="L120" s="45">
        <f t="shared" si="5"/>
        <v>0</v>
      </c>
      <c r="M120" s="45">
        <f t="shared" si="6"/>
        <v>0</v>
      </c>
      <c r="N120" s="115"/>
      <c r="O120" s="49" t="s">
        <v>256</v>
      </c>
    </row>
    <row r="121" spans="1:15" s="49" customFormat="1" ht="48.1" customHeight="1" outlineLevel="1">
      <c r="A121" s="1">
        <v>238</v>
      </c>
      <c r="B121" s="1" t="str">
        <f t="shared" si="7"/>
        <v>IVF238</v>
      </c>
      <c r="C121" s="205" t="s">
        <v>82</v>
      </c>
      <c r="D121" s="1">
        <v>2</v>
      </c>
      <c r="E121" s="46" t="s">
        <v>9</v>
      </c>
      <c r="F121" s="5">
        <v>34500</v>
      </c>
      <c r="G121" s="45">
        <f>ROUND(D121*F121,0)</f>
        <v>69000</v>
      </c>
      <c r="H121" s="4">
        <v>2</v>
      </c>
      <c r="I121" s="3" t="s">
        <v>9</v>
      </c>
      <c r="J121" s="106">
        <f>F121</f>
        <v>34500</v>
      </c>
      <c r="K121" s="45">
        <f>ROUND(H121*J121,0)</f>
        <v>69000</v>
      </c>
      <c r="L121" s="45">
        <f t="shared" si="5"/>
        <v>0</v>
      </c>
      <c r="M121" s="45">
        <f t="shared" si="6"/>
        <v>0</v>
      </c>
      <c r="N121" s="115" t="s">
        <v>302</v>
      </c>
      <c r="O121" s="49" t="s">
        <v>256</v>
      </c>
    </row>
    <row r="122" spans="1:15" s="49" customFormat="1" outlineLevel="1">
      <c r="A122" s="1"/>
      <c r="B122" s="1" t="str">
        <f t="shared" si="7"/>
        <v/>
      </c>
      <c r="C122" s="207" t="s">
        <v>339</v>
      </c>
      <c r="D122" s="1"/>
      <c r="E122" s="46"/>
      <c r="F122" s="5"/>
      <c r="G122" s="45"/>
      <c r="H122" s="4"/>
      <c r="I122" s="3"/>
      <c r="J122" s="106"/>
      <c r="K122" s="45"/>
      <c r="L122" s="45"/>
      <c r="M122" s="45"/>
      <c r="N122" s="115"/>
      <c r="O122" s="49" t="s">
        <v>256</v>
      </c>
    </row>
    <row r="123" spans="1:15" s="49" customFormat="1" ht="12.1" customHeight="1" outlineLevel="1">
      <c r="A123" s="3"/>
      <c r="B123" s="1" t="str">
        <f t="shared" si="7"/>
        <v/>
      </c>
      <c r="F123" s="43"/>
      <c r="G123" s="45"/>
      <c r="H123" s="4"/>
      <c r="I123" s="3"/>
      <c r="J123" s="106"/>
      <c r="K123" s="45"/>
      <c r="L123" s="45">
        <f t="shared" si="5"/>
        <v>0</v>
      </c>
      <c r="M123" s="45">
        <f t="shared" si="6"/>
        <v>0</v>
      </c>
      <c r="N123" s="115"/>
      <c r="O123" s="49" t="s">
        <v>256</v>
      </c>
    </row>
    <row r="124" spans="1:15" s="49" customFormat="1" ht="48.1" customHeight="1" outlineLevel="1">
      <c r="A124" s="1">
        <v>239</v>
      </c>
      <c r="B124" s="1" t="str">
        <f t="shared" si="7"/>
        <v>IVF239</v>
      </c>
      <c r="C124" s="205" t="s">
        <v>83</v>
      </c>
      <c r="D124" s="1">
        <v>3</v>
      </c>
      <c r="E124" s="46" t="s">
        <v>9</v>
      </c>
      <c r="F124" s="5">
        <v>38500</v>
      </c>
      <c r="G124" s="45">
        <f>ROUND(D124*F124,0)</f>
        <v>115500</v>
      </c>
      <c r="H124" s="4">
        <v>3</v>
      </c>
      <c r="I124" s="3" t="s">
        <v>9</v>
      </c>
      <c r="J124" s="106">
        <f>F124</f>
        <v>38500</v>
      </c>
      <c r="K124" s="45">
        <f>ROUND(H124*J124,0)</f>
        <v>115500</v>
      </c>
      <c r="L124" s="45">
        <f t="shared" si="5"/>
        <v>0</v>
      </c>
      <c r="M124" s="45">
        <f t="shared" si="6"/>
        <v>0</v>
      </c>
      <c r="N124" s="115" t="s">
        <v>302</v>
      </c>
      <c r="O124" s="49" t="s">
        <v>256</v>
      </c>
    </row>
    <row r="125" spans="1:15" s="49" customFormat="1" outlineLevel="1">
      <c r="A125" s="1"/>
      <c r="B125" s="1" t="str">
        <f t="shared" si="7"/>
        <v/>
      </c>
      <c r="C125" s="207" t="s">
        <v>339</v>
      </c>
      <c r="D125" s="1"/>
      <c r="E125" s="46"/>
      <c r="F125" s="5"/>
      <c r="G125" s="45"/>
      <c r="H125" s="4"/>
      <c r="I125" s="3"/>
      <c r="J125" s="106"/>
      <c r="K125" s="45"/>
      <c r="L125" s="45"/>
      <c r="M125" s="45"/>
      <c r="N125" s="115"/>
      <c r="O125" s="49" t="s">
        <v>256</v>
      </c>
    </row>
    <row r="126" spans="1:15" s="49" customFormat="1" ht="12.1" customHeight="1" outlineLevel="1">
      <c r="A126" s="3"/>
      <c r="B126" s="1" t="str">
        <f t="shared" si="7"/>
        <v/>
      </c>
      <c r="F126" s="43"/>
      <c r="G126" s="45"/>
      <c r="H126" s="4"/>
      <c r="I126" s="3"/>
      <c r="J126" s="106"/>
      <c r="K126" s="45"/>
      <c r="L126" s="45">
        <f t="shared" si="5"/>
        <v>0</v>
      </c>
      <c r="M126" s="45">
        <f t="shared" si="6"/>
        <v>0</v>
      </c>
      <c r="N126" s="115"/>
      <c r="O126" s="49" t="s">
        <v>256</v>
      </c>
    </row>
    <row r="127" spans="1:15" s="49" customFormat="1" ht="143.35" customHeight="1" outlineLevel="1">
      <c r="A127" s="1">
        <v>240</v>
      </c>
      <c r="B127" s="1" t="str">
        <f t="shared" si="7"/>
        <v>IVF240</v>
      </c>
      <c r="C127" s="205" t="s">
        <v>84</v>
      </c>
      <c r="D127" s="1">
        <v>3</v>
      </c>
      <c r="E127" s="46" t="s">
        <v>9</v>
      </c>
      <c r="F127" s="5">
        <v>20000</v>
      </c>
      <c r="G127" s="45">
        <f>ROUND(D127*F127,0)</f>
        <v>60000</v>
      </c>
      <c r="H127" s="4">
        <v>3</v>
      </c>
      <c r="I127" s="3" t="s">
        <v>9</v>
      </c>
      <c r="J127" s="106">
        <f>F127</f>
        <v>20000</v>
      </c>
      <c r="K127" s="45">
        <f>ROUND(H127*J127,0)</f>
        <v>60000</v>
      </c>
      <c r="L127" s="45">
        <f t="shared" si="5"/>
        <v>0</v>
      </c>
      <c r="M127" s="45">
        <f t="shared" si="6"/>
        <v>0</v>
      </c>
      <c r="N127" s="494" t="s">
        <v>610</v>
      </c>
      <c r="O127" s="49" t="s">
        <v>256</v>
      </c>
    </row>
    <row r="128" spans="1:15" s="49" customFormat="1" ht="19.2" customHeight="1" outlineLevel="1">
      <c r="A128" s="331"/>
      <c r="B128" s="331"/>
      <c r="C128" s="332" t="s">
        <v>30</v>
      </c>
      <c r="D128" s="331"/>
      <c r="E128" s="333"/>
      <c r="F128" s="334"/>
      <c r="G128" s="335"/>
      <c r="H128" s="336"/>
      <c r="I128" s="337" t="s">
        <v>9</v>
      </c>
      <c r="J128" s="338">
        <v>20000</v>
      </c>
      <c r="K128" s="335">
        <f>ROUND(H128*J128,0)</f>
        <v>0</v>
      </c>
      <c r="L128" s="335">
        <f t="shared" si="5"/>
        <v>0</v>
      </c>
      <c r="M128" s="335"/>
      <c r="N128" s="495"/>
      <c r="O128" s="49" t="s">
        <v>256</v>
      </c>
    </row>
    <row r="129" spans="1:15" s="49" customFormat="1" ht="12.1" customHeight="1" outlineLevel="1">
      <c r="A129" s="3"/>
      <c r="B129" s="1" t="str">
        <f t="shared" si="7"/>
        <v/>
      </c>
      <c r="F129" s="43"/>
      <c r="G129" s="45"/>
      <c r="H129" s="4"/>
      <c r="I129" s="3"/>
      <c r="J129" s="106"/>
      <c r="K129" s="45"/>
      <c r="L129" s="45">
        <f t="shared" si="5"/>
        <v>0</v>
      </c>
      <c r="M129" s="45">
        <f t="shared" si="6"/>
        <v>0</v>
      </c>
      <c r="N129" s="115"/>
      <c r="O129" s="49" t="s">
        <v>256</v>
      </c>
    </row>
    <row r="130" spans="1:15" s="49" customFormat="1" ht="143.35" customHeight="1" outlineLevel="1">
      <c r="A130" s="193">
        <v>241</v>
      </c>
      <c r="B130" s="193" t="str">
        <f t="shared" si="7"/>
        <v>IVF241</v>
      </c>
      <c r="C130" s="205" t="s">
        <v>85</v>
      </c>
      <c r="D130" s="193">
        <v>6</v>
      </c>
      <c r="E130" s="194" t="s">
        <v>9</v>
      </c>
      <c r="F130" s="5">
        <v>13750</v>
      </c>
      <c r="G130" s="45">
        <f>ROUND(D130*F130,0)</f>
        <v>82500</v>
      </c>
      <c r="H130" s="195">
        <v>6</v>
      </c>
      <c r="I130" s="196" t="s">
        <v>9</v>
      </c>
      <c r="J130" s="197">
        <f>F130</f>
        <v>13750</v>
      </c>
      <c r="K130" s="45">
        <f>ROUND(H130*J130,0)</f>
        <v>82500</v>
      </c>
      <c r="L130" s="45">
        <f t="shared" si="5"/>
        <v>0</v>
      </c>
      <c r="M130" s="45">
        <f t="shared" si="6"/>
        <v>0</v>
      </c>
      <c r="N130" s="494" t="s">
        <v>611</v>
      </c>
      <c r="O130" s="49" t="s">
        <v>256</v>
      </c>
    </row>
    <row r="131" spans="1:15" s="49" customFormat="1" ht="17.5" customHeight="1" outlineLevel="1">
      <c r="A131" s="331"/>
      <c r="B131" s="331"/>
      <c r="C131" s="332" t="s">
        <v>30</v>
      </c>
      <c r="D131" s="331"/>
      <c r="E131" s="333"/>
      <c r="F131" s="334"/>
      <c r="G131" s="335"/>
      <c r="H131" s="336"/>
      <c r="I131" s="337" t="s">
        <v>9</v>
      </c>
      <c r="J131" s="338">
        <v>13750</v>
      </c>
      <c r="K131" s="335">
        <f>ROUND(H131*J131,0)</f>
        <v>0</v>
      </c>
      <c r="L131" s="335">
        <f t="shared" si="5"/>
        <v>0</v>
      </c>
      <c r="M131" s="335"/>
      <c r="N131" s="495"/>
      <c r="O131" s="49" t="s">
        <v>256</v>
      </c>
    </row>
    <row r="132" spans="1:15" s="49" customFormat="1" ht="12.1" customHeight="1" outlineLevel="1">
      <c r="A132" s="3"/>
      <c r="B132" s="1" t="str">
        <f t="shared" si="7"/>
        <v/>
      </c>
      <c r="F132" s="43"/>
      <c r="G132" s="45"/>
      <c r="H132" s="4"/>
      <c r="I132" s="3"/>
      <c r="J132" s="106"/>
      <c r="K132" s="45"/>
      <c r="L132" s="45">
        <f t="shared" ref="L132:L144" si="8">ROUND(IF(K132&gt;G132,K132-G132,0),0)</f>
        <v>0</v>
      </c>
      <c r="M132" s="45">
        <f t="shared" ref="M132:M144" si="9">ROUND(IF(K132&lt;G132,G132-K132,0),0)</f>
        <v>0</v>
      </c>
      <c r="N132" s="115"/>
      <c r="O132" s="49" t="s">
        <v>256</v>
      </c>
    </row>
    <row r="133" spans="1:15" s="49" customFormat="1" ht="48.1" customHeight="1" outlineLevel="1">
      <c r="A133" s="1">
        <v>242</v>
      </c>
      <c r="B133" s="1" t="str">
        <f t="shared" si="7"/>
        <v>IVF242</v>
      </c>
      <c r="C133" s="205" t="s">
        <v>86</v>
      </c>
      <c r="D133" s="1">
        <v>3</v>
      </c>
      <c r="E133" s="46" t="s">
        <v>9</v>
      </c>
      <c r="F133" s="5">
        <v>39200</v>
      </c>
      <c r="G133" s="45">
        <f>ROUND(D133*F133,0)</f>
        <v>117600</v>
      </c>
      <c r="H133" s="4">
        <v>3</v>
      </c>
      <c r="I133" s="3" t="s">
        <v>9</v>
      </c>
      <c r="J133" s="106">
        <f>F133</f>
        <v>39200</v>
      </c>
      <c r="K133" s="45">
        <f>ROUND(H133*J133,0)</f>
        <v>117600</v>
      </c>
      <c r="L133" s="45">
        <f t="shared" si="8"/>
        <v>0</v>
      </c>
      <c r="M133" s="45">
        <f t="shared" si="9"/>
        <v>0</v>
      </c>
      <c r="N133" s="115" t="s">
        <v>302</v>
      </c>
      <c r="O133" s="49" t="s">
        <v>256</v>
      </c>
    </row>
    <row r="134" spans="1:15" s="49" customFormat="1" ht="12.1" customHeight="1" outlineLevel="1">
      <c r="A134" s="3"/>
      <c r="B134" s="1" t="str">
        <f t="shared" si="7"/>
        <v/>
      </c>
      <c r="F134" s="43"/>
      <c r="G134" s="45"/>
      <c r="H134" s="4"/>
      <c r="I134" s="3"/>
      <c r="J134" s="106"/>
      <c r="K134" s="45"/>
      <c r="L134" s="45">
        <f t="shared" si="8"/>
        <v>0</v>
      </c>
      <c r="M134" s="45">
        <f t="shared" si="9"/>
        <v>0</v>
      </c>
      <c r="N134" s="115"/>
      <c r="O134" s="49" t="s">
        <v>256</v>
      </c>
    </row>
    <row r="135" spans="1:15" s="49" customFormat="1" ht="48.1" customHeight="1" outlineLevel="1">
      <c r="A135" s="1">
        <v>243</v>
      </c>
      <c r="B135" s="1" t="str">
        <f t="shared" si="7"/>
        <v>IVF243</v>
      </c>
      <c r="C135" s="205" t="s">
        <v>87</v>
      </c>
      <c r="D135" s="1">
        <v>3</v>
      </c>
      <c r="E135" s="46" t="s">
        <v>9</v>
      </c>
      <c r="F135" s="5">
        <v>62500</v>
      </c>
      <c r="G135" s="45">
        <f>ROUND(D135*F135,0)</f>
        <v>187500</v>
      </c>
      <c r="H135" s="4">
        <v>3</v>
      </c>
      <c r="I135" s="3" t="s">
        <v>9</v>
      </c>
      <c r="J135" s="106">
        <f>F135</f>
        <v>62500</v>
      </c>
      <c r="K135" s="45">
        <f>ROUND(H135*J135,0)</f>
        <v>187500</v>
      </c>
      <c r="L135" s="45">
        <f t="shared" si="8"/>
        <v>0</v>
      </c>
      <c r="M135" s="45">
        <f t="shared" si="9"/>
        <v>0</v>
      </c>
      <c r="N135" s="115" t="s">
        <v>302</v>
      </c>
      <c r="O135" s="49" t="s">
        <v>256</v>
      </c>
    </row>
    <row r="136" spans="1:15" s="49" customFormat="1" ht="12.1" customHeight="1" outlineLevel="1">
      <c r="A136" s="3"/>
      <c r="B136" s="1" t="str">
        <f t="shared" si="7"/>
        <v/>
      </c>
      <c r="F136" s="43"/>
      <c r="G136" s="45"/>
      <c r="H136" s="4"/>
      <c r="I136" s="3"/>
      <c r="J136" s="106"/>
      <c r="K136" s="45"/>
      <c r="L136" s="45">
        <f t="shared" si="8"/>
        <v>0</v>
      </c>
      <c r="M136" s="45">
        <f t="shared" si="9"/>
        <v>0</v>
      </c>
      <c r="N136" s="115"/>
      <c r="O136" s="49" t="s">
        <v>256</v>
      </c>
    </row>
    <row r="137" spans="1:15" s="49" customFormat="1" ht="48.1" customHeight="1" outlineLevel="1">
      <c r="A137" s="1">
        <v>244</v>
      </c>
      <c r="B137" s="1" t="str">
        <f t="shared" ref="B137:B206" si="10">IF(ISBLANK(A137), "","IVF"&amp;A137)</f>
        <v>IVF244</v>
      </c>
      <c r="C137" s="205" t="s">
        <v>88</v>
      </c>
      <c r="D137" s="1">
        <v>8</v>
      </c>
      <c r="E137" s="46" t="s">
        <v>9</v>
      </c>
      <c r="F137" s="5">
        <v>17500</v>
      </c>
      <c r="G137" s="45">
        <f>ROUND(D137*F137,0)</f>
        <v>140000</v>
      </c>
      <c r="H137" s="4">
        <v>8</v>
      </c>
      <c r="I137" s="3" t="s">
        <v>9</v>
      </c>
      <c r="J137" s="106">
        <f>F137</f>
        <v>17500</v>
      </c>
      <c r="K137" s="45">
        <f>ROUND(H137*J137,0)</f>
        <v>140000</v>
      </c>
      <c r="L137" s="45">
        <f t="shared" si="8"/>
        <v>0</v>
      </c>
      <c r="M137" s="45">
        <f t="shared" si="9"/>
        <v>0</v>
      </c>
      <c r="N137" s="115" t="s">
        <v>302</v>
      </c>
      <c r="O137" s="49" t="s">
        <v>256</v>
      </c>
    </row>
    <row r="138" spans="1:15" s="49" customFormat="1" outlineLevel="1">
      <c r="A138" s="1"/>
      <c r="B138" s="1" t="str">
        <f t="shared" si="10"/>
        <v/>
      </c>
      <c r="C138" s="207" t="s">
        <v>339</v>
      </c>
      <c r="D138" s="1"/>
      <c r="E138" s="46"/>
      <c r="F138" s="5"/>
      <c r="G138" s="45"/>
      <c r="H138" s="4"/>
      <c r="I138" s="3"/>
      <c r="J138" s="106"/>
      <c r="K138" s="45"/>
      <c r="L138" s="45"/>
      <c r="M138" s="45"/>
      <c r="N138" s="115"/>
      <c r="O138" s="49" t="s">
        <v>256</v>
      </c>
    </row>
    <row r="139" spans="1:15" s="49" customFormat="1" ht="12.1" customHeight="1" outlineLevel="1">
      <c r="A139" s="3"/>
      <c r="B139" s="1" t="str">
        <f t="shared" si="10"/>
        <v/>
      </c>
      <c r="F139" s="43"/>
      <c r="G139" s="45"/>
      <c r="H139" s="4"/>
      <c r="I139" s="3"/>
      <c r="J139" s="106"/>
      <c r="K139" s="45"/>
      <c r="L139" s="45">
        <f t="shared" si="8"/>
        <v>0</v>
      </c>
      <c r="M139" s="45">
        <f t="shared" si="9"/>
        <v>0</v>
      </c>
      <c r="N139" s="115"/>
      <c r="O139" s="49" t="s">
        <v>256</v>
      </c>
    </row>
    <row r="140" spans="1:15" s="49" customFormat="1" ht="48.1" customHeight="1" outlineLevel="1">
      <c r="A140" s="1">
        <v>245</v>
      </c>
      <c r="B140" s="1" t="str">
        <f t="shared" si="10"/>
        <v>IVF245</v>
      </c>
      <c r="C140" s="205" t="s">
        <v>89</v>
      </c>
      <c r="D140" s="1">
        <v>3</v>
      </c>
      <c r="E140" s="46" t="s">
        <v>9</v>
      </c>
      <c r="F140" s="5">
        <v>20000</v>
      </c>
      <c r="G140" s="45">
        <f>ROUND(D140*F140,0)</f>
        <v>60000</v>
      </c>
      <c r="H140" s="4">
        <v>3</v>
      </c>
      <c r="I140" s="3" t="s">
        <v>9</v>
      </c>
      <c r="J140" s="106">
        <f>F140</f>
        <v>20000</v>
      </c>
      <c r="K140" s="45">
        <f>ROUND(H140*J140,0)</f>
        <v>60000</v>
      </c>
      <c r="L140" s="45">
        <f t="shared" si="8"/>
        <v>0</v>
      </c>
      <c r="M140" s="45">
        <f t="shared" si="9"/>
        <v>0</v>
      </c>
      <c r="N140" s="115" t="s">
        <v>302</v>
      </c>
      <c r="O140" s="49" t="s">
        <v>256</v>
      </c>
    </row>
    <row r="141" spans="1:15" s="49" customFormat="1" outlineLevel="1">
      <c r="A141" s="1"/>
      <c r="B141" s="1" t="str">
        <f t="shared" si="10"/>
        <v/>
      </c>
      <c r="C141" s="207" t="s">
        <v>339</v>
      </c>
      <c r="D141" s="1"/>
      <c r="E141" s="46"/>
      <c r="F141" s="5"/>
      <c r="G141" s="45"/>
      <c r="H141" s="4"/>
      <c r="I141" s="3"/>
      <c r="J141" s="106"/>
      <c r="K141" s="45"/>
      <c r="L141" s="45"/>
      <c r="M141" s="45"/>
      <c r="N141" s="115"/>
      <c r="O141" s="49" t="s">
        <v>256</v>
      </c>
    </row>
    <row r="142" spans="1:15" s="49" customFormat="1" ht="12.1" customHeight="1" outlineLevel="1">
      <c r="A142" s="3"/>
      <c r="B142" s="1" t="str">
        <f t="shared" si="10"/>
        <v/>
      </c>
      <c r="F142" s="43"/>
      <c r="G142" s="45"/>
      <c r="H142" s="4"/>
      <c r="I142" s="3"/>
      <c r="J142" s="106"/>
      <c r="K142" s="45"/>
      <c r="L142" s="45">
        <f t="shared" si="8"/>
        <v>0</v>
      </c>
      <c r="M142" s="45">
        <f t="shared" si="9"/>
        <v>0</v>
      </c>
      <c r="N142" s="115"/>
      <c r="O142" s="49" t="s">
        <v>256</v>
      </c>
    </row>
    <row r="143" spans="1:15" s="49" customFormat="1" ht="31.25" outlineLevel="1">
      <c r="A143" s="1">
        <v>246</v>
      </c>
      <c r="B143" s="1" t="str">
        <f t="shared" si="10"/>
        <v>IVF246</v>
      </c>
      <c r="C143" s="205" t="s">
        <v>90</v>
      </c>
      <c r="D143" s="1">
        <v>1</v>
      </c>
      <c r="E143" s="46" t="s">
        <v>10</v>
      </c>
      <c r="F143" s="5"/>
      <c r="G143" s="45"/>
      <c r="H143" s="4">
        <v>0</v>
      </c>
      <c r="I143" s="3" t="s">
        <v>10</v>
      </c>
      <c r="J143" s="106">
        <f>F143</f>
        <v>0</v>
      </c>
      <c r="K143" s="45"/>
      <c r="L143" s="45">
        <f t="shared" si="8"/>
        <v>0</v>
      </c>
      <c r="M143" s="45">
        <f t="shared" si="9"/>
        <v>0</v>
      </c>
      <c r="N143" s="115" t="s">
        <v>303</v>
      </c>
      <c r="O143" s="49" t="s">
        <v>256</v>
      </c>
    </row>
    <row r="144" spans="1:15" s="49" customFormat="1" ht="12.1" customHeight="1" outlineLevel="1">
      <c r="A144" s="3"/>
      <c r="B144" s="1" t="str">
        <f t="shared" si="10"/>
        <v/>
      </c>
      <c r="F144" s="43"/>
      <c r="G144" s="45"/>
      <c r="H144" s="4"/>
      <c r="I144" s="3"/>
      <c r="J144" s="106"/>
      <c r="K144" s="45"/>
      <c r="L144" s="45">
        <f t="shared" si="8"/>
        <v>0</v>
      </c>
      <c r="M144" s="45">
        <f t="shared" si="9"/>
        <v>0</v>
      </c>
      <c r="N144" s="115"/>
      <c r="O144" s="49" t="s">
        <v>256</v>
      </c>
    </row>
    <row r="145" spans="1:15" s="49" customFormat="1" ht="23.45" customHeight="1">
      <c r="A145" s="3"/>
      <c r="B145" s="1" t="str">
        <f t="shared" si="10"/>
        <v/>
      </c>
      <c r="F145" s="43"/>
      <c r="G145" s="52">
        <f>ROUND(SUM(G6:G144),0)</f>
        <v>26020475</v>
      </c>
      <c r="H145" s="4"/>
      <c r="I145" s="3"/>
      <c r="J145" s="107" t="s">
        <v>32</v>
      </c>
      <c r="K145" s="52">
        <f>ROUND(SUM(K6:K144),0)</f>
        <v>26020475</v>
      </c>
      <c r="L145" s="53">
        <f>SUM(L6:L144)</f>
        <v>0</v>
      </c>
      <c r="M145" s="52">
        <f>SUM(M6:M144)</f>
        <v>0</v>
      </c>
      <c r="N145" s="222">
        <f>L145-M145</f>
        <v>0</v>
      </c>
    </row>
    <row r="146" spans="1:15" s="49" customFormat="1" ht="23.45" customHeight="1">
      <c r="A146" s="387"/>
      <c r="B146" s="389"/>
      <c r="F146" s="43"/>
      <c r="G146" s="52"/>
      <c r="H146" s="391"/>
      <c r="I146" s="387"/>
      <c r="J146" s="107"/>
      <c r="K146" s="52"/>
      <c r="L146" s="53"/>
      <c r="M146" s="52"/>
      <c r="N146" s="384"/>
    </row>
    <row r="147" spans="1:15" s="49" customFormat="1" ht="23.45" customHeight="1">
      <c r="A147" s="387"/>
      <c r="B147" s="389"/>
      <c r="F147" s="55" t="s">
        <v>388</v>
      </c>
      <c r="G147" s="52">
        <f>G145</f>
        <v>26020475</v>
      </c>
      <c r="H147" s="393"/>
      <c r="I147" s="56"/>
      <c r="J147" s="107" t="s">
        <v>240</v>
      </c>
      <c r="K147" s="78">
        <f>L145</f>
        <v>0</v>
      </c>
      <c r="L147" s="53"/>
      <c r="M147" s="52"/>
      <c r="N147" s="384"/>
    </row>
    <row r="148" spans="1:15" s="49" customFormat="1" ht="23.45" customHeight="1">
      <c r="A148" s="387"/>
      <c r="B148" s="389"/>
      <c r="F148" s="55" t="s">
        <v>653</v>
      </c>
      <c r="G148" s="52">
        <f>K145</f>
        <v>26020475</v>
      </c>
      <c r="H148" s="393"/>
      <c r="I148" s="56"/>
      <c r="J148" s="107" t="s">
        <v>239</v>
      </c>
      <c r="K148" s="78">
        <f>M145</f>
        <v>0</v>
      </c>
      <c r="L148" s="53"/>
      <c r="M148" s="52"/>
      <c r="N148" s="384"/>
    </row>
    <row r="149" spans="1:15" s="49" customFormat="1" ht="23.45" customHeight="1">
      <c r="A149" s="387"/>
      <c r="B149" s="389"/>
      <c r="F149" s="55" t="s">
        <v>648</v>
      </c>
      <c r="G149" s="78">
        <f>G148-G147</f>
        <v>0</v>
      </c>
      <c r="H149" s="393"/>
      <c r="I149" s="56"/>
      <c r="J149" s="55" t="s">
        <v>648</v>
      </c>
      <c r="K149" s="78">
        <f>K147-K148</f>
        <v>0</v>
      </c>
      <c r="L149" s="53"/>
      <c r="M149" s="52"/>
      <c r="N149" s="384"/>
    </row>
    <row r="150" spans="1:15" s="49" customFormat="1" ht="23.45" customHeight="1">
      <c r="A150" s="387"/>
      <c r="B150" s="389"/>
      <c r="F150" s="43"/>
      <c r="G150" s="52"/>
      <c r="H150" s="391"/>
      <c r="I150" s="387"/>
      <c r="J150" s="107"/>
      <c r="K150" s="52"/>
      <c r="L150" s="53"/>
      <c r="M150" s="52"/>
      <c r="N150" s="384"/>
    </row>
    <row r="151" spans="1:15" s="49" customFormat="1" ht="19.899999999999999" customHeight="1">
      <c r="A151" s="3"/>
      <c r="B151" s="1" t="str">
        <f t="shared" si="10"/>
        <v/>
      </c>
      <c r="C151" s="192" t="s">
        <v>33</v>
      </c>
      <c r="F151" s="43"/>
      <c r="G151" s="44"/>
      <c r="H151" s="4"/>
      <c r="I151" s="3"/>
      <c r="J151" s="106"/>
      <c r="K151" s="44"/>
      <c r="L151" s="45"/>
      <c r="M151" s="45"/>
      <c r="N151" s="115"/>
    </row>
    <row r="152" spans="1:15" s="49" customFormat="1" ht="107.35" customHeight="1" outlineLevel="1">
      <c r="A152" s="1">
        <v>247</v>
      </c>
      <c r="B152" s="1" t="str">
        <f t="shared" si="10"/>
        <v>IVF247</v>
      </c>
      <c r="C152" s="205" t="s">
        <v>418</v>
      </c>
      <c r="D152" s="1">
        <v>80</v>
      </c>
      <c r="E152" s="46" t="s">
        <v>11</v>
      </c>
      <c r="F152" s="5">
        <v>398</v>
      </c>
      <c r="G152" s="45">
        <f>ROUND(D152*F152,0)</f>
        <v>31840</v>
      </c>
      <c r="H152" s="4">
        <f>20.38+0.19</f>
        <v>20.57</v>
      </c>
      <c r="I152" s="3" t="s">
        <v>11</v>
      </c>
      <c r="J152" s="106">
        <f>F152</f>
        <v>398</v>
      </c>
      <c r="K152" s="45">
        <f>ROUND(H152*J152,0)</f>
        <v>8187</v>
      </c>
      <c r="L152" s="45">
        <f>ROUND(IF(K152&gt;G152,K152-G152,0),0)</f>
        <v>0</v>
      </c>
      <c r="M152" s="45">
        <f>ROUND(IF(K152&lt;G152,G152-K152,0),0)</f>
        <v>23653</v>
      </c>
      <c r="N152" s="115" t="s">
        <v>305</v>
      </c>
      <c r="O152" s="49" t="s">
        <v>250</v>
      </c>
    </row>
    <row r="153" spans="1:15" s="49" customFormat="1" ht="31.25" outlineLevel="1">
      <c r="A153" s="1"/>
      <c r="B153" s="1" t="str">
        <f t="shared" si="10"/>
        <v/>
      </c>
      <c r="C153" s="207" t="s">
        <v>329</v>
      </c>
      <c r="D153" s="1"/>
      <c r="E153" s="46"/>
      <c r="F153" s="5"/>
      <c r="G153" s="45"/>
      <c r="H153" s="4"/>
      <c r="I153" s="3"/>
      <c r="J153" s="106"/>
      <c r="K153" s="45"/>
      <c r="L153" s="45"/>
      <c r="M153" s="45"/>
      <c r="N153" s="115"/>
      <c r="O153" s="49" t="s">
        <v>250</v>
      </c>
    </row>
    <row r="154" spans="1:15" s="49" customFormat="1" ht="12.1" customHeight="1" outlineLevel="1">
      <c r="A154" s="3"/>
      <c r="B154" s="1" t="str">
        <f t="shared" si="10"/>
        <v/>
      </c>
      <c r="F154" s="43"/>
      <c r="G154" s="45"/>
      <c r="H154" s="4"/>
      <c r="I154" s="3"/>
      <c r="J154" s="106"/>
      <c r="K154" s="45"/>
      <c r="L154" s="45">
        <f t="shared" ref="L154:L253" si="11">ROUND(IF(K154&gt;G154,K154-G154,0),0)</f>
        <v>0</v>
      </c>
      <c r="M154" s="45">
        <f t="shared" ref="M154:M253" si="12">ROUND(IF(K154&lt;G154,G154-K154,0),0)</f>
        <v>0</v>
      </c>
      <c r="N154" s="115"/>
      <c r="O154" s="49" t="s">
        <v>250</v>
      </c>
    </row>
    <row r="155" spans="1:15" s="49" customFormat="1" ht="108.7" customHeight="1" outlineLevel="1">
      <c r="A155" s="1">
        <v>248</v>
      </c>
      <c r="B155" s="1" t="str">
        <f t="shared" si="10"/>
        <v>IVF248</v>
      </c>
      <c r="C155" s="205" t="s">
        <v>91</v>
      </c>
      <c r="D155" s="1">
        <v>400</v>
      </c>
      <c r="E155" s="46" t="s">
        <v>12</v>
      </c>
      <c r="F155" s="5">
        <v>20</v>
      </c>
      <c r="G155" s="45">
        <f>ROUND(D155*F155,0)</f>
        <v>8000</v>
      </c>
      <c r="H155" s="4">
        <v>400</v>
      </c>
      <c r="I155" s="3" t="s">
        <v>12</v>
      </c>
      <c r="J155" s="106">
        <f>F155</f>
        <v>20</v>
      </c>
      <c r="K155" s="45">
        <f>ROUND(H155*J155,0)</f>
        <v>8000</v>
      </c>
      <c r="L155" s="45">
        <f t="shared" si="11"/>
        <v>0</v>
      </c>
      <c r="M155" s="45">
        <f t="shared" si="12"/>
        <v>0</v>
      </c>
      <c r="N155" s="497" t="s">
        <v>304</v>
      </c>
      <c r="O155" s="49" t="s">
        <v>250</v>
      </c>
    </row>
    <row r="156" spans="1:15" s="49" customFormat="1" outlineLevel="1">
      <c r="A156" s="3"/>
      <c r="B156" s="1" t="str">
        <f t="shared" si="10"/>
        <v/>
      </c>
      <c r="C156" s="208" t="s">
        <v>30</v>
      </c>
      <c r="F156" s="43"/>
      <c r="G156" s="45"/>
      <c r="H156" s="4">
        <f>729.93-400</f>
        <v>329.92999999999995</v>
      </c>
      <c r="I156" s="3" t="s">
        <v>12</v>
      </c>
      <c r="J156" s="106">
        <f>J155</f>
        <v>20</v>
      </c>
      <c r="K156" s="45">
        <f>ROUND(H156*J156,0)</f>
        <v>6599</v>
      </c>
      <c r="L156" s="45">
        <f t="shared" si="11"/>
        <v>6599</v>
      </c>
      <c r="M156" s="45">
        <f t="shared" si="12"/>
        <v>0</v>
      </c>
      <c r="N156" s="497"/>
      <c r="O156" s="49" t="s">
        <v>250</v>
      </c>
    </row>
    <row r="157" spans="1:15" s="49" customFormat="1" outlineLevel="1">
      <c r="A157" s="3"/>
      <c r="B157" s="1" t="str">
        <f t="shared" si="10"/>
        <v/>
      </c>
      <c r="C157" s="48" t="s">
        <v>328</v>
      </c>
      <c r="F157" s="43"/>
      <c r="G157" s="45"/>
      <c r="H157" s="4"/>
      <c r="I157" s="3"/>
      <c r="J157" s="106"/>
      <c r="K157" s="45"/>
      <c r="L157" s="45"/>
      <c r="M157" s="45"/>
      <c r="N157" s="115"/>
      <c r="O157" s="49" t="s">
        <v>250</v>
      </c>
    </row>
    <row r="158" spans="1:15" s="49" customFormat="1" ht="12.1" customHeight="1" outlineLevel="1">
      <c r="A158" s="3"/>
      <c r="B158" s="1" t="str">
        <f t="shared" si="10"/>
        <v/>
      </c>
      <c r="C158" s="48"/>
      <c r="F158" s="43"/>
      <c r="G158" s="45"/>
      <c r="H158" s="4"/>
      <c r="I158" s="3"/>
      <c r="J158" s="106"/>
      <c r="K158" s="45"/>
      <c r="L158" s="45"/>
      <c r="M158" s="45"/>
      <c r="N158" s="115"/>
      <c r="O158" s="49" t="s">
        <v>250</v>
      </c>
    </row>
    <row r="159" spans="1:15" s="49" customFormat="1" ht="120.1" customHeight="1" outlineLevel="1">
      <c r="A159" s="1">
        <v>249</v>
      </c>
      <c r="B159" s="1" t="str">
        <f t="shared" si="10"/>
        <v>IVF249</v>
      </c>
      <c r="C159" s="205" t="s">
        <v>92</v>
      </c>
      <c r="D159" s="1">
        <v>16</v>
      </c>
      <c r="E159" s="46" t="s">
        <v>9</v>
      </c>
      <c r="F159" s="5">
        <v>350</v>
      </c>
      <c r="G159" s="45">
        <f>ROUND(D159*F159,0)</f>
        <v>5600</v>
      </c>
      <c r="H159" s="4">
        <v>16</v>
      </c>
      <c r="I159" s="3" t="s">
        <v>9</v>
      </c>
      <c r="J159" s="106">
        <f>F159</f>
        <v>350</v>
      </c>
      <c r="K159" s="45">
        <f>ROUND(H159*J159,0)</f>
        <v>5600</v>
      </c>
      <c r="L159" s="45">
        <f t="shared" si="11"/>
        <v>0</v>
      </c>
      <c r="M159" s="45">
        <f t="shared" si="12"/>
        <v>0</v>
      </c>
      <c r="N159" s="497" t="s">
        <v>304</v>
      </c>
      <c r="O159" s="49" t="s">
        <v>250</v>
      </c>
    </row>
    <row r="160" spans="1:15" s="49" customFormat="1" outlineLevel="1">
      <c r="A160" s="3"/>
      <c r="B160" s="1" t="str">
        <f t="shared" si="10"/>
        <v/>
      </c>
      <c r="C160" s="208" t="s">
        <v>30</v>
      </c>
      <c r="F160" s="43"/>
      <c r="G160" s="45"/>
      <c r="H160" s="4">
        <f>32-H159</f>
        <v>16</v>
      </c>
      <c r="I160" s="3" t="s">
        <v>12</v>
      </c>
      <c r="J160" s="106">
        <f>J159</f>
        <v>350</v>
      </c>
      <c r="K160" s="45">
        <f>ROUND(H160*J160,0)</f>
        <v>5600</v>
      </c>
      <c r="L160" s="45">
        <f t="shared" si="11"/>
        <v>5600</v>
      </c>
      <c r="M160" s="45">
        <f t="shared" si="12"/>
        <v>0</v>
      </c>
      <c r="N160" s="497"/>
      <c r="O160" s="49" t="s">
        <v>250</v>
      </c>
    </row>
    <row r="161" spans="1:16" s="49" customFormat="1" outlineLevel="1">
      <c r="A161" s="3"/>
      <c r="B161" s="1" t="str">
        <f t="shared" si="10"/>
        <v/>
      </c>
      <c r="C161" s="48" t="s">
        <v>328</v>
      </c>
      <c r="F161" s="43"/>
      <c r="G161" s="45"/>
      <c r="H161" s="4"/>
      <c r="I161" s="3"/>
      <c r="J161" s="106"/>
      <c r="K161" s="45"/>
      <c r="L161" s="45"/>
      <c r="M161" s="45"/>
      <c r="N161" s="115"/>
      <c r="O161" s="49" t="s">
        <v>250</v>
      </c>
    </row>
    <row r="162" spans="1:16" s="49" customFormat="1" ht="12.1" customHeight="1" outlineLevel="1">
      <c r="A162" s="3"/>
      <c r="B162" s="1" t="str">
        <f t="shared" si="10"/>
        <v/>
      </c>
      <c r="C162" s="48"/>
      <c r="F162" s="43"/>
      <c r="G162" s="45"/>
      <c r="H162" s="4"/>
      <c r="I162" s="3"/>
      <c r="J162" s="106"/>
      <c r="K162" s="45"/>
      <c r="L162" s="45"/>
      <c r="M162" s="45"/>
      <c r="N162" s="115"/>
      <c r="O162" s="49" t="s">
        <v>250</v>
      </c>
    </row>
    <row r="163" spans="1:16" s="49" customFormat="1" ht="118.2" customHeight="1" outlineLevel="1">
      <c r="A163" s="1">
        <v>250</v>
      </c>
      <c r="B163" s="1" t="str">
        <f t="shared" si="10"/>
        <v>IVF250</v>
      </c>
      <c r="C163" s="205" t="s">
        <v>20</v>
      </c>
      <c r="D163" s="1">
        <v>5</v>
      </c>
      <c r="E163" s="46" t="s">
        <v>9</v>
      </c>
      <c r="F163" s="5">
        <v>468</v>
      </c>
      <c r="G163" s="45">
        <f>ROUND(D163*F163,0)</f>
        <v>2340</v>
      </c>
      <c r="H163" s="4">
        <v>0</v>
      </c>
      <c r="I163" s="3" t="s">
        <v>9</v>
      </c>
      <c r="J163" s="106">
        <f>F163</f>
        <v>468</v>
      </c>
      <c r="K163" s="45"/>
      <c r="L163" s="45">
        <f t="shared" si="11"/>
        <v>0</v>
      </c>
      <c r="M163" s="45">
        <f t="shared" si="12"/>
        <v>2340</v>
      </c>
      <c r="N163" s="115" t="s">
        <v>393</v>
      </c>
      <c r="O163" s="49" t="s">
        <v>250</v>
      </c>
    </row>
    <row r="164" spans="1:16" s="49" customFormat="1" ht="12.1" customHeight="1" outlineLevel="1">
      <c r="A164" s="3"/>
      <c r="B164" s="1" t="str">
        <f t="shared" si="10"/>
        <v/>
      </c>
      <c r="C164" s="48"/>
      <c r="F164" s="43"/>
      <c r="G164" s="45"/>
      <c r="H164" s="4"/>
      <c r="I164" s="3"/>
      <c r="J164" s="106"/>
      <c r="K164" s="45"/>
      <c r="L164" s="45">
        <f t="shared" si="11"/>
        <v>0</v>
      </c>
      <c r="M164" s="45">
        <f t="shared" si="12"/>
        <v>0</v>
      </c>
      <c r="N164" s="115"/>
      <c r="O164" s="49" t="s">
        <v>250</v>
      </c>
    </row>
    <row r="165" spans="1:16" s="49" customFormat="1" ht="95.45" customHeight="1" outlineLevel="1">
      <c r="A165" s="1">
        <v>251</v>
      </c>
      <c r="B165" s="1" t="str">
        <f t="shared" si="10"/>
        <v>IVF251</v>
      </c>
      <c r="C165" s="205" t="s">
        <v>29</v>
      </c>
      <c r="D165" s="1">
        <v>120</v>
      </c>
      <c r="E165" s="46" t="s">
        <v>11</v>
      </c>
      <c r="F165" s="5">
        <v>455</v>
      </c>
      <c r="G165" s="45">
        <f>ROUND(D165*F165,0)</f>
        <v>54600</v>
      </c>
      <c r="H165" s="4">
        <v>120</v>
      </c>
      <c r="I165" s="3" t="s">
        <v>11</v>
      </c>
      <c r="J165" s="106">
        <f>F165</f>
        <v>455</v>
      </c>
      <c r="K165" s="45">
        <f>ROUND(H165*J165,0)</f>
        <v>54600</v>
      </c>
      <c r="L165" s="45">
        <f>ROUND(IF(K165&gt;G165,K165-G165,0),0)</f>
        <v>0</v>
      </c>
      <c r="M165" s="45">
        <f>ROUND(IF(K165&lt;G165,G165-K165,0),0)</f>
        <v>0</v>
      </c>
      <c r="N165" s="497" t="s">
        <v>304</v>
      </c>
      <c r="O165" s="49" t="s">
        <v>250</v>
      </c>
      <c r="P165" s="49">
        <f>226.24-120</f>
        <v>106.24000000000001</v>
      </c>
    </row>
    <row r="166" spans="1:16" s="49" customFormat="1" outlineLevel="1">
      <c r="A166" s="3"/>
      <c r="B166" s="1" t="str">
        <f t="shared" si="10"/>
        <v/>
      </c>
      <c r="C166" s="208" t="s">
        <v>30</v>
      </c>
      <c r="F166" s="43"/>
      <c r="G166" s="45"/>
      <c r="H166" s="4">
        <v>106.24</v>
      </c>
      <c r="I166" s="3" t="s">
        <v>11</v>
      </c>
      <c r="J166" s="106">
        <f>J165</f>
        <v>455</v>
      </c>
      <c r="K166" s="45">
        <f>ROUND(H166*J166,0)</f>
        <v>48339</v>
      </c>
      <c r="L166" s="45">
        <f>ROUND(IF(K166&gt;G166,K166-G166,0),0)</f>
        <v>48339</v>
      </c>
      <c r="M166" s="45">
        <f>ROUND(IF(K166&lt;G166,G166-K166,0),0)</f>
        <v>0</v>
      </c>
      <c r="N166" s="497"/>
      <c r="O166" s="49" t="s">
        <v>250</v>
      </c>
    </row>
    <row r="167" spans="1:16" s="49" customFormat="1" ht="207" customHeight="1" outlineLevel="1">
      <c r="A167" s="1">
        <v>252</v>
      </c>
      <c r="B167" s="1" t="str">
        <f t="shared" si="10"/>
        <v>IVF252</v>
      </c>
      <c r="C167" s="205" t="s">
        <v>93</v>
      </c>
      <c r="D167" s="54">
        <v>10.5</v>
      </c>
      <c r="E167" s="46" t="s">
        <v>11</v>
      </c>
      <c r="F167" s="5">
        <v>14558</v>
      </c>
      <c r="G167" s="45">
        <f>ROUND(D167*F167,0)</f>
        <v>152859</v>
      </c>
      <c r="H167" s="4">
        <v>10.5</v>
      </c>
      <c r="I167" s="3" t="s">
        <v>11</v>
      </c>
      <c r="J167" s="106">
        <f>F167</f>
        <v>14558</v>
      </c>
      <c r="K167" s="45">
        <f>ROUND(H167*J167,0)</f>
        <v>152859</v>
      </c>
      <c r="L167" s="45">
        <f t="shared" si="11"/>
        <v>0</v>
      </c>
      <c r="M167" s="45">
        <f t="shared" si="12"/>
        <v>0</v>
      </c>
      <c r="N167" s="497" t="s">
        <v>304</v>
      </c>
      <c r="O167" s="49" t="s">
        <v>250</v>
      </c>
    </row>
    <row r="168" spans="1:16" s="49" customFormat="1" outlineLevel="1">
      <c r="A168" s="3"/>
      <c r="B168" s="1" t="str">
        <f t="shared" si="10"/>
        <v/>
      </c>
      <c r="C168" s="208" t="s">
        <v>30</v>
      </c>
      <c r="F168" s="43"/>
      <c r="G168" s="45"/>
      <c r="H168" s="4">
        <f>20.08-10.5</f>
        <v>9.5799999999999983</v>
      </c>
      <c r="I168" s="3" t="s">
        <v>11</v>
      </c>
      <c r="J168" s="106">
        <f>J167</f>
        <v>14558</v>
      </c>
      <c r="K168" s="45">
        <f>ROUND(H168*J168,0)</f>
        <v>139466</v>
      </c>
      <c r="L168" s="45">
        <f t="shared" si="11"/>
        <v>139466</v>
      </c>
      <c r="M168" s="45">
        <f t="shared" si="12"/>
        <v>0</v>
      </c>
      <c r="N168" s="497"/>
      <c r="O168" s="49" t="s">
        <v>250</v>
      </c>
    </row>
    <row r="169" spans="1:16" s="49" customFormat="1" outlineLevel="1">
      <c r="A169" s="3"/>
      <c r="B169" s="1" t="str">
        <f t="shared" si="10"/>
        <v/>
      </c>
      <c r="C169" s="48" t="s">
        <v>330</v>
      </c>
      <c r="F169" s="43"/>
      <c r="G169" s="45"/>
      <c r="H169" s="4"/>
      <c r="I169" s="3"/>
      <c r="J169" s="106"/>
      <c r="K169" s="45"/>
      <c r="L169" s="45"/>
      <c r="M169" s="45"/>
      <c r="N169" s="115"/>
      <c r="O169" s="49" t="s">
        <v>250</v>
      </c>
    </row>
    <row r="170" spans="1:16" s="49" customFormat="1" ht="12.1" customHeight="1" outlineLevel="1">
      <c r="A170" s="3"/>
      <c r="B170" s="1" t="str">
        <f t="shared" si="10"/>
        <v/>
      </c>
      <c r="C170" s="48"/>
      <c r="F170" s="43"/>
      <c r="G170" s="45"/>
      <c r="H170" s="4"/>
      <c r="I170" s="3"/>
      <c r="J170" s="106"/>
      <c r="K170" s="45"/>
      <c r="L170" s="45"/>
      <c r="M170" s="45"/>
      <c r="N170" s="115"/>
      <c r="O170" s="49" t="s">
        <v>250</v>
      </c>
    </row>
    <row r="171" spans="1:16" s="49" customFormat="1" ht="254.25" customHeight="1" outlineLevel="1">
      <c r="A171" s="1">
        <v>253</v>
      </c>
      <c r="B171" s="1" t="str">
        <f t="shared" si="10"/>
        <v>IVF253</v>
      </c>
      <c r="C171" s="205" t="s">
        <v>21</v>
      </c>
      <c r="D171" s="1">
        <v>215</v>
      </c>
      <c r="E171" s="46" t="s">
        <v>12</v>
      </c>
      <c r="F171" s="5">
        <v>1716</v>
      </c>
      <c r="G171" s="45">
        <f>ROUND(D171*F171,0)</f>
        <v>368940</v>
      </c>
      <c r="H171" s="4">
        <v>215</v>
      </c>
      <c r="I171" s="3" t="s">
        <v>12</v>
      </c>
      <c r="J171" s="106">
        <f>F171</f>
        <v>1716</v>
      </c>
      <c r="K171" s="45">
        <f>ROUND(H171*J171,0)</f>
        <v>368940</v>
      </c>
      <c r="L171" s="45">
        <f t="shared" si="11"/>
        <v>0</v>
      </c>
      <c r="M171" s="45">
        <f t="shared" si="12"/>
        <v>0</v>
      </c>
      <c r="N171" s="497" t="s">
        <v>304</v>
      </c>
      <c r="O171" s="49" t="s">
        <v>250</v>
      </c>
    </row>
    <row r="172" spans="1:16" s="49" customFormat="1" outlineLevel="1">
      <c r="A172" s="3"/>
      <c r="B172" s="1" t="str">
        <f t="shared" si="10"/>
        <v/>
      </c>
      <c r="C172" s="208" t="s">
        <v>30</v>
      </c>
      <c r="F172" s="43"/>
      <c r="G172" s="45"/>
      <c r="H172" s="4">
        <f>227.17-215</f>
        <v>12.169999999999987</v>
      </c>
      <c r="I172" s="3" t="s">
        <v>12</v>
      </c>
      <c r="J172" s="106">
        <f>J171</f>
        <v>1716</v>
      </c>
      <c r="K172" s="45">
        <f>ROUND(H172*J172,0)</f>
        <v>20884</v>
      </c>
      <c r="L172" s="45">
        <f t="shared" si="11"/>
        <v>20884</v>
      </c>
      <c r="M172" s="45">
        <f t="shared" si="12"/>
        <v>0</v>
      </c>
      <c r="N172" s="497"/>
      <c r="O172" s="49" t="s">
        <v>250</v>
      </c>
    </row>
    <row r="173" spans="1:16" s="49" customFormat="1" outlineLevel="1">
      <c r="A173" s="3"/>
      <c r="B173" s="1" t="str">
        <f t="shared" si="10"/>
        <v/>
      </c>
      <c r="C173" s="48" t="s">
        <v>330</v>
      </c>
      <c r="F173" s="43"/>
      <c r="G173" s="45"/>
      <c r="H173" s="4"/>
      <c r="I173" s="3"/>
      <c r="J173" s="106"/>
      <c r="K173" s="45"/>
      <c r="L173" s="45"/>
      <c r="M173" s="45"/>
      <c r="N173" s="115"/>
      <c r="O173" s="49" t="s">
        <v>250</v>
      </c>
    </row>
    <row r="174" spans="1:16" s="49" customFormat="1" ht="12.1" customHeight="1" outlineLevel="1">
      <c r="A174" s="3"/>
      <c r="B174" s="1" t="str">
        <f t="shared" si="10"/>
        <v/>
      </c>
      <c r="C174" s="48"/>
      <c r="F174" s="43"/>
      <c r="G174" s="45"/>
      <c r="H174" s="4"/>
      <c r="I174" s="3"/>
      <c r="J174" s="106"/>
      <c r="K174" s="45"/>
      <c r="L174" s="45"/>
      <c r="M174" s="45"/>
      <c r="N174" s="115"/>
      <c r="O174" s="49" t="s">
        <v>250</v>
      </c>
    </row>
    <row r="175" spans="1:16" s="49" customFormat="1" ht="288.7" customHeight="1" outlineLevel="1">
      <c r="A175" s="1">
        <v>254</v>
      </c>
      <c r="B175" s="1" t="str">
        <f t="shared" si="10"/>
        <v>IVF254</v>
      </c>
      <c r="C175" s="205" t="s">
        <v>94</v>
      </c>
      <c r="D175" s="54">
        <v>0.9</v>
      </c>
      <c r="E175" s="46" t="s">
        <v>13</v>
      </c>
      <c r="F175" s="5">
        <v>116500</v>
      </c>
      <c r="G175" s="45">
        <f>ROUND(D175*F175,0)</f>
        <v>104850</v>
      </c>
      <c r="H175" s="4">
        <v>0</v>
      </c>
      <c r="I175" s="3" t="s">
        <v>13</v>
      </c>
      <c r="J175" s="106">
        <f>F175</f>
        <v>116500</v>
      </c>
      <c r="K175" s="45"/>
      <c r="L175" s="45">
        <f t="shared" si="11"/>
        <v>0</v>
      </c>
      <c r="M175" s="45">
        <f t="shared" si="12"/>
        <v>104850</v>
      </c>
      <c r="N175" s="115" t="s">
        <v>393</v>
      </c>
      <c r="O175" s="49" t="s">
        <v>250</v>
      </c>
    </row>
    <row r="176" spans="1:16" s="49" customFormat="1" ht="12.1" customHeight="1" outlineLevel="1">
      <c r="A176" s="3"/>
      <c r="B176" s="1" t="str">
        <f t="shared" si="10"/>
        <v/>
      </c>
      <c r="F176" s="43"/>
      <c r="G176" s="45"/>
      <c r="H176" s="4"/>
      <c r="I176" s="3"/>
      <c r="J176" s="106"/>
      <c r="K176" s="45"/>
      <c r="L176" s="45">
        <f t="shared" si="11"/>
        <v>0</v>
      </c>
      <c r="M176" s="45">
        <f t="shared" si="12"/>
        <v>0</v>
      </c>
      <c r="N176" s="115"/>
      <c r="O176" s="49" t="s">
        <v>250</v>
      </c>
    </row>
    <row r="177" spans="1:15" s="49" customFormat="1" ht="200.25" customHeight="1" outlineLevel="1">
      <c r="A177" s="1">
        <v>255</v>
      </c>
      <c r="B177" s="1" t="str">
        <f t="shared" si="10"/>
        <v>IVF255</v>
      </c>
      <c r="C177" s="205" t="s">
        <v>95</v>
      </c>
      <c r="D177" s="1">
        <v>45</v>
      </c>
      <c r="E177" s="46" t="s">
        <v>12</v>
      </c>
      <c r="F177" s="5">
        <v>945</v>
      </c>
      <c r="G177" s="45">
        <f>ROUND(D177*F177,0)</f>
        <v>42525</v>
      </c>
      <c r="H177" s="4">
        <v>39.56</v>
      </c>
      <c r="I177" s="3" t="s">
        <v>12</v>
      </c>
      <c r="J177" s="106">
        <f>F177</f>
        <v>945</v>
      </c>
      <c r="K177" s="45">
        <f>ROUND(H177*J177,0)</f>
        <v>37384</v>
      </c>
      <c r="L177" s="45">
        <f t="shared" si="11"/>
        <v>0</v>
      </c>
      <c r="M177" s="45">
        <f t="shared" si="12"/>
        <v>5141</v>
      </c>
      <c r="N177" s="115" t="s">
        <v>305</v>
      </c>
      <c r="O177" s="49" t="s">
        <v>250</v>
      </c>
    </row>
    <row r="178" spans="1:15" s="49" customFormat="1" outlineLevel="1">
      <c r="A178" s="1"/>
      <c r="B178" s="1" t="str">
        <f t="shared" si="10"/>
        <v/>
      </c>
      <c r="C178" s="207" t="s">
        <v>350</v>
      </c>
      <c r="D178" s="1"/>
      <c r="E178" s="46"/>
      <c r="F178" s="5"/>
      <c r="G178" s="45"/>
      <c r="H178" s="4"/>
      <c r="I178" s="3"/>
      <c r="J178" s="106"/>
      <c r="K178" s="45"/>
      <c r="L178" s="45"/>
      <c r="M178" s="45"/>
      <c r="N178" s="115"/>
      <c r="O178" s="49" t="s">
        <v>250</v>
      </c>
    </row>
    <row r="179" spans="1:15" s="49" customFormat="1" ht="12.1" customHeight="1" outlineLevel="1">
      <c r="A179" s="3"/>
      <c r="B179" s="1" t="str">
        <f t="shared" si="10"/>
        <v/>
      </c>
      <c r="F179" s="43"/>
      <c r="G179" s="45"/>
      <c r="H179" s="4"/>
      <c r="I179" s="3"/>
      <c r="J179" s="106"/>
      <c r="K179" s="45"/>
      <c r="L179" s="45">
        <f t="shared" si="11"/>
        <v>0</v>
      </c>
      <c r="M179" s="45">
        <f t="shared" si="12"/>
        <v>0</v>
      </c>
      <c r="N179" s="115"/>
      <c r="O179" s="49" t="s">
        <v>250</v>
      </c>
    </row>
    <row r="180" spans="1:15" s="49" customFormat="1" ht="227.25" customHeight="1" outlineLevel="1">
      <c r="A180" s="1">
        <v>256</v>
      </c>
      <c r="B180" s="1" t="str">
        <f t="shared" si="10"/>
        <v>IVF256</v>
      </c>
      <c r="C180" s="205" t="s">
        <v>96</v>
      </c>
      <c r="D180" s="1">
        <v>430</v>
      </c>
      <c r="E180" s="46" t="s">
        <v>12</v>
      </c>
      <c r="F180" s="5">
        <v>906</v>
      </c>
      <c r="G180" s="45">
        <f>ROUND(D180*F180,0)</f>
        <v>389580</v>
      </c>
      <c r="H180" s="4">
        <v>430</v>
      </c>
      <c r="I180" s="3" t="s">
        <v>12</v>
      </c>
      <c r="J180" s="106">
        <f>F180</f>
        <v>906</v>
      </c>
      <c r="K180" s="45">
        <f>ROUND(H180*J180,0)</f>
        <v>389580</v>
      </c>
      <c r="L180" s="45">
        <f t="shared" si="11"/>
        <v>0</v>
      </c>
      <c r="M180" s="45">
        <f t="shared" si="12"/>
        <v>0</v>
      </c>
      <c r="N180" s="497" t="s">
        <v>304</v>
      </c>
      <c r="O180" s="49" t="s">
        <v>250</v>
      </c>
    </row>
    <row r="181" spans="1:15" s="49" customFormat="1" outlineLevel="1">
      <c r="A181" s="3"/>
      <c r="B181" s="1" t="str">
        <f t="shared" si="10"/>
        <v/>
      </c>
      <c r="C181" s="208" t="s">
        <v>30</v>
      </c>
      <c r="F181" s="43"/>
      <c r="G181" s="45"/>
      <c r="H181" s="4">
        <f>905.88-H180</f>
        <v>475.88</v>
      </c>
      <c r="I181" s="3" t="s">
        <v>12</v>
      </c>
      <c r="J181" s="106">
        <f>J180</f>
        <v>906</v>
      </c>
      <c r="K181" s="45">
        <f>ROUND(H181*J181,0)</f>
        <v>431147</v>
      </c>
      <c r="L181" s="45">
        <f t="shared" si="11"/>
        <v>431147</v>
      </c>
      <c r="M181" s="45">
        <f t="shared" si="12"/>
        <v>0</v>
      </c>
      <c r="N181" s="497"/>
      <c r="O181" s="49" t="s">
        <v>250</v>
      </c>
    </row>
    <row r="182" spans="1:15" s="49" customFormat="1" outlineLevel="1">
      <c r="A182" s="3"/>
      <c r="B182" s="1" t="str">
        <f t="shared" si="10"/>
        <v/>
      </c>
      <c r="C182" s="48" t="s">
        <v>331</v>
      </c>
      <c r="F182" s="43"/>
      <c r="G182" s="45"/>
      <c r="H182" s="4"/>
      <c r="I182" s="3"/>
      <c r="J182" s="106"/>
      <c r="K182" s="45"/>
      <c r="L182" s="45"/>
      <c r="M182" s="45"/>
      <c r="N182" s="115"/>
      <c r="O182" s="49" t="s">
        <v>250</v>
      </c>
    </row>
    <row r="183" spans="1:15" s="49" customFormat="1" ht="12.1" customHeight="1" outlineLevel="1">
      <c r="A183" s="3"/>
      <c r="B183" s="1" t="str">
        <f t="shared" si="10"/>
        <v/>
      </c>
      <c r="C183" s="48"/>
      <c r="F183" s="43"/>
      <c r="G183" s="45"/>
      <c r="H183" s="4"/>
      <c r="I183" s="3"/>
      <c r="J183" s="106"/>
      <c r="K183" s="45"/>
      <c r="L183" s="45"/>
      <c r="M183" s="45"/>
      <c r="N183" s="115"/>
      <c r="O183" s="49" t="s">
        <v>250</v>
      </c>
    </row>
    <row r="184" spans="1:15" s="49" customFormat="1" ht="107.35" customHeight="1" outlineLevel="1">
      <c r="A184" s="1">
        <v>257</v>
      </c>
      <c r="B184" s="1" t="str">
        <f t="shared" si="10"/>
        <v>IVF257</v>
      </c>
      <c r="C184" s="205" t="s">
        <v>7</v>
      </c>
      <c r="D184" s="1">
        <v>20</v>
      </c>
      <c r="E184" s="46" t="s">
        <v>12</v>
      </c>
      <c r="F184" s="5">
        <v>4670</v>
      </c>
      <c r="G184" s="45">
        <f>ROUND(D184*F184,0)</f>
        <v>93400</v>
      </c>
      <c r="H184" s="4">
        <v>0</v>
      </c>
      <c r="I184" s="3" t="s">
        <v>12</v>
      </c>
      <c r="J184" s="106">
        <f>F184</f>
        <v>4670</v>
      </c>
      <c r="K184" s="45"/>
      <c r="L184" s="45">
        <f t="shared" si="11"/>
        <v>0</v>
      </c>
      <c r="M184" s="45">
        <f t="shared" si="12"/>
        <v>93400</v>
      </c>
      <c r="N184" s="115" t="s">
        <v>393</v>
      </c>
      <c r="O184" s="49" t="s">
        <v>250</v>
      </c>
    </row>
    <row r="185" spans="1:15" s="49" customFormat="1" ht="12.1" customHeight="1" outlineLevel="1">
      <c r="A185" s="3"/>
      <c r="B185" s="1" t="str">
        <f t="shared" si="10"/>
        <v/>
      </c>
      <c r="F185" s="43"/>
      <c r="G185" s="45"/>
      <c r="H185" s="4"/>
      <c r="I185" s="3"/>
      <c r="J185" s="106"/>
      <c r="K185" s="45"/>
      <c r="L185" s="45">
        <f t="shared" si="11"/>
        <v>0</v>
      </c>
      <c r="M185" s="45">
        <f t="shared" si="12"/>
        <v>0</v>
      </c>
      <c r="N185" s="115"/>
      <c r="O185" s="49" t="s">
        <v>250</v>
      </c>
    </row>
    <row r="186" spans="1:15" s="49" customFormat="1" ht="226.9" customHeight="1" outlineLevel="1">
      <c r="A186" s="508">
        <v>258</v>
      </c>
      <c r="B186" s="508" t="str">
        <f t="shared" si="10"/>
        <v>IVF258</v>
      </c>
      <c r="C186" s="501" t="s">
        <v>8</v>
      </c>
      <c r="D186" s="508">
        <v>5</v>
      </c>
      <c r="E186" s="509" t="s">
        <v>12</v>
      </c>
      <c r="F186" s="510">
        <v>13713</v>
      </c>
      <c r="G186" s="496">
        <f>ROUND(D186*F186,0)</f>
        <v>68565</v>
      </c>
      <c r="H186" s="511">
        <v>0</v>
      </c>
      <c r="I186" s="500" t="s">
        <v>12</v>
      </c>
      <c r="J186" s="512">
        <f>F186</f>
        <v>13713</v>
      </c>
      <c r="K186" s="496"/>
      <c r="L186" s="496">
        <f t="shared" si="11"/>
        <v>0</v>
      </c>
      <c r="M186" s="496">
        <f t="shared" si="12"/>
        <v>68565</v>
      </c>
      <c r="N186" s="498" t="s">
        <v>306</v>
      </c>
      <c r="O186" s="49" t="s">
        <v>250</v>
      </c>
    </row>
    <row r="187" spans="1:15" s="49" customFormat="1" ht="261" customHeight="1" outlineLevel="1">
      <c r="A187" s="508"/>
      <c r="B187" s="508"/>
      <c r="C187" s="501"/>
      <c r="D187" s="508"/>
      <c r="E187" s="509"/>
      <c r="F187" s="510"/>
      <c r="G187" s="496"/>
      <c r="H187" s="511"/>
      <c r="I187" s="500"/>
      <c r="J187" s="512"/>
      <c r="K187" s="496"/>
      <c r="L187" s="496"/>
      <c r="M187" s="496"/>
      <c r="N187" s="498"/>
      <c r="O187" s="49" t="s">
        <v>250</v>
      </c>
    </row>
    <row r="188" spans="1:15" s="49" customFormat="1" ht="12.1" customHeight="1" outlineLevel="1">
      <c r="A188" s="3"/>
      <c r="B188" s="1" t="str">
        <f t="shared" si="10"/>
        <v/>
      </c>
      <c r="F188" s="43"/>
      <c r="G188" s="45"/>
      <c r="H188" s="4"/>
      <c r="I188" s="3"/>
      <c r="J188" s="106"/>
      <c r="K188" s="45"/>
      <c r="L188" s="45">
        <f t="shared" si="11"/>
        <v>0</v>
      </c>
      <c r="M188" s="45">
        <f t="shared" si="12"/>
        <v>0</v>
      </c>
      <c r="N188" s="115"/>
      <c r="O188" s="49" t="s">
        <v>250</v>
      </c>
    </row>
    <row r="189" spans="1:15" s="49" customFormat="1" ht="409.6" customHeight="1" outlineLevel="1">
      <c r="A189" s="1">
        <v>259</v>
      </c>
      <c r="B189" s="1" t="str">
        <f t="shared" si="10"/>
        <v>IVF259</v>
      </c>
      <c r="C189" s="205" t="s">
        <v>174</v>
      </c>
      <c r="D189" s="1">
        <v>15</v>
      </c>
      <c r="E189" s="46" t="s">
        <v>12</v>
      </c>
      <c r="F189" s="5">
        <v>9517</v>
      </c>
      <c r="G189" s="45">
        <f>ROUND(D189*F189,0)</f>
        <v>142755</v>
      </c>
      <c r="H189" s="4">
        <v>15</v>
      </c>
      <c r="I189" s="3" t="s">
        <v>12</v>
      </c>
      <c r="J189" s="106">
        <f>F189</f>
        <v>9517</v>
      </c>
      <c r="K189" s="45">
        <f>ROUND(H189*J189,0)</f>
        <v>142755</v>
      </c>
      <c r="L189" s="45">
        <f t="shared" si="11"/>
        <v>0</v>
      </c>
      <c r="M189" s="45">
        <f t="shared" si="12"/>
        <v>0</v>
      </c>
      <c r="N189" s="497" t="s">
        <v>304</v>
      </c>
      <c r="O189" s="49" t="s">
        <v>250</v>
      </c>
    </row>
    <row r="190" spans="1:15" s="49" customFormat="1" outlineLevel="1">
      <c r="A190" s="3"/>
      <c r="B190" s="1" t="str">
        <f t="shared" si="10"/>
        <v/>
      </c>
      <c r="C190" s="208" t="s">
        <v>30</v>
      </c>
      <c r="F190" s="43"/>
      <c r="G190" s="45"/>
      <c r="H190" s="4">
        <f>39.8-H189</f>
        <v>24.799999999999997</v>
      </c>
      <c r="I190" s="3" t="s">
        <v>12</v>
      </c>
      <c r="J190" s="106">
        <f>F189</f>
        <v>9517</v>
      </c>
      <c r="K190" s="45">
        <f>ROUND(H190*J190,0)</f>
        <v>236022</v>
      </c>
      <c r="L190" s="45">
        <f t="shared" si="11"/>
        <v>236022</v>
      </c>
      <c r="M190" s="45">
        <f t="shared" si="12"/>
        <v>0</v>
      </c>
      <c r="N190" s="497"/>
      <c r="O190" s="49" t="s">
        <v>250</v>
      </c>
    </row>
    <row r="191" spans="1:15" s="49" customFormat="1" outlineLevel="1">
      <c r="A191" s="3"/>
      <c r="B191" s="1" t="str">
        <f t="shared" si="10"/>
        <v/>
      </c>
      <c r="C191" s="48" t="s">
        <v>348</v>
      </c>
      <c r="F191" s="43"/>
      <c r="G191" s="45"/>
      <c r="H191" s="4"/>
      <c r="I191" s="3"/>
      <c r="J191" s="106"/>
      <c r="K191" s="45"/>
      <c r="L191" s="45"/>
      <c r="M191" s="45"/>
      <c r="N191" s="115"/>
      <c r="O191" s="49" t="s">
        <v>250</v>
      </c>
    </row>
    <row r="192" spans="1:15" s="49" customFormat="1" ht="12.1" customHeight="1" outlineLevel="1">
      <c r="A192" s="3"/>
      <c r="B192" s="1" t="str">
        <f t="shared" si="10"/>
        <v/>
      </c>
      <c r="C192" s="48"/>
      <c r="F192" s="43"/>
      <c r="G192" s="45"/>
      <c r="H192" s="4"/>
      <c r="I192" s="3"/>
      <c r="J192" s="106"/>
      <c r="K192" s="45"/>
      <c r="L192" s="45"/>
      <c r="M192" s="45"/>
      <c r="N192" s="115"/>
      <c r="O192" s="49" t="s">
        <v>250</v>
      </c>
    </row>
    <row r="193" spans="1:15" s="49" customFormat="1" ht="364.6" customHeight="1" outlineLevel="1">
      <c r="A193" s="1">
        <v>260</v>
      </c>
      <c r="B193" s="1" t="str">
        <f t="shared" si="10"/>
        <v>IVF260</v>
      </c>
      <c r="C193" s="205" t="s">
        <v>422</v>
      </c>
      <c r="D193" s="1">
        <v>5</v>
      </c>
      <c r="E193" s="46" t="s">
        <v>12</v>
      </c>
      <c r="F193" s="5">
        <v>8564</v>
      </c>
      <c r="G193" s="45">
        <f>ROUND(D193*F193,0)</f>
        <v>42820</v>
      </c>
      <c r="H193" s="4">
        <v>1.96</v>
      </c>
      <c r="I193" s="3" t="s">
        <v>12</v>
      </c>
      <c r="J193" s="106">
        <f>F193</f>
        <v>8564</v>
      </c>
      <c r="K193" s="45">
        <f>ROUND(H193*J193,0)</f>
        <v>16785</v>
      </c>
      <c r="L193" s="45">
        <f t="shared" si="11"/>
        <v>0</v>
      </c>
      <c r="M193" s="45">
        <f t="shared" si="12"/>
        <v>26035</v>
      </c>
      <c r="N193" s="115" t="s">
        <v>305</v>
      </c>
      <c r="O193" s="49" t="s">
        <v>250</v>
      </c>
    </row>
    <row r="194" spans="1:15" s="49" customFormat="1" outlineLevel="1">
      <c r="A194" s="1"/>
      <c r="B194" s="1" t="str">
        <f t="shared" si="10"/>
        <v/>
      </c>
      <c r="C194" s="207" t="s">
        <v>348</v>
      </c>
      <c r="D194" s="1"/>
      <c r="E194" s="46"/>
      <c r="F194" s="5"/>
      <c r="G194" s="45"/>
      <c r="H194" s="4"/>
      <c r="I194" s="3"/>
      <c r="J194" s="106"/>
      <c r="K194" s="45"/>
      <c r="L194" s="45"/>
      <c r="M194" s="45"/>
      <c r="N194" s="115"/>
      <c r="O194" s="49" t="s">
        <v>250</v>
      </c>
    </row>
    <row r="195" spans="1:15" s="49" customFormat="1" ht="12.1" customHeight="1" outlineLevel="1">
      <c r="A195" s="3"/>
      <c r="B195" s="1" t="str">
        <f t="shared" si="10"/>
        <v/>
      </c>
      <c r="F195" s="43"/>
      <c r="G195" s="45"/>
      <c r="H195" s="4"/>
      <c r="I195" s="3"/>
      <c r="J195" s="106"/>
      <c r="K195" s="45"/>
      <c r="L195" s="45">
        <f t="shared" si="11"/>
        <v>0</v>
      </c>
      <c r="M195" s="45">
        <f t="shared" si="12"/>
        <v>0</v>
      </c>
      <c r="N195" s="115"/>
      <c r="O195" s="49" t="s">
        <v>250</v>
      </c>
    </row>
    <row r="196" spans="1:15" s="49" customFormat="1" ht="360.7" customHeight="1" outlineLevel="1">
      <c r="A196" s="1">
        <v>261</v>
      </c>
      <c r="B196" s="1" t="str">
        <f t="shared" si="10"/>
        <v>IVF261</v>
      </c>
      <c r="C196" s="205" t="s">
        <v>419</v>
      </c>
      <c r="D196" s="1">
        <v>35</v>
      </c>
      <c r="E196" s="46" t="s">
        <v>12</v>
      </c>
      <c r="F196" s="5">
        <v>5593</v>
      </c>
      <c r="G196" s="45">
        <f>ROUND(D196*F196,0)</f>
        <v>195755</v>
      </c>
      <c r="H196" s="4">
        <v>0</v>
      </c>
      <c r="I196" s="3" t="s">
        <v>12</v>
      </c>
      <c r="J196" s="106">
        <f>F196</f>
        <v>5593</v>
      </c>
      <c r="K196" s="45"/>
      <c r="L196" s="45">
        <f t="shared" si="11"/>
        <v>0</v>
      </c>
      <c r="M196" s="45">
        <f t="shared" si="12"/>
        <v>195755</v>
      </c>
      <c r="N196" s="115" t="s">
        <v>306</v>
      </c>
      <c r="O196" s="49" t="s">
        <v>250</v>
      </c>
    </row>
    <row r="197" spans="1:15" s="49" customFormat="1" ht="12.1" customHeight="1" outlineLevel="1">
      <c r="A197" s="3"/>
      <c r="B197" s="1" t="str">
        <f t="shared" si="10"/>
        <v/>
      </c>
      <c r="F197" s="43"/>
      <c r="G197" s="45"/>
      <c r="H197" s="4"/>
      <c r="I197" s="3"/>
      <c r="J197" s="106"/>
      <c r="K197" s="45"/>
      <c r="L197" s="45">
        <f t="shared" si="11"/>
        <v>0</v>
      </c>
      <c r="M197" s="45">
        <f t="shared" si="12"/>
        <v>0</v>
      </c>
      <c r="N197" s="115"/>
      <c r="O197" s="49" t="s">
        <v>250</v>
      </c>
    </row>
    <row r="198" spans="1:15" s="49" customFormat="1" ht="374.45" customHeight="1" outlineLevel="1">
      <c r="A198" s="1">
        <v>262</v>
      </c>
      <c r="B198" s="1" t="str">
        <f t="shared" si="10"/>
        <v>IVF262</v>
      </c>
      <c r="C198" s="205" t="s">
        <v>420</v>
      </c>
      <c r="D198" s="1">
        <v>10</v>
      </c>
      <c r="E198" s="46" t="s">
        <v>12</v>
      </c>
      <c r="F198" s="5">
        <v>6502</v>
      </c>
      <c r="G198" s="45">
        <f>ROUND(D198*F198,0)</f>
        <v>65020</v>
      </c>
      <c r="H198" s="4">
        <v>0</v>
      </c>
      <c r="I198" s="3" t="s">
        <v>12</v>
      </c>
      <c r="J198" s="106">
        <f>F198</f>
        <v>6502</v>
      </c>
      <c r="K198" s="45"/>
      <c r="L198" s="45">
        <f t="shared" si="11"/>
        <v>0</v>
      </c>
      <c r="M198" s="45">
        <f t="shared" si="12"/>
        <v>65020</v>
      </c>
      <c r="N198" s="115" t="s">
        <v>306</v>
      </c>
      <c r="O198" s="49" t="s">
        <v>250</v>
      </c>
    </row>
    <row r="199" spans="1:15" s="49" customFormat="1" ht="12.1" customHeight="1" outlineLevel="1">
      <c r="A199" s="3"/>
      <c r="B199" s="1" t="str">
        <f t="shared" si="10"/>
        <v/>
      </c>
      <c r="F199" s="43"/>
      <c r="G199" s="45"/>
      <c r="H199" s="4"/>
      <c r="I199" s="3"/>
      <c r="J199" s="106"/>
      <c r="K199" s="45"/>
      <c r="L199" s="45">
        <f t="shared" si="11"/>
        <v>0</v>
      </c>
      <c r="M199" s="45">
        <f t="shared" si="12"/>
        <v>0</v>
      </c>
      <c r="N199" s="115"/>
      <c r="O199" s="49" t="s">
        <v>250</v>
      </c>
    </row>
    <row r="200" spans="1:15" s="49" customFormat="1" ht="363.1" customHeight="1" outlineLevel="1">
      <c r="A200" s="1">
        <v>263</v>
      </c>
      <c r="B200" s="1" t="str">
        <f t="shared" si="10"/>
        <v>IVF263</v>
      </c>
      <c r="C200" s="205" t="s">
        <v>421</v>
      </c>
      <c r="D200" s="1">
        <v>360</v>
      </c>
      <c r="E200" s="46" t="s">
        <v>12</v>
      </c>
      <c r="F200" s="5">
        <v>1593</v>
      </c>
      <c r="G200" s="45">
        <f>ROUND(D200*F200,0)</f>
        <v>573480</v>
      </c>
      <c r="H200" s="4">
        <v>294.66000000000003</v>
      </c>
      <c r="I200" s="3" t="s">
        <v>12</v>
      </c>
      <c r="J200" s="106">
        <f>F200</f>
        <v>1593</v>
      </c>
      <c r="K200" s="45">
        <f>ROUND(H200*J200,0)</f>
        <v>469393</v>
      </c>
      <c r="L200" s="45">
        <f t="shared" si="11"/>
        <v>0</v>
      </c>
      <c r="M200" s="45">
        <f t="shared" si="12"/>
        <v>104087</v>
      </c>
      <c r="N200" s="115" t="s">
        <v>305</v>
      </c>
      <c r="O200" s="49" t="s">
        <v>250</v>
      </c>
    </row>
    <row r="201" spans="1:15" s="49" customFormat="1" outlineLevel="1">
      <c r="A201" s="1"/>
      <c r="B201" s="1" t="str">
        <f t="shared" si="10"/>
        <v/>
      </c>
      <c r="C201" s="207" t="s">
        <v>332</v>
      </c>
      <c r="D201" s="1"/>
      <c r="E201" s="46"/>
      <c r="F201" s="5"/>
      <c r="G201" s="45"/>
      <c r="H201" s="4"/>
      <c r="I201" s="3"/>
      <c r="J201" s="106"/>
      <c r="K201" s="45"/>
      <c r="L201" s="45"/>
      <c r="M201" s="45"/>
      <c r="N201" s="115"/>
      <c r="O201" s="49" t="s">
        <v>250</v>
      </c>
    </row>
    <row r="202" spans="1:15" s="49" customFormat="1" ht="12.1" customHeight="1" outlineLevel="1">
      <c r="A202" s="3"/>
      <c r="B202" s="1" t="str">
        <f t="shared" si="10"/>
        <v/>
      </c>
      <c r="C202" s="48"/>
      <c r="F202" s="43"/>
      <c r="G202" s="45"/>
      <c r="H202" s="4"/>
      <c r="I202" s="3"/>
      <c r="J202" s="106"/>
      <c r="K202" s="45"/>
      <c r="L202" s="45">
        <f t="shared" si="11"/>
        <v>0</v>
      </c>
      <c r="M202" s="45">
        <f t="shared" si="12"/>
        <v>0</v>
      </c>
      <c r="N202" s="115"/>
      <c r="O202" s="49" t="s">
        <v>250</v>
      </c>
    </row>
    <row r="203" spans="1:15" s="49" customFormat="1" ht="231.65" customHeight="1" outlineLevel="1">
      <c r="A203" s="1">
        <v>264</v>
      </c>
      <c r="B203" s="1" t="str">
        <f t="shared" si="10"/>
        <v>IVF264</v>
      </c>
      <c r="C203" s="205" t="s">
        <v>97</v>
      </c>
      <c r="D203" s="1">
        <v>12</v>
      </c>
      <c r="E203" s="46" t="s">
        <v>12</v>
      </c>
      <c r="F203" s="5">
        <v>1395</v>
      </c>
      <c r="G203" s="45">
        <f>ROUND(D203*F203,0)</f>
        <v>16740</v>
      </c>
      <c r="H203" s="4">
        <v>12</v>
      </c>
      <c r="I203" s="3" t="s">
        <v>12</v>
      </c>
      <c r="J203" s="106">
        <f>F203</f>
        <v>1395</v>
      </c>
      <c r="K203" s="45">
        <f>ROUND(H203*J203,0)</f>
        <v>16740</v>
      </c>
      <c r="L203" s="45">
        <f t="shared" si="11"/>
        <v>0</v>
      </c>
      <c r="M203" s="45">
        <f t="shared" si="12"/>
        <v>0</v>
      </c>
      <c r="N203" s="497" t="s">
        <v>304</v>
      </c>
      <c r="O203" s="49" t="s">
        <v>250</v>
      </c>
    </row>
    <row r="204" spans="1:15" s="49" customFormat="1" outlineLevel="1">
      <c r="A204" s="3"/>
      <c r="B204" s="1" t="str">
        <f t="shared" si="10"/>
        <v/>
      </c>
      <c r="C204" s="208" t="s">
        <v>30</v>
      </c>
      <c r="F204" s="43"/>
      <c r="G204" s="45"/>
      <c r="H204" s="4">
        <v>0.93</v>
      </c>
      <c r="I204" s="3" t="s">
        <v>12</v>
      </c>
      <c r="J204" s="106">
        <f>F203</f>
        <v>1395</v>
      </c>
      <c r="K204" s="45">
        <f>ROUND(H204*J204,0)</f>
        <v>1297</v>
      </c>
      <c r="L204" s="45">
        <f t="shared" si="11"/>
        <v>1297</v>
      </c>
      <c r="M204" s="45">
        <f t="shared" si="12"/>
        <v>0</v>
      </c>
      <c r="N204" s="497"/>
      <c r="O204" s="49" t="s">
        <v>250</v>
      </c>
    </row>
    <row r="205" spans="1:15" s="49" customFormat="1" outlineLevel="1">
      <c r="A205" s="3"/>
      <c r="B205" s="1" t="str">
        <f t="shared" si="10"/>
        <v/>
      </c>
      <c r="C205" s="48" t="s">
        <v>351</v>
      </c>
      <c r="F205" s="43"/>
      <c r="G205" s="45"/>
      <c r="H205" s="4"/>
      <c r="I205" s="3"/>
      <c r="J205" s="106"/>
      <c r="K205" s="45"/>
      <c r="L205" s="45"/>
      <c r="M205" s="45"/>
      <c r="N205" s="115"/>
      <c r="O205" s="49" t="s">
        <v>250</v>
      </c>
    </row>
    <row r="206" spans="1:15" s="49" customFormat="1" ht="12.1" customHeight="1" outlineLevel="1">
      <c r="A206" s="3"/>
      <c r="B206" s="1" t="str">
        <f t="shared" si="10"/>
        <v/>
      </c>
      <c r="C206" s="48"/>
      <c r="F206" s="43"/>
      <c r="G206" s="45"/>
      <c r="H206" s="4"/>
      <c r="I206" s="3"/>
      <c r="J206" s="106"/>
      <c r="K206" s="45"/>
      <c r="L206" s="45"/>
      <c r="M206" s="45"/>
      <c r="N206" s="115"/>
      <c r="O206" s="49" t="s">
        <v>250</v>
      </c>
    </row>
    <row r="207" spans="1:15" s="49" customFormat="1" ht="347.3" customHeight="1" outlineLevel="1">
      <c r="A207" s="1">
        <v>265</v>
      </c>
      <c r="B207" s="1" t="str">
        <f t="shared" ref="B207:B275" si="13">IF(ISBLANK(A207), "","IVF"&amp;A207)</f>
        <v>IVF265</v>
      </c>
      <c r="C207" s="205" t="s">
        <v>423</v>
      </c>
      <c r="D207" s="1">
        <v>300</v>
      </c>
      <c r="E207" s="46" t="s">
        <v>12</v>
      </c>
      <c r="F207" s="5">
        <v>1636</v>
      </c>
      <c r="G207" s="45">
        <f>ROUND(D207*F207,0)</f>
        <v>490800</v>
      </c>
      <c r="H207" s="4">
        <v>300</v>
      </c>
      <c r="I207" s="3" t="s">
        <v>12</v>
      </c>
      <c r="J207" s="106">
        <f>F207</f>
        <v>1636</v>
      </c>
      <c r="K207" s="45">
        <f>ROUND(H207*J207,0)</f>
        <v>490800</v>
      </c>
      <c r="L207" s="45">
        <f t="shared" si="11"/>
        <v>0</v>
      </c>
      <c r="M207" s="45">
        <f t="shared" si="12"/>
        <v>0</v>
      </c>
      <c r="N207" s="497" t="s">
        <v>304</v>
      </c>
      <c r="O207" s="49" t="s">
        <v>250</v>
      </c>
    </row>
    <row r="208" spans="1:15" s="49" customFormat="1" outlineLevel="1">
      <c r="A208" s="3"/>
      <c r="B208" s="1" t="str">
        <f t="shared" si="13"/>
        <v/>
      </c>
      <c r="C208" s="208" t="s">
        <v>30</v>
      </c>
      <c r="F208" s="43"/>
      <c r="G208" s="45"/>
      <c r="H208" s="4">
        <f>438.85-H207</f>
        <v>138.85000000000002</v>
      </c>
      <c r="I208" s="3" t="s">
        <v>12</v>
      </c>
      <c r="J208" s="106">
        <f>F207</f>
        <v>1636</v>
      </c>
      <c r="K208" s="45">
        <f>ROUND(H208*J208,0)</f>
        <v>227159</v>
      </c>
      <c r="L208" s="45">
        <f t="shared" si="11"/>
        <v>227159</v>
      </c>
      <c r="M208" s="45">
        <f t="shared" si="12"/>
        <v>0</v>
      </c>
      <c r="N208" s="497"/>
      <c r="O208" s="49" t="s">
        <v>250</v>
      </c>
    </row>
    <row r="209" spans="1:16" s="49" customFormat="1" outlineLevel="1">
      <c r="A209" s="3"/>
      <c r="B209" s="1" t="str">
        <f t="shared" si="13"/>
        <v/>
      </c>
      <c r="C209" s="48" t="s">
        <v>353</v>
      </c>
      <c r="F209" s="43"/>
      <c r="G209" s="45"/>
      <c r="H209" s="4"/>
      <c r="I209" s="3"/>
      <c r="J209" s="106"/>
      <c r="K209" s="45"/>
      <c r="L209" s="45"/>
      <c r="M209" s="45"/>
      <c r="N209" s="115"/>
      <c r="O209" s="49" t="s">
        <v>250</v>
      </c>
    </row>
    <row r="210" spans="1:16" s="49" customFormat="1" ht="12.1" customHeight="1" outlineLevel="1">
      <c r="A210" s="3"/>
      <c r="B210" s="1" t="str">
        <f t="shared" si="13"/>
        <v/>
      </c>
      <c r="C210" s="48"/>
      <c r="F210" s="43"/>
      <c r="G210" s="45"/>
      <c r="H210" s="4"/>
      <c r="I210" s="3"/>
      <c r="J210" s="106"/>
      <c r="K210" s="45"/>
      <c r="L210" s="45"/>
      <c r="M210" s="45"/>
      <c r="N210" s="115"/>
      <c r="O210" s="49" t="s">
        <v>250</v>
      </c>
    </row>
    <row r="211" spans="1:16" s="49" customFormat="1" ht="275.3" customHeight="1" outlineLevel="1">
      <c r="A211" s="1">
        <v>266</v>
      </c>
      <c r="B211" s="1" t="str">
        <f t="shared" si="13"/>
        <v>IVF266</v>
      </c>
      <c r="C211" s="205" t="s">
        <v>424</v>
      </c>
      <c r="D211" s="1">
        <v>30</v>
      </c>
      <c r="E211" s="46" t="s">
        <v>12</v>
      </c>
      <c r="F211" s="5">
        <v>1391</v>
      </c>
      <c r="G211" s="45">
        <f>ROUND(D211*F211,0)</f>
        <v>41730</v>
      </c>
      <c r="H211" s="4">
        <v>30</v>
      </c>
      <c r="I211" s="3" t="s">
        <v>12</v>
      </c>
      <c r="J211" s="106">
        <f>F211</f>
        <v>1391</v>
      </c>
      <c r="K211" s="45">
        <f>ROUND(H211*J211,0)</f>
        <v>41730</v>
      </c>
      <c r="L211" s="45">
        <f t="shared" si="11"/>
        <v>0</v>
      </c>
      <c r="M211" s="45">
        <f t="shared" si="12"/>
        <v>0</v>
      </c>
      <c r="N211" s="497" t="s">
        <v>408</v>
      </c>
      <c r="O211" s="49" t="s">
        <v>250</v>
      </c>
      <c r="P211" s="49">
        <f>258.54-30</f>
        <v>228.54000000000002</v>
      </c>
    </row>
    <row r="212" spans="1:16" s="49" customFormat="1" outlineLevel="1">
      <c r="A212" s="3"/>
      <c r="B212" s="1" t="str">
        <f t="shared" si="13"/>
        <v/>
      </c>
      <c r="C212" s="208" t="s">
        <v>30</v>
      </c>
      <c r="F212" s="43"/>
      <c r="G212" s="45"/>
      <c r="H212" s="4">
        <v>228.54</v>
      </c>
      <c r="I212" s="3" t="s">
        <v>12</v>
      </c>
      <c r="J212" s="106">
        <f>J211</f>
        <v>1391</v>
      </c>
      <c r="K212" s="45">
        <f>ROUND(H212*J212,0)</f>
        <v>317899</v>
      </c>
      <c r="L212" s="45">
        <f t="shared" si="11"/>
        <v>317899</v>
      </c>
      <c r="M212" s="45">
        <f t="shared" si="12"/>
        <v>0</v>
      </c>
      <c r="N212" s="497"/>
      <c r="O212" s="49" t="s">
        <v>250</v>
      </c>
    </row>
    <row r="213" spans="1:16" s="49" customFormat="1" outlineLevel="1">
      <c r="A213" s="3"/>
      <c r="B213" s="1" t="str">
        <f t="shared" si="13"/>
        <v/>
      </c>
      <c r="C213" s="48" t="s">
        <v>333</v>
      </c>
      <c r="F213" s="43"/>
      <c r="G213" s="45"/>
      <c r="H213" s="4"/>
      <c r="I213" s="3"/>
      <c r="J213" s="106"/>
      <c r="K213" s="45"/>
      <c r="L213" s="45"/>
      <c r="M213" s="45"/>
      <c r="N213" s="115"/>
      <c r="O213" s="49" t="s">
        <v>250</v>
      </c>
    </row>
    <row r="214" spans="1:16" s="49" customFormat="1" ht="12.1" customHeight="1" outlineLevel="1">
      <c r="A214" s="3"/>
      <c r="B214" s="1" t="str">
        <f t="shared" si="13"/>
        <v/>
      </c>
      <c r="C214" s="48"/>
      <c r="F214" s="43"/>
      <c r="G214" s="45"/>
      <c r="H214" s="4"/>
      <c r="I214" s="3"/>
      <c r="J214" s="106"/>
      <c r="K214" s="45"/>
      <c r="L214" s="45"/>
      <c r="M214" s="45"/>
      <c r="N214" s="115"/>
      <c r="O214" s="49" t="s">
        <v>250</v>
      </c>
    </row>
    <row r="215" spans="1:16" s="49" customFormat="1" ht="243.7" customHeight="1" outlineLevel="1">
      <c r="A215" s="1">
        <v>267</v>
      </c>
      <c r="B215" s="1" t="str">
        <f t="shared" si="13"/>
        <v>IVF267</v>
      </c>
      <c r="C215" s="205" t="s">
        <v>98</v>
      </c>
      <c r="D215" s="1">
        <v>975</v>
      </c>
      <c r="E215" s="46" t="s">
        <v>12</v>
      </c>
      <c r="F215" s="5">
        <v>315</v>
      </c>
      <c r="G215" s="45">
        <f>ROUND(D215*F215,0)</f>
        <v>307125</v>
      </c>
      <c r="H215" s="4">
        <v>975</v>
      </c>
      <c r="I215" s="3" t="s">
        <v>12</v>
      </c>
      <c r="J215" s="106">
        <f>F215</f>
        <v>315</v>
      </c>
      <c r="K215" s="45">
        <f>ROUND(H215*J215,0)</f>
        <v>307125</v>
      </c>
      <c r="L215" s="45">
        <f t="shared" si="11"/>
        <v>0</v>
      </c>
      <c r="M215" s="45">
        <f t="shared" si="12"/>
        <v>0</v>
      </c>
      <c r="N215" s="497" t="s">
        <v>304</v>
      </c>
      <c r="O215" s="49" t="s">
        <v>250</v>
      </c>
    </row>
    <row r="216" spans="1:16" s="49" customFormat="1" outlineLevel="1">
      <c r="A216" s="3"/>
      <c r="B216" s="1" t="str">
        <f t="shared" si="13"/>
        <v/>
      </c>
      <c r="C216" s="208" t="s">
        <v>30</v>
      </c>
      <c r="F216" s="43"/>
      <c r="G216" s="45"/>
      <c r="H216" s="4">
        <f>1448.95-H215</f>
        <v>473.95000000000005</v>
      </c>
      <c r="I216" s="3" t="s">
        <v>12</v>
      </c>
      <c r="J216" s="106">
        <f>J215</f>
        <v>315</v>
      </c>
      <c r="K216" s="45">
        <f>ROUND(H216*J216,0)</f>
        <v>149294</v>
      </c>
      <c r="L216" s="45">
        <f t="shared" si="11"/>
        <v>149294</v>
      </c>
      <c r="M216" s="45">
        <f t="shared" si="12"/>
        <v>0</v>
      </c>
      <c r="N216" s="497"/>
      <c r="O216" s="49" t="s">
        <v>250</v>
      </c>
    </row>
    <row r="217" spans="1:16" s="49" customFormat="1" outlineLevel="1">
      <c r="A217" s="3"/>
      <c r="B217" s="1" t="str">
        <f t="shared" si="13"/>
        <v/>
      </c>
      <c r="C217" s="48" t="s">
        <v>352</v>
      </c>
      <c r="F217" s="43"/>
      <c r="G217" s="45"/>
      <c r="H217" s="4"/>
      <c r="I217" s="3"/>
      <c r="J217" s="106"/>
      <c r="K217" s="45"/>
      <c r="L217" s="45"/>
      <c r="M217" s="45"/>
      <c r="N217" s="115"/>
      <c r="O217" s="49" t="s">
        <v>250</v>
      </c>
    </row>
    <row r="218" spans="1:16" s="49" customFormat="1" ht="12.1" customHeight="1" outlineLevel="1">
      <c r="A218" s="3"/>
      <c r="B218" s="1" t="str">
        <f t="shared" si="13"/>
        <v/>
      </c>
      <c r="C218" s="48"/>
      <c r="F218" s="43"/>
      <c r="G218" s="45"/>
      <c r="H218" s="4"/>
      <c r="I218" s="3"/>
      <c r="J218" s="106"/>
      <c r="K218" s="45"/>
      <c r="L218" s="45"/>
      <c r="M218" s="45"/>
      <c r="N218" s="115"/>
      <c r="O218" s="49" t="s">
        <v>250</v>
      </c>
    </row>
    <row r="219" spans="1:16" s="49" customFormat="1" ht="171.7" customHeight="1" outlineLevel="1">
      <c r="A219" s="1">
        <v>268</v>
      </c>
      <c r="B219" s="1" t="str">
        <f t="shared" si="13"/>
        <v>IVF268</v>
      </c>
      <c r="C219" s="205" t="s">
        <v>25</v>
      </c>
      <c r="D219" s="1">
        <v>80</v>
      </c>
      <c r="E219" s="46" t="s">
        <v>12</v>
      </c>
      <c r="F219" s="5">
        <v>281</v>
      </c>
      <c r="G219" s="45">
        <f>ROUND(D219*F219,0)</f>
        <v>22480</v>
      </c>
      <c r="H219" s="4">
        <v>0</v>
      </c>
      <c r="I219" s="3" t="s">
        <v>12</v>
      </c>
      <c r="J219" s="106">
        <f>F219</f>
        <v>281</v>
      </c>
      <c r="K219" s="45"/>
      <c r="L219" s="45">
        <f t="shared" si="11"/>
        <v>0</v>
      </c>
      <c r="M219" s="45">
        <f t="shared" si="12"/>
        <v>22480</v>
      </c>
      <c r="N219" s="115" t="s">
        <v>307</v>
      </c>
      <c r="O219" s="49" t="s">
        <v>250</v>
      </c>
    </row>
    <row r="220" spans="1:16" s="49" customFormat="1" ht="12.1" customHeight="1" outlineLevel="1">
      <c r="A220" s="3"/>
      <c r="B220" s="1" t="str">
        <f t="shared" si="13"/>
        <v/>
      </c>
      <c r="F220" s="43"/>
      <c r="G220" s="45"/>
      <c r="H220" s="4"/>
      <c r="I220" s="3"/>
      <c r="J220" s="106"/>
      <c r="K220" s="45"/>
      <c r="L220" s="45">
        <f t="shared" si="11"/>
        <v>0</v>
      </c>
      <c r="M220" s="45">
        <f t="shared" si="12"/>
        <v>0</v>
      </c>
      <c r="N220" s="115"/>
      <c r="O220" s="49" t="s">
        <v>250</v>
      </c>
    </row>
    <row r="221" spans="1:16" s="49" customFormat="1" ht="156.1" customHeight="1" outlineLevel="1">
      <c r="A221" s="1">
        <v>269</v>
      </c>
      <c r="B221" s="1" t="str">
        <f t="shared" si="13"/>
        <v>IVF269</v>
      </c>
      <c r="C221" s="205" t="s">
        <v>99</v>
      </c>
      <c r="D221" s="1">
        <v>975</v>
      </c>
      <c r="E221" s="46" t="s">
        <v>12</v>
      </c>
      <c r="F221" s="5">
        <v>259</v>
      </c>
      <c r="G221" s="45">
        <f>ROUND(D221*F221,0)</f>
        <v>252525</v>
      </c>
      <c r="H221" s="4">
        <v>975</v>
      </c>
      <c r="I221" s="3" t="s">
        <v>12</v>
      </c>
      <c r="J221" s="106">
        <f>F221</f>
        <v>259</v>
      </c>
      <c r="K221" s="45">
        <f>ROUND(H221*J221,0)</f>
        <v>252525</v>
      </c>
      <c r="L221" s="45">
        <f t="shared" si="11"/>
        <v>0</v>
      </c>
      <c r="M221" s="45">
        <f t="shared" si="12"/>
        <v>0</v>
      </c>
      <c r="N221" s="497" t="s">
        <v>304</v>
      </c>
      <c r="O221" s="49" t="s">
        <v>250</v>
      </c>
    </row>
    <row r="222" spans="1:16" s="49" customFormat="1" outlineLevel="1">
      <c r="A222" s="3"/>
      <c r="B222" s="1" t="str">
        <f t="shared" si="13"/>
        <v/>
      </c>
      <c r="C222" s="208" t="s">
        <v>30</v>
      </c>
      <c r="F222" s="43"/>
      <c r="G222" s="45"/>
      <c r="H222" s="4">
        <f>1127.93-H221</f>
        <v>152.93000000000006</v>
      </c>
      <c r="I222" s="3" t="s">
        <v>12</v>
      </c>
      <c r="J222" s="106">
        <f>J221</f>
        <v>259</v>
      </c>
      <c r="K222" s="45">
        <f>ROUND(H222*J222,0)</f>
        <v>39609</v>
      </c>
      <c r="L222" s="45">
        <f t="shared" si="11"/>
        <v>39609</v>
      </c>
      <c r="M222" s="45">
        <f t="shared" si="12"/>
        <v>0</v>
      </c>
      <c r="N222" s="497"/>
      <c r="O222" s="49" t="s">
        <v>250</v>
      </c>
    </row>
    <row r="223" spans="1:16" s="49" customFormat="1" outlineLevel="1">
      <c r="A223" s="3"/>
      <c r="B223" s="1" t="str">
        <f t="shared" si="13"/>
        <v/>
      </c>
      <c r="C223" s="48" t="s">
        <v>354</v>
      </c>
      <c r="F223" s="43"/>
      <c r="G223" s="45"/>
      <c r="H223" s="4"/>
      <c r="I223" s="3"/>
      <c r="J223" s="106"/>
      <c r="K223" s="45"/>
      <c r="L223" s="45"/>
      <c r="M223" s="45"/>
      <c r="N223" s="115"/>
      <c r="O223" s="49" t="s">
        <v>250</v>
      </c>
    </row>
    <row r="224" spans="1:16" s="49" customFormat="1" ht="12.1" customHeight="1" outlineLevel="1">
      <c r="A224" s="3"/>
      <c r="B224" s="1" t="str">
        <f t="shared" si="13"/>
        <v/>
      </c>
      <c r="C224" s="48"/>
      <c r="F224" s="43"/>
      <c r="G224" s="45"/>
      <c r="H224" s="4"/>
      <c r="I224" s="3"/>
      <c r="J224" s="106"/>
      <c r="K224" s="45"/>
      <c r="L224" s="45"/>
      <c r="M224" s="45"/>
      <c r="N224" s="115"/>
      <c r="O224" s="49" t="s">
        <v>250</v>
      </c>
    </row>
    <row r="225" spans="1:16" s="49" customFormat="1" ht="165.1" customHeight="1" outlineLevel="1">
      <c r="A225" s="1">
        <v>270</v>
      </c>
      <c r="B225" s="1" t="str">
        <f t="shared" si="13"/>
        <v>IVF270</v>
      </c>
      <c r="C225" s="205" t="s">
        <v>100</v>
      </c>
      <c r="D225" s="1">
        <v>100</v>
      </c>
      <c r="E225" s="46" t="s">
        <v>12</v>
      </c>
      <c r="F225" s="5">
        <v>229</v>
      </c>
      <c r="G225" s="45">
        <f>ROUND(D225*F225,0)</f>
        <v>22900</v>
      </c>
      <c r="H225" s="4">
        <v>18.36</v>
      </c>
      <c r="I225" s="3" t="s">
        <v>12</v>
      </c>
      <c r="J225" s="106">
        <f>F225</f>
        <v>229</v>
      </c>
      <c r="K225" s="45">
        <f>ROUND(H225*J225,0)</f>
        <v>4204</v>
      </c>
      <c r="L225" s="45">
        <f>ROUND(IF(K225&gt;G225,K225-G225,0),0)</f>
        <v>0</v>
      </c>
      <c r="M225" s="45">
        <f>ROUND(IF(K225&lt;G225,G225-K225,0),0)</f>
        <v>18696</v>
      </c>
      <c r="N225" s="115" t="s">
        <v>305</v>
      </c>
      <c r="O225" s="49" t="s">
        <v>250</v>
      </c>
      <c r="P225" s="49">
        <f>1.7*1.8*6</f>
        <v>18.36</v>
      </c>
    </row>
    <row r="226" spans="1:16" s="49" customFormat="1" ht="12.1" customHeight="1" outlineLevel="1">
      <c r="A226" s="1"/>
      <c r="B226" s="1" t="str">
        <f t="shared" si="13"/>
        <v/>
      </c>
      <c r="C226" s="205"/>
      <c r="D226" s="1"/>
      <c r="E226" s="46"/>
      <c r="F226" s="5"/>
      <c r="G226" s="45"/>
      <c r="H226" s="4"/>
      <c r="I226" s="3"/>
      <c r="J226" s="106"/>
      <c r="K226" s="45"/>
      <c r="L226" s="45">
        <f t="shared" si="11"/>
        <v>0</v>
      </c>
      <c r="M226" s="45">
        <f t="shared" si="12"/>
        <v>0</v>
      </c>
      <c r="N226" s="115"/>
      <c r="O226" s="49" t="s">
        <v>250</v>
      </c>
    </row>
    <row r="227" spans="1:16" s="49" customFormat="1" ht="225" customHeight="1" outlineLevel="1">
      <c r="A227" s="1">
        <v>285</v>
      </c>
      <c r="B227" s="1" t="str">
        <f t="shared" si="13"/>
        <v>IVF285</v>
      </c>
      <c r="C227" s="205" t="s">
        <v>101</v>
      </c>
      <c r="D227" s="1">
        <v>125</v>
      </c>
      <c r="E227" s="46" t="s">
        <v>15</v>
      </c>
      <c r="F227" s="5">
        <v>5620</v>
      </c>
      <c r="G227" s="45">
        <f>ROUND(D227*F227,0)</f>
        <v>702500</v>
      </c>
      <c r="H227" s="4">
        <v>121.04</v>
      </c>
      <c r="I227" s="3" t="s">
        <v>15</v>
      </c>
      <c r="J227" s="106">
        <f>F227</f>
        <v>5620</v>
      </c>
      <c r="K227" s="45">
        <f>ROUND(H227*J227,0)</f>
        <v>680245</v>
      </c>
      <c r="L227" s="45">
        <f t="shared" si="11"/>
        <v>0</v>
      </c>
      <c r="M227" s="45">
        <f t="shared" si="12"/>
        <v>22255</v>
      </c>
      <c r="N227" s="115" t="s">
        <v>305</v>
      </c>
      <c r="O227" s="49" t="s">
        <v>250</v>
      </c>
    </row>
    <row r="228" spans="1:16" s="49" customFormat="1" outlineLevel="1">
      <c r="A228" s="1"/>
      <c r="B228" s="1" t="str">
        <f t="shared" si="13"/>
        <v/>
      </c>
      <c r="C228" s="207" t="s">
        <v>347</v>
      </c>
      <c r="D228" s="1"/>
      <c r="E228" s="46"/>
      <c r="F228" s="5"/>
      <c r="G228" s="45"/>
      <c r="H228" s="4"/>
      <c r="I228" s="3"/>
      <c r="J228" s="106"/>
      <c r="K228" s="45"/>
      <c r="L228" s="45"/>
      <c r="M228" s="45"/>
      <c r="N228" s="115"/>
      <c r="O228" s="49" t="s">
        <v>250</v>
      </c>
    </row>
    <row r="229" spans="1:16" s="49" customFormat="1" ht="12.1" customHeight="1" outlineLevel="1">
      <c r="A229" s="3"/>
      <c r="B229" s="1" t="str">
        <f t="shared" si="13"/>
        <v/>
      </c>
      <c r="F229" s="43"/>
      <c r="G229" s="45"/>
      <c r="H229" s="4"/>
      <c r="I229" s="3"/>
      <c r="J229" s="106"/>
      <c r="K229" s="45"/>
      <c r="L229" s="45">
        <f t="shared" si="11"/>
        <v>0</v>
      </c>
      <c r="M229" s="45">
        <f t="shared" si="12"/>
        <v>0</v>
      </c>
      <c r="N229" s="115"/>
      <c r="O229" s="49" t="s">
        <v>250</v>
      </c>
    </row>
    <row r="230" spans="1:16" s="49" customFormat="1" ht="227.25" customHeight="1" outlineLevel="1">
      <c r="A230" s="1">
        <v>286</v>
      </c>
      <c r="B230" s="1" t="str">
        <f t="shared" si="13"/>
        <v>IVF286</v>
      </c>
      <c r="C230" s="205" t="s">
        <v>425</v>
      </c>
      <c r="D230" s="1">
        <v>60</v>
      </c>
      <c r="E230" s="46" t="s">
        <v>15</v>
      </c>
      <c r="F230" s="5">
        <v>5135</v>
      </c>
      <c r="G230" s="45">
        <f>ROUND(D230*F230,0)</f>
        <v>308100</v>
      </c>
      <c r="H230" s="4">
        <v>60</v>
      </c>
      <c r="I230" s="3" t="s">
        <v>15</v>
      </c>
      <c r="J230" s="106">
        <f>F230</f>
        <v>5135</v>
      </c>
      <c r="K230" s="45">
        <f>ROUND(H230*J230,0)</f>
        <v>308100</v>
      </c>
      <c r="L230" s="45">
        <f t="shared" si="11"/>
        <v>0</v>
      </c>
      <c r="M230" s="45">
        <f t="shared" si="12"/>
        <v>0</v>
      </c>
      <c r="N230" s="497" t="s">
        <v>304</v>
      </c>
      <c r="O230" s="49" t="s">
        <v>250</v>
      </c>
    </row>
    <row r="231" spans="1:16" s="49" customFormat="1" outlineLevel="1">
      <c r="A231" s="3"/>
      <c r="B231" s="1" t="str">
        <f t="shared" si="13"/>
        <v/>
      </c>
      <c r="C231" s="208" t="s">
        <v>30</v>
      </c>
      <c r="F231" s="43"/>
      <c r="G231" s="45"/>
      <c r="H231" s="4">
        <v>2.66</v>
      </c>
      <c r="I231" s="3" t="s">
        <v>15</v>
      </c>
      <c r="J231" s="106">
        <f>F230</f>
        <v>5135</v>
      </c>
      <c r="K231" s="45">
        <f>ROUND(H231*J231,0)</f>
        <v>13659</v>
      </c>
      <c r="L231" s="45">
        <f t="shared" si="11"/>
        <v>13659</v>
      </c>
      <c r="M231" s="45">
        <f t="shared" si="12"/>
        <v>0</v>
      </c>
      <c r="N231" s="497"/>
      <c r="O231" s="49" t="s">
        <v>250</v>
      </c>
    </row>
    <row r="232" spans="1:16" s="49" customFormat="1" outlineLevel="1">
      <c r="A232" s="3"/>
      <c r="B232" s="1" t="str">
        <f t="shared" si="13"/>
        <v/>
      </c>
      <c r="C232" s="48" t="s">
        <v>348</v>
      </c>
      <c r="F232" s="43"/>
      <c r="G232" s="45"/>
      <c r="H232" s="4"/>
      <c r="I232" s="3"/>
      <c r="J232" s="106"/>
      <c r="K232" s="45"/>
      <c r="L232" s="45"/>
      <c r="M232" s="45"/>
      <c r="N232" s="115"/>
      <c r="O232" s="49" t="s">
        <v>250</v>
      </c>
    </row>
    <row r="233" spans="1:16" s="49" customFormat="1" ht="12.1" customHeight="1" outlineLevel="1">
      <c r="A233" s="3"/>
      <c r="B233" s="1" t="str">
        <f t="shared" si="13"/>
        <v/>
      </c>
      <c r="C233" s="48"/>
      <c r="F233" s="43"/>
      <c r="G233" s="45"/>
      <c r="H233" s="4"/>
      <c r="I233" s="3"/>
      <c r="J233" s="106"/>
      <c r="K233" s="45"/>
      <c r="L233" s="45"/>
      <c r="M233" s="45"/>
      <c r="N233" s="115"/>
      <c r="O233" s="49" t="s">
        <v>250</v>
      </c>
    </row>
    <row r="234" spans="1:16" s="49" customFormat="1" ht="257.3" customHeight="1" outlineLevel="1">
      <c r="A234" s="1">
        <v>287</v>
      </c>
      <c r="B234" s="1" t="str">
        <f t="shared" si="13"/>
        <v>IVF287</v>
      </c>
      <c r="C234" s="205" t="s">
        <v>426</v>
      </c>
      <c r="D234" s="1">
        <v>4</v>
      </c>
      <c r="E234" s="46" t="s">
        <v>9</v>
      </c>
      <c r="F234" s="5">
        <v>46000</v>
      </c>
      <c r="G234" s="45">
        <f>ROUND(D234*F234,0)</f>
        <v>184000</v>
      </c>
      <c r="H234" s="4">
        <v>4</v>
      </c>
      <c r="I234" s="3" t="s">
        <v>9</v>
      </c>
      <c r="J234" s="106">
        <f>F234</f>
        <v>46000</v>
      </c>
      <c r="K234" s="45">
        <f>ROUND(H234*J234,0)</f>
        <v>184000</v>
      </c>
      <c r="L234" s="45">
        <f t="shared" si="11"/>
        <v>0</v>
      </c>
      <c r="M234" s="45">
        <f t="shared" si="12"/>
        <v>0</v>
      </c>
      <c r="N234" s="497" t="s">
        <v>309</v>
      </c>
      <c r="O234" s="49" t="s">
        <v>250</v>
      </c>
    </row>
    <row r="235" spans="1:16" s="49" customFormat="1" outlineLevel="1">
      <c r="A235" s="3"/>
      <c r="B235" s="1" t="str">
        <f t="shared" si="13"/>
        <v/>
      </c>
      <c r="C235" s="208" t="s">
        <v>30</v>
      </c>
      <c r="F235" s="43"/>
      <c r="G235" s="45"/>
      <c r="H235" s="4">
        <v>1</v>
      </c>
      <c r="I235" s="3" t="s">
        <v>9</v>
      </c>
      <c r="J235" s="106">
        <f>F234</f>
        <v>46000</v>
      </c>
      <c r="K235" s="45">
        <f>ROUND(H235*J235,0)</f>
        <v>46000</v>
      </c>
      <c r="L235" s="45">
        <f t="shared" si="11"/>
        <v>46000</v>
      </c>
      <c r="M235" s="45">
        <f t="shared" si="12"/>
        <v>0</v>
      </c>
      <c r="N235" s="497"/>
      <c r="O235" s="49" t="s">
        <v>250</v>
      </c>
    </row>
    <row r="236" spans="1:16" s="49" customFormat="1" outlineLevel="1">
      <c r="A236" s="3"/>
      <c r="B236" s="1" t="str">
        <f t="shared" si="13"/>
        <v/>
      </c>
      <c r="C236" s="48" t="s">
        <v>347</v>
      </c>
      <c r="F236" s="43"/>
      <c r="G236" s="45"/>
      <c r="H236" s="4"/>
      <c r="I236" s="3"/>
      <c r="J236" s="106"/>
      <c r="K236" s="45"/>
      <c r="L236" s="45"/>
      <c r="M236" s="45"/>
      <c r="N236" s="115"/>
      <c r="O236" s="49" t="s">
        <v>250</v>
      </c>
    </row>
    <row r="237" spans="1:16" s="49" customFormat="1" ht="12.1" customHeight="1" outlineLevel="1">
      <c r="A237" s="3"/>
      <c r="B237" s="1" t="str">
        <f t="shared" si="13"/>
        <v/>
      </c>
      <c r="C237" s="48"/>
      <c r="F237" s="43"/>
      <c r="G237" s="45"/>
      <c r="H237" s="4"/>
      <c r="I237" s="3"/>
      <c r="J237" s="106"/>
      <c r="K237" s="45"/>
      <c r="L237" s="45"/>
      <c r="M237" s="45"/>
      <c r="N237" s="115"/>
      <c r="O237" s="49" t="s">
        <v>250</v>
      </c>
    </row>
    <row r="238" spans="1:16" s="49" customFormat="1" ht="258.8" customHeight="1" outlineLevel="1">
      <c r="A238" s="1">
        <v>288</v>
      </c>
      <c r="B238" s="1" t="str">
        <f t="shared" si="13"/>
        <v>IVF288</v>
      </c>
      <c r="C238" s="205" t="s">
        <v>102</v>
      </c>
      <c r="D238" s="1">
        <v>2</v>
      </c>
      <c r="E238" s="46" t="s">
        <v>9</v>
      </c>
      <c r="F238" s="5">
        <v>28700</v>
      </c>
      <c r="G238" s="45">
        <f>ROUND(D238*F238,0)</f>
        <v>57400</v>
      </c>
      <c r="H238" s="4">
        <v>2</v>
      </c>
      <c r="I238" s="3" t="s">
        <v>9</v>
      </c>
      <c r="J238" s="106">
        <f>F238</f>
        <v>28700</v>
      </c>
      <c r="K238" s="45">
        <f>ROUND(H238*J238,0)</f>
        <v>57400</v>
      </c>
      <c r="L238" s="45">
        <f t="shared" si="11"/>
        <v>0</v>
      </c>
      <c r="M238" s="45">
        <f t="shared" si="12"/>
        <v>0</v>
      </c>
      <c r="N238" s="497" t="s">
        <v>308</v>
      </c>
      <c r="O238" s="49" t="s">
        <v>250</v>
      </c>
    </row>
    <row r="239" spans="1:16" s="49" customFormat="1" outlineLevel="1">
      <c r="A239" s="3"/>
      <c r="B239" s="1" t="str">
        <f t="shared" si="13"/>
        <v/>
      </c>
      <c r="C239" s="208" t="s">
        <v>30</v>
      </c>
      <c r="F239" s="43"/>
      <c r="G239" s="45"/>
      <c r="H239" s="4">
        <v>3</v>
      </c>
      <c r="I239" s="3" t="s">
        <v>9</v>
      </c>
      <c r="J239" s="106">
        <f>J238</f>
        <v>28700</v>
      </c>
      <c r="K239" s="45">
        <f>ROUND(H239*J239,0)</f>
        <v>86100</v>
      </c>
      <c r="L239" s="45">
        <f t="shared" si="11"/>
        <v>86100</v>
      </c>
      <c r="M239" s="45">
        <f t="shared" si="12"/>
        <v>0</v>
      </c>
      <c r="N239" s="497"/>
      <c r="O239" s="49" t="s">
        <v>250</v>
      </c>
    </row>
    <row r="240" spans="1:16" s="49" customFormat="1" outlineLevel="1">
      <c r="A240" s="3"/>
      <c r="B240" s="1" t="str">
        <f t="shared" si="13"/>
        <v/>
      </c>
      <c r="C240" s="48" t="s">
        <v>347</v>
      </c>
      <c r="F240" s="43"/>
      <c r="G240" s="45"/>
      <c r="H240" s="4"/>
      <c r="I240" s="3"/>
      <c r="J240" s="106"/>
      <c r="K240" s="45"/>
      <c r="L240" s="45"/>
      <c r="M240" s="45"/>
      <c r="N240" s="115"/>
      <c r="O240" s="49" t="s">
        <v>250</v>
      </c>
    </row>
    <row r="241" spans="1:15" s="49" customFormat="1" ht="12.1" customHeight="1" outlineLevel="1">
      <c r="A241" s="3"/>
      <c r="B241" s="1" t="str">
        <f t="shared" si="13"/>
        <v/>
      </c>
      <c r="C241" s="48"/>
      <c r="F241" s="43"/>
      <c r="G241" s="45"/>
      <c r="H241" s="4"/>
      <c r="I241" s="3"/>
      <c r="J241" s="106"/>
      <c r="K241" s="45"/>
      <c r="L241" s="45"/>
      <c r="M241" s="45"/>
      <c r="N241" s="115"/>
      <c r="O241" s="49" t="s">
        <v>250</v>
      </c>
    </row>
    <row r="242" spans="1:15" s="49" customFormat="1" ht="76.099999999999994" customHeight="1" outlineLevel="1">
      <c r="A242" s="1">
        <v>289</v>
      </c>
      <c r="B242" s="1" t="str">
        <f t="shared" si="13"/>
        <v>IVF289</v>
      </c>
      <c r="C242" s="205" t="s">
        <v>103</v>
      </c>
      <c r="D242" s="1">
        <v>100</v>
      </c>
      <c r="E242" s="46" t="s">
        <v>14</v>
      </c>
      <c r="F242" s="5">
        <v>585</v>
      </c>
      <c r="G242" s="45">
        <f>ROUND(D242*F242,0)</f>
        <v>58500</v>
      </c>
      <c r="H242" s="4">
        <v>100</v>
      </c>
      <c r="I242" s="3" t="s">
        <v>14</v>
      </c>
      <c r="J242" s="106">
        <f>F242</f>
        <v>585</v>
      </c>
      <c r="K242" s="45">
        <f>ROUND(H242*J242,0)</f>
        <v>58500</v>
      </c>
      <c r="L242" s="45">
        <f t="shared" si="11"/>
        <v>0</v>
      </c>
      <c r="M242" s="45">
        <f t="shared" si="12"/>
        <v>0</v>
      </c>
      <c r="N242" s="497" t="s">
        <v>304</v>
      </c>
      <c r="O242" s="49" t="s">
        <v>250</v>
      </c>
    </row>
    <row r="243" spans="1:15" s="49" customFormat="1" outlineLevel="1">
      <c r="A243" s="3"/>
      <c r="B243" s="1" t="str">
        <f t="shared" si="13"/>
        <v/>
      </c>
      <c r="C243" s="208" t="s">
        <v>30</v>
      </c>
      <c r="F243" s="43"/>
      <c r="G243" s="45"/>
      <c r="H243" s="4">
        <f>109.8-H242</f>
        <v>9.7999999999999972</v>
      </c>
      <c r="I243" s="3" t="s">
        <v>14</v>
      </c>
      <c r="J243" s="106">
        <f>J242</f>
        <v>585</v>
      </c>
      <c r="K243" s="45">
        <f>ROUND(H243*J243,0)</f>
        <v>5733</v>
      </c>
      <c r="L243" s="45">
        <f t="shared" si="11"/>
        <v>5733</v>
      </c>
      <c r="M243" s="45">
        <f t="shared" si="12"/>
        <v>0</v>
      </c>
      <c r="N243" s="497"/>
      <c r="O243" s="49" t="s">
        <v>250</v>
      </c>
    </row>
    <row r="244" spans="1:15" s="49" customFormat="1" outlineLevel="1">
      <c r="A244" s="3"/>
      <c r="B244" s="1" t="str">
        <f t="shared" si="13"/>
        <v/>
      </c>
      <c r="C244" s="48" t="s">
        <v>348</v>
      </c>
      <c r="F244" s="43"/>
      <c r="G244" s="45"/>
      <c r="H244" s="4"/>
      <c r="I244" s="3"/>
      <c r="J244" s="106"/>
      <c r="K244" s="45"/>
      <c r="L244" s="45"/>
      <c r="M244" s="45"/>
      <c r="N244" s="115"/>
      <c r="O244" s="49" t="s">
        <v>250</v>
      </c>
    </row>
    <row r="245" spans="1:15" s="49" customFormat="1" ht="12.1" customHeight="1" outlineLevel="1">
      <c r="A245" s="3"/>
      <c r="B245" s="1" t="str">
        <f t="shared" si="13"/>
        <v/>
      </c>
      <c r="C245" s="48"/>
      <c r="F245" s="43"/>
      <c r="G245" s="45"/>
      <c r="H245" s="4"/>
      <c r="I245" s="3"/>
      <c r="J245" s="106"/>
      <c r="K245" s="45"/>
      <c r="L245" s="45"/>
      <c r="M245" s="45"/>
      <c r="N245" s="115"/>
      <c r="O245" s="49" t="s">
        <v>250</v>
      </c>
    </row>
    <row r="246" spans="1:15" s="49" customFormat="1" ht="151.5" customHeight="1" outlineLevel="1">
      <c r="A246" s="1">
        <v>290</v>
      </c>
      <c r="B246" s="1" t="str">
        <f t="shared" si="13"/>
        <v>IVF290</v>
      </c>
      <c r="C246" s="205" t="s">
        <v>104</v>
      </c>
      <c r="D246" s="1">
        <v>140</v>
      </c>
      <c r="E246" s="46" t="s">
        <v>12</v>
      </c>
      <c r="F246" s="5">
        <v>4070</v>
      </c>
      <c r="G246" s="45">
        <f>ROUND(D246*F246,0)</f>
        <v>569800</v>
      </c>
      <c r="H246" s="4">
        <v>140</v>
      </c>
      <c r="I246" s="3" t="s">
        <v>12</v>
      </c>
      <c r="J246" s="106">
        <f>F246</f>
        <v>4070</v>
      </c>
      <c r="K246" s="45">
        <f>ROUND(H246*J246,0)</f>
        <v>569800</v>
      </c>
      <c r="L246" s="45">
        <f t="shared" si="11"/>
        <v>0</v>
      </c>
      <c r="M246" s="45">
        <f t="shared" si="12"/>
        <v>0</v>
      </c>
      <c r="N246" s="497" t="s">
        <v>304</v>
      </c>
      <c r="O246" s="49" t="s">
        <v>250</v>
      </c>
    </row>
    <row r="247" spans="1:15" s="49" customFormat="1" outlineLevel="1">
      <c r="A247" s="3"/>
      <c r="B247" s="1" t="str">
        <f t="shared" si="13"/>
        <v/>
      </c>
      <c r="C247" s="208" t="s">
        <v>30</v>
      </c>
      <c r="F247" s="43"/>
      <c r="G247" s="45"/>
      <c r="H247" s="4">
        <f>173.31-H246</f>
        <v>33.31</v>
      </c>
      <c r="I247" s="3" t="s">
        <v>12</v>
      </c>
      <c r="J247" s="106">
        <f>F246</f>
        <v>4070</v>
      </c>
      <c r="K247" s="45">
        <f>ROUND(H247*J247,0)</f>
        <v>135572</v>
      </c>
      <c r="L247" s="45">
        <f t="shared" si="11"/>
        <v>135572</v>
      </c>
      <c r="M247" s="45">
        <f t="shared" si="12"/>
        <v>0</v>
      </c>
      <c r="N247" s="497"/>
      <c r="O247" s="49" t="s">
        <v>250</v>
      </c>
    </row>
    <row r="248" spans="1:15" s="49" customFormat="1" outlineLevel="1">
      <c r="A248" s="3"/>
      <c r="B248" s="1" t="str">
        <f t="shared" si="13"/>
        <v/>
      </c>
      <c r="C248" s="48" t="s">
        <v>359</v>
      </c>
      <c r="F248" s="43"/>
      <c r="G248" s="45"/>
      <c r="H248" s="4"/>
      <c r="I248" s="3"/>
      <c r="J248" s="106"/>
      <c r="K248" s="45"/>
      <c r="L248" s="45"/>
      <c r="M248" s="45"/>
      <c r="N248" s="115"/>
      <c r="O248" s="49" t="s">
        <v>250</v>
      </c>
    </row>
    <row r="249" spans="1:15" s="49" customFormat="1" ht="12.1" customHeight="1" outlineLevel="1">
      <c r="A249" s="3"/>
      <c r="B249" s="1" t="str">
        <f t="shared" si="13"/>
        <v/>
      </c>
      <c r="C249" s="48"/>
      <c r="F249" s="43"/>
      <c r="G249" s="45"/>
      <c r="H249" s="4"/>
      <c r="I249" s="3"/>
      <c r="J249" s="106"/>
      <c r="K249" s="45"/>
      <c r="L249" s="45"/>
      <c r="M249" s="45"/>
      <c r="N249" s="115"/>
      <c r="O249" s="49" t="s">
        <v>250</v>
      </c>
    </row>
    <row r="250" spans="1:15" s="49" customFormat="1" ht="66.599999999999994" customHeight="1" outlineLevel="1">
      <c r="A250" s="1">
        <v>291</v>
      </c>
      <c r="B250" s="1" t="str">
        <f t="shared" si="13"/>
        <v>IVF291</v>
      </c>
      <c r="C250" s="205" t="s">
        <v>105</v>
      </c>
      <c r="D250" s="1">
        <v>1</v>
      </c>
      <c r="E250" s="46" t="s">
        <v>9</v>
      </c>
      <c r="F250" s="5">
        <v>355000</v>
      </c>
      <c r="G250" s="45">
        <f>ROUND(D250*F250,0)</f>
        <v>355000</v>
      </c>
      <c r="H250" s="4">
        <v>1</v>
      </c>
      <c r="I250" s="3" t="s">
        <v>9</v>
      </c>
      <c r="J250" s="106">
        <f>F250</f>
        <v>355000</v>
      </c>
      <c r="K250" s="45">
        <f>ROUND(H250*J250,0)</f>
        <v>355000</v>
      </c>
      <c r="L250" s="45">
        <f t="shared" si="11"/>
        <v>0</v>
      </c>
      <c r="M250" s="45">
        <f t="shared" si="12"/>
        <v>0</v>
      </c>
      <c r="N250" s="115" t="s">
        <v>302</v>
      </c>
      <c r="O250" s="49" t="s">
        <v>250</v>
      </c>
    </row>
    <row r="251" spans="1:15" s="49" customFormat="1" outlineLevel="1">
      <c r="A251" s="1"/>
      <c r="B251" s="1" t="str">
        <f t="shared" si="13"/>
        <v/>
      </c>
      <c r="C251" s="207" t="s">
        <v>347</v>
      </c>
      <c r="D251" s="1"/>
      <c r="E251" s="46"/>
      <c r="F251" s="5"/>
      <c r="G251" s="45"/>
      <c r="H251" s="4"/>
      <c r="I251" s="3"/>
      <c r="J251" s="106"/>
      <c r="K251" s="45"/>
      <c r="L251" s="45"/>
      <c r="M251" s="45"/>
      <c r="N251" s="115"/>
      <c r="O251" s="49" t="s">
        <v>250</v>
      </c>
    </row>
    <row r="252" spans="1:15" s="49" customFormat="1" ht="12.1" customHeight="1" outlineLevel="1">
      <c r="A252" s="3"/>
      <c r="B252" s="1" t="str">
        <f t="shared" si="13"/>
        <v/>
      </c>
      <c r="F252" s="43"/>
      <c r="G252" s="45"/>
      <c r="H252" s="4"/>
      <c r="I252" s="3"/>
      <c r="J252" s="106"/>
      <c r="K252" s="45"/>
      <c r="L252" s="45">
        <f t="shared" si="11"/>
        <v>0</v>
      </c>
      <c r="M252" s="45">
        <f t="shared" si="12"/>
        <v>0</v>
      </c>
      <c r="N252" s="115"/>
      <c r="O252" s="49" t="s">
        <v>250</v>
      </c>
    </row>
    <row r="253" spans="1:15" s="49" customFormat="1" ht="99.7" customHeight="1" outlineLevel="1">
      <c r="A253" s="1">
        <v>292</v>
      </c>
      <c r="B253" s="1" t="str">
        <f t="shared" si="13"/>
        <v>IVF292</v>
      </c>
      <c r="C253" s="205" t="s">
        <v>106</v>
      </c>
      <c r="D253" s="1">
        <v>3</v>
      </c>
      <c r="E253" s="46" t="s">
        <v>9</v>
      </c>
      <c r="F253" s="5">
        <v>61000</v>
      </c>
      <c r="G253" s="45">
        <f>ROUND(D253*F253,0)</f>
        <v>183000</v>
      </c>
      <c r="H253" s="4">
        <v>2</v>
      </c>
      <c r="I253" s="3" t="s">
        <v>9</v>
      </c>
      <c r="J253" s="106">
        <f>F253</f>
        <v>61000</v>
      </c>
      <c r="K253" s="45">
        <f>ROUND(H253*J253,0)</f>
        <v>122000</v>
      </c>
      <c r="L253" s="45">
        <f t="shared" si="11"/>
        <v>0</v>
      </c>
      <c r="M253" s="45">
        <f t="shared" si="12"/>
        <v>61000</v>
      </c>
      <c r="N253" s="115" t="s">
        <v>305</v>
      </c>
      <c r="O253" s="49" t="s">
        <v>250</v>
      </c>
    </row>
    <row r="254" spans="1:15" s="49" customFormat="1" outlineLevel="1">
      <c r="A254" s="1"/>
      <c r="B254" s="1" t="str">
        <f t="shared" si="13"/>
        <v/>
      </c>
      <c r="C254" s="207" t="s">
        <v>348</v>
      </c>
      <c r="D254" s="1"/>
      <c r="E254" s="46"/>
      <c r="F254" s="5"/>
      <c r="G254" s="45"/>
      <c r="H254" s="4"/>
      <c r="I254" s="3"/>
      <c r="J254" s="106"/>
      <c r="K254" s="45"/>
      <c r="L254" s="45"/>
      <c r="M254" s="45"/>
      <c r="N254" s="115"/>
      <c r="O254" s="49" t="s">
        <v>250</v>
      </c>
    </row>
    <row r="255" spans="1:15" s="49" customFormat="1" ht="12.1" customHeight="1" outlineLevel="1">
      <c r="A255" s="1"/>
      <c r="B255" s="1" t="str">
        <f t="shared" si="13"/>
        <v/>
      </c>
      <c r="C255" s="205"/>
      <c r="D255" s="1"/>
      <c r="E255" s="46"/>
      <c r="F255" s="5"/>
      <c r="G255" s="45"/>
      <c r="H255" s="4"/>
      <c r="I255" s="3"/>
      <c r="J255" s="106"/>
      <c r="K255" s="45"/>
      <c r="L255" s="45"/>
      <c r="M255" s="45"/>
      <c r="N255" s="115"/>
      <c r="O255" s="49" t="s">
        <v>250</v>
      </c>
    </row>
    <row r="256" spans="1:15" s="49" customFormat="1" ht="19.899999999999999" customHeight="1">
      <c r="A256" s="1"/>
      <c r="B256" s="1" t="str">
        <f t="shared" si="13"/>
        <v/>
      </c>
      <c r="C256" s="205"/>
      <c r="D256" s="1"/>
      <c r="E256" s="46"/>
      <c r="F256" s="5"/>
      <c r="G256" s="52">
        <f>ROUND(SUM(G152:G255),0)</f>
        <v>5915529</v>
      </c>
      <c r="H256" s="4"/>
      <c r="I256" s="3"/>
      <c r="J256" s="107" t="s">
        <v>32</v>
      </c>
      <c r="K256" s="52">
        <f>ROUND(SUM(K152:K255),0)</f>
        <v>7012631</v>
      </c>
      <c r="L256" s="52">
        <f>SUM(L152:L255)</f>
        <v>1910379</v>
      </c>
      <c r="M256" s="52">
        <f>SUM(M152:M255)</f>
        <v>813277</v>
      </c>
      <c r="N256" s="220">
        <f>L256-M256</f>
        <v>1097102</v>
      </c>
    </row>
    <row r="257" spans="1:15" s="49" customFormat="1" ht="19.899999999999999" customHeight="1">
      <c r="A257" s="389"/>
      <c r="B257" s="389"/>
      <c r="C257" s="388"/>
      <c r="D257" s="389"/>
      <c r="E257" s="390"/>
      <c r="F257" s="5"/>
      <c r="G257" s="52"/>
      <c r="H257" s="391"/>
      <c r="I257" s="387"/>
      <c r="J257" s="107"/>
      <c r="K257" s="52"/>
      <c r="L257" s="52"/>
      <c r="M257" s="52"/>
      <c r="N257" s="220"/>
    </row>
    <row r="258" spans="1:15" s="49" customFormat="1" ht="19.899999999999999" customHeight="1">
      <c r="A258" s="389"/>
      <c r="B258" s="389"/>
      <c r="C258" s="388"/>
      <c r="D258" s="389"/>
      <c r="E258" s="390"/>
      <c r="F258" s="55" t="s">
        <v>388</v>
      </c>
      <c r="G258" s="52">
        <f>G256</f>
        <v>5915529</v>
      </c>
      <c r="H258" s="393"/>
      <c r="I258" s="56"/>
      <c r="J258" s="107" t="s">
        <v>240</v>
      </c>
      <c r="K258" s="107">
        <f>L256</f>
        <v>1910379</v>
      </c>
      <c r="L258" s="52"/>
      <c r="M258" s="52"/>
      <c r="N258" s="220"/>
    </row>
    <row r="259" spans="1:15" s="49" customFormat="1" ht="19.899999999999999" customHeight="1">
      <c r="A259" s="389"/>
      <c r="B259" s="389"/>
      <c r="C259" s="388"/>
      <c r="D259" s="389"/>
      <c r="E259" s="390"/>
      <c r="F259" s="55" t="s">
        <v>653</v>
      </c>
      <c r="G259" s="52">
        <f>K256</f>
        <v>7012631</v>
      </c>
      <c r="H259" s="393"/>
      <c r="I259" s="56"/>
      <c r="J259" s="107" t="s">
        <v>239</v>
      </c>
      <c r="K259" s="107">
        <f>M256</f>
        <v>813277</v>
      </c>
      <c r="L259" s="52"/>
      <c r="M259" s="52"/>
      <c r="N259" s="220"/>
    </row>
    <row r="260" spans="1:15" s="49" customFormat="1" ht="19.899999999999999" customHeight="1">
      <c r="A260" s="389"/>
      <c r="B260" s="389"/>
      <c r="C260" s="388"/>
      <c r="D260" s="389"/>
      <c r="E260" s="390"/>
      <c r="F260" s="55" t="s">
        <v>648</v>
      </c>
      <c r="G260" s="107">
        <f>G259-G258</f>
        <v>1097102</v>
      </c>
      <c r="H260" s="393"/>
      <c r="I260" s="56"/>
      <c r="J260" s="55" t="s">
        <v>648</v>
      </c>
      <c r="K260" s="107">
        <f>K258-K259</f>
        <v>1097102</v>
      </c>
      <c r="L260" s="52"/>
      <c r="M260" s="52"/>
      <c r="N260" s="220"/>
    </row>
    <row r="261" spans="1:15" s="49" customFormat="1" ht="19.899999999999999" customHeight="1">
      <c r="A261" s="389"/>
      <c r="B261" s="389"/>
      <c r="C261" s="388"/>
      <c r="D261" s="389"/>
      <c r="E261" s="390"/>
      <c r="F261" s="5"/>
      <c r="G261" s="52"/>
      <c r="H261" s="391"/>
      <c r="I261" s="387"/>
      <c r="J261" s="107"/>
      <c r="K261" s="52"/>
      <c r="L261" s="52"/>
      <c r="M261" s="52"/>
      <c r="N261" s="220"/>
    </row>
    <row r="262" spans="1:15" s="49" customFormat="1">
      <c r="A262" s="3"/>
      <c r="B262" s="1" t="str">
        <f t="shared" si="13"/>
        <v/>
      </c>
      <c r="C262" s="192" t="s">
        <v>35</v>
      </c>
      <c r="F262" s="43"/>
      <c r="G262" s="44"/>
      <c r="H262" s="4"/>
      <c r="I262" s="3"/>
      <c r="J262" s="106"/>
      <c r="K262" s="44"/>
      <c r="L262" s="45"/>
      <c r="M262" s="45"/>
      <c r="N262" s="115"/>
    </row>
    <row r="263" spans="1:15" s="49" customFormat="1" ht="151.5" customHeight="1" outlineLevel="1">
      <c r="A263" s="1">
        <v>271</v>
      </c>
      <c r="B263" s="1" t="str">
        <f t="shared" si="13"/>
        <v>IVF271</v>
      </c>
      <c r="C263" s="205" t="s">
        <v>427</v>
      </c>
      <c r="D263" s="1">
        <v>2</v>
      </c>
      <c r="E263" s="46" t="s">
        <v>9</v>
      </c>
      <c r="F263" s="5">
        <v>881</v>
      </c>
      <c r="G263" s="45">
        <f>ROUND(D263*F263,0)</f>
        <v>1762</v>
      </c>
      <c r="H263" s="4">
        <v>0</v>
      </c>
      <c r="I263" s="3" t="s">
        <v>9</v>
      </c>
      <c r="J263" s="106">
        <f>F263</f>
        <v>881</v>
      </c>
      <c r="K263" s="45"/>
      <c r="L263" s="45">
        <f>ROUND(IF(K263&gt;G263,K263-G263,0),0)</f>
        <v>0</v>
      </c>
      <c r="M263" s="45">
        <f>ROUND(IF(K263&lt;G263,G263-K263,0),0)</f>
        <v>1762</v>
      </c>
      <c r="N263" s="115" t="s">
        <v>393</v>
      </c>
      <c r="O263" s="49" t="s">
        <v>251</v>
      </c>
    </row>
    <row r="264" spans="1:15" s="49" customFormat="1" ht="12.1" customHeight="1" outlineLevel="1">
      <c r="A264" s="3"/>
      <c r="B264" s="1" t="str">
        <f t="shared" si="13"/>
        <v/>
      </c>
      <c r="F264" s="43"/>
      <c r="G264" s="45"/>
      <c r="H264" s="4"/>
      <c r="I264" s="3"/>
      <c r="J264" s="106"/>
      <c r="K264" s="45"/>
      <c r="L264" s="45">
        <f t="shared" ref="L264:L301" si="14">ROUND(IF(K264&gt;G264,K264-G264,0),0)</f>
        <v>0</v>
      </c>
      <c r="M264" s="45">
        <f t="shared" ref="M264:M301" si="15">ROUND(IF(K264&lt;G264,G264-K264,0),0)</f>
        <v>0</v>
      </c>
      <c r="N264" s="115"/>
      <c r="O264" s="49" t="s">
        <v>251</v>
      </c>
    </row>
    <row r="265" spans="1:15" s="49" customFormat="1" ht="152.35" customHeight="1" outlineLevel="1">
      <c r="A265" s="1">
        <v>272</v>
      </c>
      <c r="B265" s="1" t="str">
        <f t="shared" si="13"/>
        <v>IVF272</v>
      </c>
      <c r="C265" s="205" t="s">
        <v>107</v>
      </c>
      <c r="D265" s="1">
        <v>60</v>
      </c>
      <c r="E265" s="46" t="s">
        <v>14</v>
      </c>
      <c r="F265" s="5">
        <v>199</v>
      </c>
      <c r="G265" s="45">
        <f>ROUND(D265*F265,0)</f>
        <v>11940</v>
      </c>
      <c r="H265" s="4">
        <v>60</v>
      </c>
      <c r="I265" s="3" t="s">
        <v>14</v>
      </c>
      <c r="J265" s="106">
        <f>F265</f>
        <v>199</v>
      </c>
      <c r="K265" s="45">
        <f>ROUND(H265*J265,0)</f>
        <v>11940</v>
      </c>
      <c r="L265" s="45">
        <f t="shared" si="14"/>
        <v>0</v>
      </c>
      <c r="M265" s="45">
        <f t="shared" si="15"/>
        <v>0</v>
      </c>
      <c r="N265" s="497" t="s">
        <v>304</v>
      </c>
      <c r="O265" s="49" t="s">
        <v>251</v>
      </c>
    </row>
    <row r="266" spans="1:15" s="49" customFormat="1" outlineLevel="1">
      <c r="A266" s="3"/>
      <c r="B266" s="1" t="str">
        <f t="shared" si="13"/>
        <v/>
      </c>
      <c r="C266" s="208" t="s">
        <v>30</v>
      </c>
      <c r="F266" s="43"/>
      <c r="G266" s="45"/>
      <c r="H266" s="4">
        <f>95.61-60</f>
        <v>35.61</v>
      </c>
      <c r="I266" s="3" t="s">
        <v>14</v>
      </c>
      <c r="J266" s="106">
        <f>J265</f>
        <v>199</v>
      </c>
      <c r="K266" s="45">
        <f>ROUND(H266*J266,0)</f>
        <v>7086</v>
      </c>
      <c r="L266" s="45">
        <f t="shared" si="14"/>
        <v>7086</v>
      </c>
      <c r="M266" s="45">
        <f t="shared" si="15"/>
        <v>0</v>
      </c>
      <c r="N266" s="497"/>
      <c r="O266" s="49" t="s">
        <v>251</v>
      </c>
    </row>
    <row r="267" spans="1:15" s="49" customFormat="1" outlineLevel="1">
      <c r="A267" s="3"/>
      <c r="B267" s="1" t="str">
        <f t="shared" si="13"/>
        <v/>
      </c>
      <c r="C267" s="48" t="s">
        <v>350</v>
      </c>
      <c r="F267" s="43"/>
      <c r="G267" s="45"/>
      <c r="H267" s="4"/>
      <c r="I267" s="3"/>
      <c r="J267" s="106"/>
      <c r="K267" s="45"/>
      <c r="L267" s="45"/>
      <c r="M267" s="45"/>
      <c r="N267" s="115"/>
      <c r="O267" s="49" t="s">
        <v>251</v>
      </c>
    </row>
    <row r="268" spans="1:15" s="49" customFormat="1" ht="12.1" customHeight="1" outlineLevel="1">
      <c r="A268" s="3"/>
      <c r="B268" s="1" t="str">
        <f t="shared" si="13"/>
        <v/>
      </c>
      <c r="C268" s="48"/>
      <c r="F268" s="43"/>
      <c r="G268" s="45"/>
      <c r="H268" s="4"/>
      <c r="I268" s="3"/>
      <c r="J268" s="106"/>
      <c r="K268" s="45"/>
      <c r="L268" s="45"/>
      <c r="M268" s="45"/>
      <c r="N268" s="115"/>
      <c r="O268" s="49" t="s">
        <v>251</v>
      </c>
    </row>
    <row r="269" spans="1:15" s="49" customFormat="1" ht="154.55000000000001" customHeight="1" outlineLevel="1">
      <c r="A269" s="1">
        <v>273</v>
      </c>
      <c r="B269" s="1" t="str">
        <f t="shared" si="13"/>
        <v>IVF273</v>
      </c>
      <c r="C269" s="205" t="s">
        <v>108</v>
      </c>
      <c r="D269" s="1">
        <v>60</v>
      </c>
      <c r="E269" s="46" t="s">
        <v>14</v>
      </c>
      <c r="F269" s="5">
        <v>229</v>
      </c>
      <c r="G269" s="45">
        <f>ROUND(D269*F269,0)</f>
        <v>13740</v>
      </c>
      <c r="H269" s="4">
        <v>0</v>
      </c>
      <c r="I269" s="3" t="s">
        <v>14</v>
      </c>
      <c r="J269" s="106">
        <f>F269</f>
        <v>229</v>
      </c>
      <c r="K269" s="45"/>
      <c r="L269" s="45">
        <f t="shared" si="14"/>
        <v>0</v>
      </c>
      <c r="M269" s="45">
        <f t="shared" si="15"/>
        <v>13740</v>
      </c>
      <c r="N269" s="115" t="s">
        <v>393</v>
      </c>
      <c r="O269" s="49" t="s">
        <v>251</v>
      </c>
    </row>
    <row r="270" spans="1:15" s="49" customFormat="1" ht="12.1" customHeight="1" outlineLevel="1">
      <c r="A270" s="3"/>
      <c r="B270" s="1" t="str">
        <f t="shared" si="13"/>
        <v/>
      </c>
      <c r="F270" s="43"/>
      <c r="G270" s="45"/>
      <c r="H270" s="4"/>
      <c r="I270" s="3"/>
      <c r="J270" s="106"/>
      <c r="K270" s="45"/>
      <c r="L270" s="45">
        <f t="shared" si="14"/>
        <v>0</v>
      </c>
      <c r="M270" s="45">
        <f t="shared" si="15"/>
        <v>0</v>
      </c>
      <c r="N270" s="115"/>
      <c r="O270" s="49" t="s">
        <v>251</v>
      </c>
    </row>
    <row r="271" spans="1:15" s="49" customFormat="1" ht="181.55" customHeight="1" outlineLevel="1">
      <c r="A271" s="1">
        <v>274</v>
      </c>
      <c r="B271" s="1" t="str">
        <f t="shared" si="13"/>
        <v>IVF274</v>
      </c>
      <c r="C271" s="205" t="s">
        <v>109</v>
      </c>
      <c r="D271" s="1">
        <v>90</v>
      </c>
      <c r="E271" s="46" t="s">
        <v>14</v>
      </c>
      <c r="F271" s="5">
        <v>327</v>
      </c>
      <c r="G271" s="45">
        <f>ROUND(D271*F271,0)</f>
        <v>29430</v>
      </c>
      <c r="H271" s="4">
        <v>0</v>
      </c>
      <c r="I271" s="3" t="s">
        <v>14</v>
      </c>
      <c r="J271" s="106">
        <f>F271</f>
        <v>327</v>
      </c>
      <c r="K271" s="45"/>
      <c r="L271" s="45">
        <f t="shared" si="14"/>
        <v>0</v>
      </c>
      <c r="M271" s="45">
        <f t="shared" si="15"/>
        <v>29430</v>
      </c>
      <c r="N271" s="115" t="s">
        <v>393</v>
      </c>
      <c r="O271" s="49" t="s">
        <v>251</v>
      </c>
    </row>
    <row r="272" spans="1:15" s="49" customFormat="1" ht="12.1" customHeight="1" outlineLevel="1">
      <c r="A272" s="3"/>
      <c r="B272" s="1" t="str">
        <f t="shared" si="13"/>
        <v/>
      </c>
      <c r="F272" s="43"/>
      <c r="G272" s="45"/>
      <c r="H272" s="4"/>
      <c r="I272" s="3"/>
      <c r="J272" s="106"/>
      <c r="K272" s="45"/>
      <c r="L272" s="45">
        <f t="shared" si="14"/>
        <v>0</v>
      </c>
      <c r="M272" s="45">
        <f t="shared" si="15"/>
        <v>0</v>
      </c>
      <c r="N272" s="115"/>
      <c r="O272" s="49" t="s">
        <v>251</v>
      </c>
    </row>
    <row r="273" spans="1:15" s="49" customFormat="1" ht="181.55" customHeight="1" outlineLevel="1">
      <c r="A273" s="1">
        <v>275</v>
      </c>
      <c r="B273" s="1" t="str">
        <f t="shared" si="13"/>
        <v>IVF275</v>
      </c>
      <c r="C273" s="205" t="s">
        <v>428</v>
      </c>
      <c r="D273" s="1">
        <v>75</v>
      </c>
      <c r="E273" s="46" t="s">
        <v>14</v>
      </c>
      <c r="F273" s="5">
        <v>444</v>
      </c>
      <c r="G273" s="45">
        <f>ROUND(D273*F273,0)</f>
        <v>33300</v>
      </c>
      <c r="H273" s="4">
        <v>10.3</v>
      </c>
      <c r="I273" s="3" t="s">
        <v>14</v>
      </c>
      <c r="J273" s="106">
        <f>F273</f>
        <v>444</v>
      </c>
      <c r="K273" s="45">
        <f>ROUND(H273*J273,0)</f>
        <v>4573</v>
      </c>
      <c r="L273" s="45">
        <f t="shared" si="14"/>
        <v>0</v>
      </c>
      <c r="M273" s="45">
        <f t="shared" si="15"/>
        <v>28727</v>
      </c>
      <c r="N273" s="115" t="s">
        <v>305</v>
      </c>
      <c r="O273" s="49" t="s">
        <v>251</v>
      </c>
    </row>
    <row r="274" spans="1:15" s="49" customFormat="1" outlineLevel="1">
      <c r="A274" s="3"/>
      <c r="B274" s="1" t="str">
        <f t="shared" si="13"/>
        <v/>
      </c>
      <c r="C274" s="48" t="s">
        <v>350</v>
      </c>
      <c r="F274" s="43"/>
      <c r="G274" s="45"/>
      <c r="H274" s="4"/>
      <c r="I274" s="3"/>
      <c r="J274" s="106"/>
      <c r="K274" s="45"/>
      <c r="L274" s="45">
        <f t="shared" si="14"/>
        <v>0</v>
      </c>
      <c r="M274" s="45">
        <f t="shared" si="15"/>
        <v>0</v>
      </c>
      <c r="N274" s="115"/>
      <c r="O274" s="49" t="s">
        <v>251</v>
      </c>
    </row>
    <row r="275" spans="1:15" s="49" customFormat="1" ht="12.1" customHeight="1" outlineLevel="1">
      <c r="A275" s="3"/>
      <c r="B275" s="1" t="str">
        <f t="shared" si="13"/>
        <v/>
      </c>
      <c r="F275" s="43"/>
      <c r="G275" s="45"/>
      <c r="H275" s="4"/>
      <c r="I275" s="3"/>
      <c r="J275" s="106"/>
      <c r="K275" s="45"/>
      <c r="L275" s="45"/>
      <c r="M275" s="45"/>
      <c r="N275" s="115"/>
      <c r="O275" s="49" t="s">
        <v>251</v>
      </c>
    </row>
    <row r="276" spans="1:15" s="49" customFormat="1" ht="94.95" customHeight="1" outlineLevel="1">
      <c r="A276" s="1">
        <v>276</v>
      </c>
      <c r="B276" s="1" t="str">
        <f t="shared" ref="B276:B344" si="16">IF(ISBLANK(A276), "","IVF"&amp;A276)</f>
        <v>IVF276</v>
      </c>
      <c r="C276" s="205" t="s">
        <v>110</v>
      </c>
      <c r="D276" s="1">
        <v>6</v>
      </c>
      <c r="E276" s="46" t="s">
        <v>9</v>
      </c>
      <c r="F276" s="5">
        <v>1746</v>
      </c>
      <c r="G276" s="45">
        <f>ROUND(D276*F276,0)</f>
        <v>10476</v>
      </c>
      <c r="H276" s="4">
        <v>0</v>
      </c>
      <c r="I276" s="3" t="s">
        <v>9</v>
      </c>
      <c r="J276" s="106">
        <f>F276</f>
        <v>1746</v>
      </c>
      <c r="K276" s="45"/>
      <c r="L276" s="45">
        <f t="shared" si="14"/>
        <v>0</v>
      </c>
      <c r="M276" s="45">
        <f t="shared" si="15"/>
        <v>10476</v>
      </c>
      <c r="N276" s="115" t="s">
        <v>393</v>
      </c>
      <c r="O276" s="49" t="s">
        <v>251</v>
      </c>
    </row>
    <row r="277" spans="1:15" s="49" customFormat="1" ht="12.1" customHeight="1" outlineLevel="1">
      <c r="A277" s="3"/>
      <c r="B277" s="1" t="str">
        <f t="shared" si="16"/>
        <v/>
      </c>
      <c r="F277" s="43"/>
      <c r="G277" s="45"/>
      <c r="H277" s="4"/>
      <c r="I277" s="3"/>
      <c r="J277" s="106"/>
      <c r="K277" s="45"/>
      <c r="L277" s="45">
        <f t="shared" si="14"/>
        <v>0</v>
      </c>
      <c r="M277" s="45">
        <f t="shared" si="15"/>
        <v>0</v>
      </c>
      <c r="N277" s="115"/>
      <c r="O277" s="49" t="s">
        <v>251</v>
      </c>
    </row>
    <row r="278" spans="1:15" s="49" customFormat="1" ht="106.5" customHeight="1" outlineLevel="1">
      <c r="A278" s="1">
        <v>277</v>
      </c>
      <c r="B278" s="1" t="str">
        <f t="shared" si="16"/>
        <v>IVF277</v>
      </c>
      <c r="C278" s="205" t="s">
        <v>28</v>
      </c>
      <c r="D278" s="1">
        <v>6</v>
      </c>
      <c r="E278" s="46" t="s">
        <v>9</v>
      </c>
      <c r="F278" s="5">
        <v>220</v>
      </c>
      <c r="G278" s="45">
        <f>ROUND(D278*F278,0)</f>
        <v>1320</v>
      </c>
      <c r="H278" s="4">
        <v>1</v>
      </c>
      <c r="I278" s="3" t="s">
        <v>9</v>
      </c>
      <c r="J278" s="106">
        <f>F278</f>
        <v>220</v>
      </c>
      <c r="K278" s="45">
        <f>ROUND(H278*J278,0)</f>
        <v>220</v>
      </c>
      <c r="L278" s="45">
        <f t="shared" si="14"/>
        <v>0</v>
      </c>
      <c r="M278" s="45">
        <f t="shared" si="15"/>
        <v>1100</v>
      </c>
      <c r="N278" s="115" t="s">
        <v>305</v>
      </c>
      <c r="O278" s="49" t="s">
        <v>251</v>
      </c>
    </row>
    <row r="279" spans="1:15" s="49" customFormat="1" outlineLevel="1">
      <c r="A279" s="1"/>
      <c r="B279" s="1" t="str">
        <f t="shared" si="16"/>
        <v/>
      </c>
      <c r="C279" s="207" t="s">
        <v>355</v>
      </c>
      <c r="D279" s="1"/>
      <c r="E279" s="46"/>
      <c r="F279" s="5"/>
      <c r="G279" s="45"/>
      <c r="H279" s="4"/>
      <c r="I279" s="3"/>
      <c r="J279" s="106"/>
      <c r="K279" s="45"/>
      <c r="L279" s="45"/>
      <c r="M279" s="45"/>
      <c r="N279" s="115"/>
      <c r="O279" s="49" t="s">
        <v>251</v>
      </c>
    </row>
    <row r="280" spans="1:15" s="49" customFormat="1" ht="12.1" customHeight="1" outlineLevel="1">
      <c r="A280" s="3"/>
      <c r="B280" s="1" t="str">
        <f t="shared" si="16"/>
        <v/>
      </c>
      <c r="F280" s="43"/>
      <c r="G280" s="45"/>
      <c r="H280" s="4"/>
      <c r="I280" s="3"/>
      <c r="J280" s="106"/>
      <c r="K280" s="45"/>
      <c r="L280" s="45">
        <f t="shared" si="14"/>
        <v>0</v>
      </c>
      <c r="M280" s="45">
        <f t="shared" si="15"/>
        <v>0</v>
      </c>
      <c r="N280" s="115"/>
      <c r="O280" s="49" t="s">
        <v>251</v>
      </c>
    </row>
    <row r="281" spans="1:15" s="49" customFormat="1" ht="260.35000000000002" customHeight="1" outlineLevel="1">
      <c r="A281" s="1">
        <v>278</v>
      </c>
      <c r="B281" s="1" t="str">
        <f t="shared" si="16"/>
        <v>IVF278</v>
      </c>
      <c r="C281" s="205" t="s">
        <v>429</v>
      </c>
      <c r="D281" s="1">
        <v>6</v>
      </c>
      <c r="E281" s="46" t="s">
        <v>9</v>
      </c>
      <c r="F281" s="5">
        <v>3800</v>
      </c>
      <c r="G281" s="45">
        <f>ROUND(D281*F281,0)</f>
        <v>22800</v>
      </c>
      <c r="H281" s="4">
        <v>6</v>
      </c>
      <c r="I281" s="3" t="s">
        <v>9</v>
      </c>
      <c r="J281" s="106">
        <f>F281</f>
        <v>3800</v>
      </c>
      <c r="K281" s="45">
        <f>ROUND(H281*J281,0)</f>
        <v>22800</v>
      </c>
      <c r="L281" s="45">
        <f t="shared" si="14"/>
        <v>0</v>
      </c>
      <c r="M281" s="45">
        <f t="shared" si="15"/>
        <v>0</v>
      </c>
      <c r="N281" s="115" t="s">
        <v>302</v>
      </c>
      <c r="O281" s="49" t="s">
        <v>251</v>
      </c>
    </row>
    <row r="282" spans="1:15" s="49" customFormat="1" outlineLevel="1">
      <c r="A282" s="1"/>
      <c r="B282" s="1" t="str">
        <f t="shared" si="16"/>
        <v/>
      </c>
      <c r="C282" s="209" t="s">
        <v>355</v>
      </c>
      <c r="D282" s="1"/>
      <c r="E282" s="46"/>
      <c r="F282" s="5"/>
      <c r="G282" s="45"/>
      <c r="H282" s="4"/>
      <c r="I282" s="3"/>
      <c r="J282" s="106"/>
      <c r="K282" s="45"/>
      <c r="L282" s="45"/>
      <c r="M282" s="45"/>
      <c r="N282" s="115"/>
      <c r="O282" s="49" t="s">
        <v>251</v>
      </c>
    </row>
    <row r="283" spans="1:15" s="49" customFormat="1" ht="12.1" customHeight="1" outlineLevel="1">
      <c r="A283" s="3"/>
      <c r="B283" s="1" t="str">
        <f t="shared" si="16"/>
        <v/>
      </c>
      <c r="F283" s="43"/>
      <c r="G283" s="45"/>
      <c r="H283" s="4"/>
      <c r="I283" s="3"/>
      <c r="J283" s="106"/>
      <c r="K283" s="45"/>
      <c r="L283" s="45">
        <f t="shared" si="14"/>
        <v>0</v>
      </c>
      <c r="M283" s="45">
        <f t="shared" si="15"/>
        <v>0</v>
      </c>
      <c r="N283" s="115"/>
      <c r="O283" s="49" t="s">
        <v>251</v>
      </c>
    </row>
    <row r="284" spans="1:15" s="49" customFormat="1" ht="180.7" customHeight="1" outlineLevel="1">
      <c r="A284" s="1">
        <v>279</v>
      </c>
      <c r="B284" s="1" t="str">
        <f t="shared" si="16"/>
        <v>IVF279</v>
      </c>
      <c r="C284" s="205" t="s">
        <v>430</v>
      </c>
      <c r="D284" s="1">
        <v>6</v>
      </c>
      <c r="E284" s="46" t="s">
        <v>9</v>
      </c>
      <c r="F284" s="5">
        <v>7590</v>
      </c>
      <c r="G284" s="45">
        <f>ROUND(D284*F284,0)</f>
        <v>45540</v>
      </c>
      <c r="H284" s="4">
        <v>6</v>
      </c>
      <c r="I284" s="3" t="s">
        <v>9</v>
      </c>
      <c r="J284" s="106">
        <f>F284</f>
        <v>7590</v>
      </c>
      <c r="K284" s="45">
        <f>ROUND(H284*J284,0)</f>
        <v>45540</v>
      </c>
      <c r="L284" s="45">
        <f t="shared" si="14"/>
        <v>0</v>
      </c>
      <c r="M284" s="45">
        <f t="shared" si="15"/>
        <v>0</v>
      </c>
      <c r="N284" s="115" t="s">
        <v>302</v>
      </c>
      <c r="O284" s="49" t="s">
        <v>251</v>
      </c>
    </row>
    <row r="285" spans="1:15" s="49" customFormat="1" outlineLevel="1">
      <c r="A285" s="1"/>
      <c r="B285" s="1" t="str">
        <f t="shared" si="16"/>
        <v/>
      </c>
      <c r="C285" s="207" t="s">
        <v>356</v>
      </c>
      <c r="D285" s="1"/>
      <c r="E285" s="46"/>
      <c r="F285" s="5"/>
      <c r="G285" s="45"/>
      <c r="H285" s="4"/>
      <c r="I285" s="3"/>
      <c r="J285" s="106"/>
      <c r="K285" s="45"/>
      <c r="L285" s="45"/>
      <c r="M285" s="45"/>
      <c r="N285" s="115"/>
      <c r="O285" s="49" t="s">
        <v>251</v>
      </c>
    </row>
    <row r="286" spans="1:15" s="49" customFormat="1" ht="12.1" customHeight="1" outlineLevel="1">
      <c r="A286" s="3"/>
      <c r="B286" s="1" t="str">
        <f t="shared" si="16"/>
        <v/>
      </c>
      <c r="F286" s="43"/>
      <c r="G286" s="45"/>
      <c r="H286" s="4"/>
      <c r="I286" s="3"/>
      <c r="J286" s="106"/>
      <c r="K286" s="45"/>
      <c r="L286" s="45">
        <f t="shared" si="14"/>
        <v>0</v>
      </c>
      <c r="M286" s="45">
        <f t="shared" si="15"/>
        <v>0</v>
      </c>
      <c r="N286" s="115"/>
      <c r="O286" s="49" t="s">
        <v>251</v>
      </c>
    </row>
    <row r="287" spans="1:15" s="49" customFormat="1" ht="107.35" customHeight="1" outlineLevel="1">
      <c r="A287" s="1">
        <v>280</v>
      </c>
      <c r="B287" s="1" t="str">
        <f t="shared" si="16"/>
        <v>IVF280</v>
      </c>
      <c r="C287" s="205" t="s">
        <v>111</v>
      </c>
      <c r="D287" s="1">
        <v>6</v>
      </c>
      <c r="E287" s="46" t="s">
        <v>9</v>
      </c>
      <c r="F287" s="5">
        <v>4579</v>
      </c>
      <c r="G287" s="45">
        <f>ROUND(D287*F287,0)</f>
        <v>27474</v>
      </c>
      <c r="H287" s="4">
        <v>6</v>
      </c>
      <c r="I287" s="3" t="s">
        <v>9</v>
      </c>
      <c r="J287" s="106">
        <f>F287</f>
        <v>4579</v>
      </c>
      <c r="K287" s="45">
        <f>ROUND(H287*J287,0)</f>
        <v>27474</v>
      </c>
      <c r="L287" s="45">
        <f t="shared" si="14"/>
        <v>0</v>
      </c>
      <c r="M287" s="45">
        <f t="shared" si="15"/>
        <v>0</v>
      </c>
      <c r="N287" s="115" t="s">
        <v>302</v>
      </c>
      <c r="O287" s="49" t="s">
        <v>251</v>
      </c>
    </row>
    <row r="288" spans="1:15" s="49" customFormat="1" outlineLevel="1">
      <c r="A288" s="1"/>
      <c r="B288" s="1" t="str">
        <f t="shared" si="16"/>
        <v/>
      </c>
      <c r="C288" s="207" t="s">
        <v>356</v>
      </c>
      <c r="D288" s="1"/>
      <c r="E288" s="46"/>
      <c r="F288" s="5"/>
      <c r="G288" s="45"/>
      <c r="H288" s="4"/>
      <c r="I288" s="3"/>
      <c r="J288" s="106"/>
      <c r="K288" s="45"/>
      <c r="L288" s="45"/>
      <c r="M288" s="45"/>
      <c r="N288" s="115"/>
      <c r="O288" s="49" t="s">
        <v>251</v>
      </c>
    </row>
    <row r="289" spans="1:15" s="49" customFormat="1" ht="12.1" customHeight="1" outlineLevel="1">
      <c r="A289" s="3"/>
      <c r="B289" s="1" t="str">
        <f t="shared" si="16"/>
        <v/>
      </c>
      <c r="F289" s="43"/>
      <c r="G289" s="45"/>
      <c r="H289" s="4"/>
      <c r="I289" s="3"/>
      <c r="J289" s="106"/>
      <c r="K289" s="45"/>
      <c r="L289" s="45">
        <f t="shared" si="14"/>
        <v>0</v>
      </c>
      <c r="M289" s="45">
        <f t="shared" si="15"/>
        <v>0</v>
      </c>
      <c r="N289" s="115"/>
      <c r="O289" s="49" t="s">
        <v>251</v>
      </c>
    </row>
    <row r="290" spans="1:15" s="49" customFormat="1" ht="77.3" customHeight="1" outlineLevel="1">
      <c r="A290" s="1">
        <v>281</v>
      </c>
      <c r="B290" s="1" t="str">
        <f t="shared" si="16"/>
        <v>IVF281</v>
      </c>
      <c r="C290" s="205" t="s">
        <v>112</v>
      </c>
      <c r="D290" s="1">
        <v>6</v>
      </c>
      <c r="E290" s="46" t="s">
        <v>9</v>
      </c>
      <c r="F290" s="5">
        <v>872</v>
      </c>
      <c r="G290" s="45">
        <f>ROUND(D290*F290,0)</f>
        <v>5232</v>
      </c>
      <c r="H290" s="4">
        <v>6</v>
      </c>
      <c r="I290" s="3" t="s">
        <v>9</v>
      </c>
      <c r="J290" s="106">
        <f>F290</f>
        <v>872</v>
      </c>
      <c r="K290" s="45">
        <f>ROUND(H290*J290,0)</f>
        <v>5232</v>
      </c>
      <c r="L290" s="45">
        <f t="shared" si="14"/>
        <v>0</v>
      </c>
      <c r="M290" s="45">
        <f t="shared" si="15"/>
        <v>0</v>
      </c>
      <c r="N290" s="115" t="s">
        <v>302</v>
      </c>
      <c r="O290" s="49" t="s">
        <v>251</v>
      </c>
    </row>
    <row r="291" spans="1:15" s="49" customFormat="1" outlineLevel="1">
      <c r="A291" s="1"/>
      <c r="B291" s="1" t="str">
        <f t="shared" si="16"/>
        <v/>
      </c>
      <c r="C291" s="207" t="s">
        <v>357</v>
      </c>
      <c r="D291" s="1"/>
      <c r="E291" s="46"/>
      <c r="F291" s="5"/>
      <c r="G291" s="45"/>
      <c r="H291" s="4"/>
      <c r="I291" s="3"/>
      <c r="J291" s="106"/>
      <c r="K291" s="45"/>
      <c r="L291" s="45"/>
      <c r="M291" s="45"/>
      <c r="N291" s="115"/>
      <c r="O291" s="49" t="s">
        <v>251</v>
      </c>
    </row>
    <row r="292" spans="1:15" s="49" customFormat="1" ht="12.1" customHeight="1" outlineLevel="1">
      <c r="A292" s="3"/>
      <c r="B292" s="1" t="str">
        <f t="shared" si="16"/>
        <v/>
      </c>
      <c r="F292" s="43"/>
      <c r="G292" s="45"/>
      <c r="H292" s="4"/>
      <c r="I292" s="3"/>
      <c r="J292" s="106"/>
      <c r="K292" s="45"/>
      <c r="L292" s="45">
        <f t="shared" si="14"/>
        <v>0</v>
      </c>
      <c r="M292" s="45">
        <f t="shared" si="15"/>
        <v>0</v>
      </c>
      <c r="N292" s="115"/>
      <c r="O292" s="49" t="s">
        <v>251</v>
      </c>
    </row>
    <row r="293" spans="1:15" s="49" customFormat="1" ht="93.75" customHeight="1" outlineLevel="1">
      <c r="A293" s="1">
        <v>282</v>
      </c>
      <c r="B293" s="1" t="str">
        <f t="shared" si="16"/>
        <v>IVF282</v>
      </c>
      <c r="C293" s="205" t="s">
        <v>113</v>
      </c>
      <c r="D293" s="1">
        <v>6</v>
      </c>
      <c r="E293" s="46" t="s">
        <v>9</v>
      </c>
      <c r="F293" s="5">
        <v>727</v>
      </c>
      <c r="G293" s="45">
        <f>ROUND(D293*F293,0)</f>
        <v>4362</v>
      </c>
      <c r="H293" s="4">
        <v>6</v>
      </c>
      <c r="I293" s="3" t="s">
        <v>9</v>
      </c>
      <c r="J293" s="106">
        <f>F293</f>
        <v>727</v>
      </c>
      <c r="K293" s="45">
        <f>ROUND(H293*J293,0)</f>
        <v>4362</v>
      </c>
      <c r="L293" s="45">
        <f t="shared" si="14"/>
        <v>0</v>
      </c>
      <c r="M293" s="45">
        <f t="shared" si="15"/>
        <v>0</v>
      </c>
      <c r="N293" s="115" t="s">
        <v>302</v>
      </c>
      <c r="O293" s="49" t="s">
        <v>251</v>
      </c>
    </row>
    <row r="294" spans="1:15" s="49" customFormat="1" outlineLevel="1">
      <c r="A294" s="1"/>
      <c r="B294" s="1" t="str">
        <f t="shared" si="16"/>
        <v/>
      </c>
      <c r="C294" s="207" t="s">
        <v>357</v>
      </c>
      <c r="D294" s="1"/>
      <c r="E294" s="46"/>
      <c r="F294" s="5"/>
      <c r="G294" s="45"/>
      <c r="H294" s="4"/>
      <c r="I294" s="3"/>
      <c r="J294" s="106"/>
      <c r="K294" s="45"/>
      <c r="L294" s="45"/>
      <c r="M294" s="45"/>
      <c r="N294" s="115"/>
      <c r="O294" s="49" t="s">
        <v>251</v>
      </c>
    </row>
    <row r="295" spans="1:15" s="49" customFormat="1" ht="12.1" customHeight="1" outlineLevel="1">
      <c r="A295" s="3"/>
      <c r="B295" s="1" t="str">
        <f t="shared" si="16"/>
        <v/>
      </c>
      <c r="F295" s="43"/>
      <c r="G295" s="45"/>
      <c r="H295" s="4"/>
      <c r="I295" s="3"/>
      <c r="J295" s="106"/>
      <c r="K295" s="45"/>
      <c r="L295" s="45">
        <f t="shared" si="14"/>
        <v>0</v>
      </c>
      <c r="M295" s="45">
        <f t="shared" si="15"/>
        <v>0</v>
      </c>
      <c r="N295" s="115"/>
      <c r="O295" s="49" t="s">
        <v>251</v>
      </c>
    </row>
    <row r="296" spans="1:15" s="49" customFormat="1" ht="60.8" customHeight="1" outlineLevel="1">
      <c r="A296" s="1">
        <v>283</v>
      </c>
      <c r="B296" s="1" t="str">
        <f t="shared" si="16"/>
        <v>IVF283</v>
      </c>
      <c r="C296" s="205" t="s">
        <v>114</v>
      </c>
      <c r="D296" s="1">
        <v>6</v>
      </c>
      <c r="E296" s="46" t="s">
        <v>9</v>
      </c>
      <c r="F296" s="5">
        <v>873</v>
      </c>
      <c r="G296" s="45">
        <f>ROUND(D296*F296,0)</f>
        <v>5238</v>
      </c>
      <c r="H296" s="4">
        <v>6</v>
      </c>
      <c r="I296" s="3" t="s">
        <v>9</v>
      </c>
      <c r="J296" s="106">
        <f>F296</f>
        <v>873</v>
      </c>
      <c r="K296" s="45">
        <f>ROUND(H296*J296,0)</f>
        <v>5238</v>
      </c>
      <c r="L296" s="45">
        <f t="shared" si="14"/>
        <v>0</v>
      </c>
      <c r="M296" s="45">
        <f t="shared" si="15"/>
        <v>0</v>
      </c>
      <c r="N296" s="115" t="s">
        <v>302</v>
      </c>
      <c r="O296" s="49" t="s">
        <v>251</v>
      </c>
    </row>
    <row r="297" spans="1:15" s="49" customFormat="1" outlineLevel="1">
      <c r="A297" s="1"/>
      <c r="B297" s="1" t="str">
        <f t="shared" si="16"/>
        <v/>
      </c>
      <c r="C297" s="207" t="s">
        <v>357</v>
      </c>
      <c r="D297" s="1"/>
      <c r="E297" s="46"/>
      <c r="F297" s="5"/>
      <c r="G297" s="45"/>
      <c r="H297" s="4"/>
      <c r="I297" s="3"/>
      <c r="J297" s="106"/>
      <c r="K297" s="45"/>
      <c r="L297" s="45"/>
      <c r="M297" s="45"/>
      <c r="N297" s="115"/>
      <c r="O297" s="49" t="s">
        <v>251</v>
      </c>
    </row>
    <row r="298" spans="1:15" s="49" customFormat="1" ht="12.1" customHeight="1" outlineLevel="1">
      <c r="A298" s="3"/>
      <c r="B298" s="1" t="str">
        <f t="shared" si="16"/>
        <v/>
      </c>
      <c r="F298" s="43"/>
      <c r="G298" s="45"/>
      <c r="H298" s="4"/>
      <c r="I298" s="3"/>
      <c r="J298" s="106"/>
      <c r="K298" s="45"/>
      <c r="L298" s="45">
        <f t="shared" si="14"/>
        <v>0</v>
      </c>
      <c r="M298" s="45">
        <f t="shared" si="15"/>
        <v>0</v>
      </c>
      <c r="N298" s="115"/>
      <c r="O298" s="49" t="s">
        <v>251</v>
      </c>
    </row>
    <row r="299" spans="1:15" s="49" customFormat="1" ht="107.35" customHeight="1" outlineLevel="1">
      <c r="A299" s="1">
        <v>284</v>
      </c>
      <c r="B299" s="1" t="str">
        <f t="shared" si="16"/>
        <v>IVF284</v>
      </c>
      <c r="C299" s="205" t="s">
        <v>115</v>
      </c>
      <c r="D299" s="1">
        <v>6</v>
      </c>
      <c r="E299" s="46" t="s">
        <v>9</v>
      </c>
      <c r="F299" s="5">
        <v>418</v>
      </c>
      <c r="G299" s="45">
        <f>ROUND(D299*F299,0)</f>
        <v>2508</v>
      </c>
      <c r="H299" s="4">
        <v>6</v>
      </c>
      <c r="I299" s="3" t="s">
        <v>9</v>
      </c>
      <c r="J299" s="106">
        <f>F299</f>
        <v>418</v>
      </c>
      <c r="K299" s="45">
        <f>ROUND(H299*J299,0)</f>
        <v>2508</v>
      </c>
      <c r="L299" s="45">
        <f t="shared" si="14"/>
        <v>0</v>
      </c>
      <c r="M299" s="45">
        <f t="shared" si="15"/>
        <v>0</v>
      </c>
      <c r="N299" s="115" t="s">
        <v>302</v>
      </c>
      <c r="O299" s="49" t="s">
        <v>251</v>
      </c>
    </row>
    <row r="300" spans="1:15" s="49" customFormat="1" outlineLevel="1">
      <c r="A300" s="1"/>
      <c r="B300" s="1" t="str">
        <f t="shared" si="16"/>
        <v/>
      </c>
      <c r="C300" s="207" t="s">
        <v>358</v>
      </c>
      <c r="D300" s="1"/>
      <c r="E300" s="46"/>
      <c r="F300" s="5"/>
      <c r="G300" s="45"/>
      <c r="H300" s="4"/>
      <c r="I300" s="3"/>
      <c r="J300" s="106"/>
      <c r="K300" s="45"/>
      <c r="L300" s="45"/>
      <c r="M300" s="45"/>
      <c r="N300" s="115"/>
      <c r="O300" s="49" t="s">
        <v>251</v>
      </c>
    </row>
    <row r="301" spans="1:15" s="49" customFormat="1" ht="12.1" customHeight="1" outlineLevel="1">
      <c r="A301" s="3"/>
      <c r="B301" s="1" t="str">
        <f t="shared" si="16"/>
        <v/>
      </c>
      <c r="F301" s="43"/>
      <c r="G301" s="45"/>
      <c r="H301" s="4"/>
      <c r="I301" s="3"/>
      <c r="J301" s="106"/>
      <c r="K301" s="45"/>
      <c r="L301" s="45">
        <f t="shared" si="14"/>
        <v>0</v>
      </c>
      <c r="M301" s="45">
        <f t="shared" si="15"/>
        <v>0</v>
      </c>
      <c r="N301" s="115"/>
      <c r="O301" s="49" t="s">
        <v>251</v>
      </c>
    </row>
    <row r="302" spans="1:15" s="49" customFormat="1" ht="19.899999999999999" customHeight="1">
      <c r="A302" s="3"/>
      <c r="B302" s="1" t="str">
        <f t="shared" si="16"/>
        <v/>
      </c>
      <c r="F302" s="43"/>
      <c r="G302" s="52">
        <f>ROUND(SUM(G263:G301),0)</f>
        <v>215122</v>
      </c>
      <c r="H302" s="4"/>
      <c r="I302" s="3"/>
      <c r="J302" s="107" t="s">
        <v>32</v>
      </c>
      <c r="K302" s="52">
        <f>ROUND(SUM(K263:K301),0)</f>
        <v>136973</v>
      </c>
      <c r="L302" s="52">
        <f>SUM(L263:L301)</f>
        <v>7086</v>
      </c>
      <c r="M302" s="52">
        <f>SUM(M263:M301)</f>
        <v>85235</v>
      </c>
      <c r="N302" s="394">
        <f>L302-M302</f>
        <v>-78149</v>
      </c>
    </row>
    <row r="303" spans="1:15" s="49" customFormat="1" ht="19.899999999999999" customHeight="1">
      <c r="A303" s="387"/>
      <c r="B303" s="389"/>
      <c r="F303" s="43"/>
      <c r="G303" s="52"/>
      <c r="H303" s="391"/>
      <c r="I303" s="387"/>
      <c r="J303" s="107"/>
      <c r="K303" s="52"/>
      <c r="L303" s="52"/>
      <c r="M303" s="52"/>
      <c r="N303" s="220"/>
    </row>
    <row r="304" spans="1:15" s="49" customFormat="1" ht="19.899999999999999" customHeight="1">
      <c r="A304" s="387"/>
      <c r="B304" s="389"/>
      <c r="F304" s="55" t="s">
        <v>388</v>
      </c>
      <c r="G304" s="52">
        <f>G302</f>
        <v>215122</v>
      </c>
      <c r="H304" s="393"/>
      <c r="I304" s="56"/>
      <c r="J304" s="107" t="s">
        <v>240</v>
      </c>
      <c r="K304" s="107">
        <f>L302</f>
        <v>7086</v>
      </c>
      <c r="L304" s="52"/>
      <c r="M304" s="52"/>
      <c r="N304" s="220"/>
    </row>
    <row r="305" spans="1:15" s="49" customFormat="1" ht="19.899999999999999" customHeight="1">
      <c r="A305" s="387"/>
      <c r="B305" s="389"/>
      <c r="F305" s="55" t="s">
        <v>653</v>
      </c>
      <c r="G305" s="52">
        <f>K302</f>
        <v>136973</v>
      </c>
      <c r="H305" s="393"/>
      <c r="I305" s="56"/>
      <c r="J305" s="107" t="s">
        <v>239</v>
      </c>
      <c r="K305" s="107">
        <f>M302</f>
        <v>85235</v>
      </c>
      <c r="L305" s="52"/>
      <c r="M305" s="52"/>
      <c r="N305" s="220"/>
    </row>
    <row r="306" spans="1:15" s="49" customFormat="1" ht="19.899999999999999" customHeight="1">
      <c r="A306" s="387"/>
      <c r="B306" s="389"/>
      <c r="F306" s="55" t="s">
        <v>648</v>
      </c>
      <c r="G306" s="107">
        <f>G305-G304</f>
        <v>-78149</v>
      </c>
      <c r="H306" s="393"/>
      <c r="I306" s="56"/>
      <c r="J306" s="55" t="s">
        <v>648</v>
      </c>
      <c r="K306" s="107">
        <f>K304-K305</f>
        <v>-78149</v>
      </c>
      <c r="L306" s="52"/>
      <c r="M306" s="52"/>
      <c r="N306" s="220"/>
    </row>
    <row r="307" spans="1:15" s="49" customFormat="1" ht="19.899999999999999" customHeight="1">
      <c r="A307" s="387"/>
      <c r="B307" s="389"/>
      <c r="F307" s="43"/>
      <c r="G307" s="52"/>
      <c r="H307" s="391"/>
      <c r="I307" s="387"/>
      <c r="J307" s="107"/>
      <c r="K307" s="52"/>
      <c r="L307" s="52"/>
      <c r="M307" s="52"/>
      <c r="N307" s="220"/>
    </row>
    <row r="308" spans="1:15" s="49" customFormat="1" ht="19.899999999999999" customHeight="1">
      <c r="A308" s="3"/>
      <c r="B308" s="1" t="str">
        <f t="shared" si="16"/>
        <v/>
      </c>
      <c r="C308" s="192" t="s">
        <v>34</v>
      </c>
      <c r="F308" s="43"/>
      <c r="G308" s="44"/>
      <c r="H308" s="4"/>
      <c r="I308" s="3"/>
      <c r="J308" s="106"/>
      <c r="K308" s="44"/>
      <c r="L308" s="45"/>
      <c r="M308" s="45"/>
      <c r="N308" s="115"/>
    </row>
    <row r="309" spans="1:15" s="49" customFormat="1" ht="153.69999999999999" customHeight="1" outlineLevel="1">
      <c r="A309" s="1">
        <v>293</v>
      </c>
      <c r="B309" s="1" t="str">
        <f t="shared" si="16"/>
        <v>IVF293</v>
      </c>
      <c r="C309" s="205" t="s">
        <v>27</v>
      </c>
      <c r="D309" s="1">
        <v>200</v>
      </c>
      <c r="E309" s="46" t="s">
        <v>14</v>
      </c>
      <c r="F309" s="5">
        <v>116</v>
      </c>
      <c r="G309" s="45">
        <f>ROUND(D309*F309,0)</f>
        <v>23200</v>
      </c>
      <c r="H309" s="4">
        <f>D309</f>
        <v>200</v>
      </c>
      <c r="I309" s="3" t="s">
        <v>14</v>
      </c>
      <c r="J309" s="106">
        <f>F309</f>
        <v>116</v>
      </c>
      <c r="K309" s="45">
        <f>ROUND(H309*J309,0)</f>
        <v>23200</v>
      </c>
      <c r="L309" s="45">
        <f>ROUND(IF(K309&gt;G309,K309-G309,0),0)</f>
        <v>0</v>
      </c>
      <c r="M309" s="45">
        <f>ROUND(IF(K309&lt;G309,G309-K309,0),0)</f>
        <v>0</v>
      </c>
      <c r="N309" s="497" t="s">
        <v>589</v>
      </c>
      <c r="O309" s="49" t="s">
        <v>249</v>
      </c>
    </row>
    <row r="310" spans="1:15" s="49" customFormat="1" outlineLevel="1">
      <c r="A310" s="3"/>
      <c r="B310" s="1" t="str">
        <f t="shared" si="16"/>
        <v/>
      </c>
      <c r="C310" s="208" t="s">
        <v>30</v>
      </c>
      <c r="F310" s="43"/>
      <c r="G310" s="45"/>
      <c r="H310" s="4">
        <v>263.5</v>
      </c>
      <c r="I310" s="46" t="s">
        <v>14</v>
      </c>
      <c r="J310" s="106">
        <f>J309</f>
        <v>116</v>
      </c>
      <c r="K310" s="45">
        <f>ROUND(H310*J310,0)</f>
        <v>30566</v>
      </c>
      <c r="L310" s="45">
        <f t="shared" ref="L310:L416" si="17">ROUND(IF(K310&gt;G310,K310-G310,0),0)</f>
        <v>30566</v>
      </c>
      <c r="M310" s="45">
        <f t="shared" ref="M310:M416" si="18">ROUND(IF(K310&lt;G310,G310-K310,0),0)</f>
        <v>0</v>
      </c>
      <c r="N310" s="497"/>
      <c r="O310" s="49" t="s">
        <v>249</v>
      </c>
    </row>
    <row r="311" spans="1:15" s="49" customFormat="1" outlineLevel="1">
      <c r="A311" s="3"/>
      <c r="B311" s="1" t="str">
        <f t="shared" si="16"/>
        <v/>
      </c>
      <c r="C311" s="48" t="s">
        <v>339</v>
      </c>
      <c r="F311" s="43"/>
      <c r="G311" s="45"/>
      <c r="H311" s="4"/>
      <c r="I311" s="46"/>
      <c r="J311" s="106"/>
      <c r="K311" s="45"/>
      <c r="L311" s="45"/>
      <c r="M311" s="45"/>
      <c r="N311" s="115"/>
      <c r="O311" s="49" t="s">
        <v>249</v>
      </c>
    </row>
    <row r="312" spans="1:15" s="49" customFormat="1" ht="12.1" customHeight="1" outlineLevel="1">
      <c r="A312" s="3"/>
      <c r="B312" s="1" t="str">
        <f t="shared" si="16"/>
        <v/>
      </c>
      <c r="C312" s="48"/>
      <c r="F312" s="43"/>
      <c r="G312" s="45"/>
      <c r="H312" s="4"/>
      <c r="I312" s="46"/>
      <c r="J312" s="106"/>
      <c r="K312" s="45"/>
      <c r="L312" s="45"/>
      <c r="M312" s="45"/>
      <c r="N312" s="115"/>
      <c r="O312" s="49" t="s">
        <v>249</v>
      </c>
    </row>
    <row r="313" spans="1:15" s="49" customFormat="1" ht="138.1" customHeight="1" outlineLevel="1">
      <c r="A313" s="1">
        <v>294</v>
      </c>
      <c r="B313" s="1" t="str">
        <f t="shared" si="16"/>
        <v>IVF294</v>
      </c>
      <c r="C313" s="205" t="s">
        <v>26</v>
      </c>
      <c r="D313" s="1">
        <v>450</v>
      </c>
      <c r="E313" s="46" t="s">
        <v>14</v>
      </c>
      <c r="F313" s="5">
        <v>107</v>
      </c>
      <c r="G313" s="45">
        <f>ROUND(D313*F313,0)</f>
        <v>48150</v>
      </c>
      <c r="H313" s="4">
        <f>D313</f>
        <v>450</v>
      </c>
      <c r="I313" s="3" t="s">
        <v>14</v>
      </c>
      <c r="J313" s="106">
        <f>F313</f>
        <v>107</v>
      </c>
      <c r="K313" s="45">
        <f>ROUND(H313*J313,0)</f>
        <v>48150</v>
      </c>
      <c r="L313" s="45">
        <f t="shared" si="17"/>
        <v>0</v>
      </c>
      <c r="M313" s="45">
        <f t="shared" si="18"/>
        <v>0</v>
      </c>
      <c r="N313" s="497" t="s">
        <v>589</v>
      </c>
      <c r="O313" s="49" t="s">
        <v>249</v>
      </c>
    </row>
    <row r="314" spans="1:15" s="49" customFormat="1" outlineLevel="1">
      <c r="A314" s="3"/>
      <c r="B314" s="1" t="str">
        <f t="shared" si="16"/>
        <v/>
      </c>
      <c r="C314" s="208" t="s">
        <v>30</v>
      </c>
      <c r="F314" s="43"/>
      <c r="G314" s="45"/>
      <c r="H314" s="4">
        <v>902.8</v>
      </c>
      <c r="I314" s="3" t="s">
        <v>14</v>
      </c>
      <c r="J314" s="106">
        <f>J313</f>
        <v>107</v>
      </c>
      <c r="K314" s="45">
        <f>ROUND(H314*J314,0)</f>
        <v>96600</v>
      </c>
      <c r="L314" s="45">
        <f t="shared" si="17"/>
        <v>96600</v>
      </c>
      <c r="M314" s="45">
        <f t="shared" si="18"/>
        <v>0</v>
      </c>
      <c r="N314" s="497"/>
      <c r="O314" s="49" t="s">
        <v>249</v>
      </c>
    </row>
    <row r="315" spans="1:15" s="49" customFormat="1" outlineLevel="1">
      <c r="A315" s="3"/>
      <c r="B315" s="1" t="str">
        <f t="shared" si="16"/>
        <v/>
      </c>
      <c r="C315" s="48" t="s">
        <v>339</v>
      </c>
      <c r="F315" s="43"/>
      <c r="G315" s="45"/>
      <c r="H315" s="4"/>
      <c r="I315" s="3"/>
      <c r="J315" s="106"/>
      <c r="K315" s="45"/>
      <c r="L315" s="45"/>
      <c r="M315" s="45"/>
      <c r="N315" s="497"/>
      <c r="O315" s="49" t="s">
        <v>249</v>
      </c>
    </row>
    <row r="316" spans="1:15" s="49" customFormat="1" ht="12.1" customHeight="1" outlineLevel="1">
      <c r="A316" s="3"/>
      <c r="B316" s="1" t="str">
        <f t="shared" si="16"/>
        <v/>
      </c>
      <c r="C316" s="48"/>
      <c r="F316" s="43"/>
      <c r="G316" s="45"/>
      <c r="H316" s="4"/>
      <c r="I316" s="3"/>
      <c r="J316" s="106"/>
      <c r="K316" s="45"/>
      <c r="L316" s="45"/>
      <c r="M316" s="45"/>
      <c r="N316" s="115"/>
      <c r="O316" s="49" t="s">
        <v>249</v>
      </c>
    </row>
    <row r="317" spans="1:15" s="49" customFormat="1" ht="168.8" customHeight="1" outlineLevel="1">
      <c r="A317" s="1">
        <v>295</v>
      </c>
      <c r="B317" s="1" t="str">
        <f t="shared" si="16"/>
        <v>IVF295</v>
      </c>
      <c r="C317" s="205" t="s">
        <v>431</v>
      </c>
      <c r="D317" s="1">
        <v>100</v>
      </c>
      <c r="E317" s="46" t="s">
        <v>16</v>
      </c>
      <c r="F317" s="5">
        <v>945</v>
      </c>
      <c r="G317" s="45">
        <f>ROUND(D317*F317,0)</f>
        <v>94500</v>
      </c>
      <c r="H317" s="4">
        <f>D317</f>
        <v>100</v>
      </c>
      <c r="I317" s="3" t="s">
        <v>16</v>
      </c>
      <c r="J317" s="106">
        <f>F317</f>
        <v>945</v>
      </c>
      <c r="K317" s="45">
        <f>ROUND(H317*J317,0)</f>
        <v>94500</v>
      </c>
      <c r="L317" s="45">
        <f t="shared" si="17"/>
        <v>0</v>
      </c>
      <c r="M317" s="45">
        <f t="shared" si="18"/>
        <v>0</v>
      </c>
      <c r="N317" s="497" t="s">
        <v>590</v>
      </c>
      <c r="O317" s="49" t="s">
        <v>249</v>
      </c>
    </row>
    <row r="318" spans="1:15" s="49" customFormat="1" outlineLevel="1">
      <c r="A318" s="3"/>
      <c r="B318" s="1" t="str">
        <f t="shared" si="16"/>
        <v/>
      </c>
      <c r="C318" s="208" t="s">
        <v>30</v>
      </c>
      <c r="F318" s="43"/>
      <c r="G318" s="45"/>
      <c r="H318" s="4">
        <f>258-100</f>
        <v>158</v>
      </c>
      <c r="I318" s="3" t="s">
        <v>16</v>
      </c>
      <c r="J318" s="106">
        <f>J317</f>
        <v>945</v>
      </c>
      <c r="K318" s="45">
        <f>ROUND(H318*J318,0)</f>
        <v>149310</v>
      </c>
      <c r="L318" s="45">
        <f t="shared" si="17"/>
        <v>149310</v>
      </c>
      <c r="M318" s="45">
        <f t="shared" si="18"/>
        <v>0</v>
      </c>
      <c r="N318" s="497"/>
      <c r="O318" s="49" t="s">
        <v>249</v>
      </c>
    </row>
    <row r="319" spans="1:15" s="49" customFormat="1" outlineLevel="1">
      <c r="A319" s="3"/>
      <c r="B319" s="1" t="str">
        <f t="shared" si="16"/>
        <v/>
      </c>
      <c r="C319" s="48" t="s">
        <v>341</v>
      </c>
      <c r="F319" s="43"/>
      <c r="G319" s="45"/>
      <c r="H319" s="4"/>
      <c r="I319" s="3"/>
      <c r="J319" s="106"/>
      <c r="K319" s="45"/>
      <c r="L319" s="45"/>
      <c r="M319" s="45"/>
      <c r="N319" s="115"/>
      <c r="O319" s="49" t="s">
        <v>249</v>
      </c>
    </row>
    <row r="320" spans="1:15" s="49" customFormat="1" ht="12.1" customHeight="1" outlineLevel="1">
      <c r="A320" s="3"/>
      <c r="B320" s="1" t="str">
        <f t="shared" si="16"/>
        <v/>
      </c>
      <c r="C320" s="48"/>
      <c r="F320" s="43"/>
      <c r="G320" s="45"/>
      <c r="H320" s="4"/>
      <c r="I320" s="3"/>
      <c r="J320" s="106"/>
      <c r="K320" s="45"/>
      <c r="L320" s="45"/>
      <c r="M320" s="45"/>
      <c r="N320" s="115"/>
      <c r="O320" s="49" t="s">
        <v>249</v>
      </c>
    </row>
    <row r="321" spans="1:15" s="49" customFormat="1" ht="138.75" customHeight="1" outlineLevel="1">
      <c r="A321" s="1">
        <v>296</v>
      </c>
      <c r="B321" s="1" t="str">
        <f t="shared" si="16"/>
        <v>IVF296</v>
      </c>
      <c r="C321" s="205" t="s">
        <v>432</v>
      </c>
      <c r="D321" s="1">
        <v>12</v>
      </c>
      <c r="E321" s="46" t="s">
        <v>9</v>
      </c>
      <c r="F321" s="5">
        <v>675</v>
      </c>
      <c r="G321" s="45">
        <f>ROUND(D321*F321,0)</f>
        <v>8100</v>
      </c>
      <c r="H321" s="4">
        <v>12</v>
      </c>
      <c r="I321" s="3" t="s">
        <v>9</v>
      </c>
      <c r="J321" s="106">
        <f>F321</f>
        <v>675</v>
      </c>
      <c r="K321" s="45">
        <f>ROUND(H321*J321,0)</f>
        <v>8100</v>
      </c>
      <c r="L321" s="45">
        <f t="shared" si="17"/>
        <v>0</v>
      </c>
      <c r="M321" s="45">
        <f t="shared" si="18"/>
        <v>0</v>
      </c>
      <c r="N321" s="497" t="s">
        <v>591</v>
      </c>
      <c r="O321" s="49" t="s">
        <v>249</v>
      </c>
    </row>
    <row r="322" spans="1:15" s="49" customFormat="1" outlineLevel="1">
      <c r="A322" s="3"/>
      <c r="B322" s="1" t="str">
        <f t="shared" si="16"/>
        <v/>
      </c>
      <c r="C322" s="208" t="s">
        <v>30</v>
      </c>
      <c r="F322" s="43"/>
      <c r="G322" s="45"/>
      <c r="H322" s="4">
        <f>33-H321</f>
        <v>21</v>
      </c>
      <c r="I322" s="3" t="s">
        <v>9</v>
      </c>
      <c r="J322" s="106">
        <f>J321</f>
        <v>675</v>
      </c>
      <c r="K322" s="45">
        <f>ROUND(H322*J322,0)</f>
        <v>14175</v>
      </c>
      <c r="L322" s="45">
        <f t="shared" si="17"/>
        <v>14175</v>
      </c>
      <c r="M322" s="45">
        <f t="shared" si="18"/>
        <v>0</v>
      </c>
      <c r="N322" s="497"/>
      <c r="O322" s="49" t="s">
        <v>249</v>
      </c>
    </row>
    <row r="323" spans="1:15" s="49" customFormat="1" outlineLevel="1">
      <c r="A323" s="3"/>
      <c r="B323" s="1" t="str">
        <f t="shared" si="16"/>
        <v/>
      </c>
      <c r="C323" s="48" t="s">
        <v>372</v>
      </c>
      <c r="F323" s="43"/>
      <c r="G323" s="45"/>
      <c r="H323" s="4"/>
      <c r="I323" s="3"/>
      <c r="J323" s="106"/>
      <c r="K323" s="45"/>
      <c r="L323" s="45"/>
      <c r="M323" s="45"/>
      <c r="N323" s="115"/>
      <c r="O323" s="49" t="s">
        <v>249</v>
      </c>
    </row>
    <row r="324" spans="1:15" s="49" customFormat="1" ht="12.1" customHeight="1" outlineLevel="1">
      <c r="A324" s="3"/>
      <c r="B324" s="1" t="str">
        <f t="shared" si="16"/>
        <v/>
      </c>
      <c r="C324" s="48"/>
      <c r="F324" s="43"/>
      <c r="G324" s="45"/>
      <c r="H324" s="4"/>
      <c r="I324" s="3"/>
      <c r="J324" s="106"/>
      <c r="K324" s="45"/>
      <c r="L324" s="45"/>
      <c r="M324" s="45"/>
      <c r="N324" s="115"/>
      <c r="O324" s="49" t="s">
        <v>249</v>
      </c>
    </row>
    <row r="325" spans="1:15" s="49" customFormat="1" ht="123.8" customHeight="1" outlineLevel="1">
      <c r="A325" s="1">
        <v>297</v>
      </c>
      <c r="B325" s="1" t="str">
        <f t="shared" si="16"/>
        <v>IVF297</v>
      </c>
      <c r="C325" s="205" t="s">
        <v>433</v>
      </c>
      <c r="D325" s="1">
        <v>40</v>
      </c>
      <c r="E325" s="46" t="s">
        <v>9</v>
      </c>
      <c r="F325" s="5">
        <v>1040</v>
      </c>
      <c r="G325" s="45">
        <f>ROUND(D325*F325,0)</f>
        <v>41600</v>
      </c>
      <c r="H325" s="4">
        <v>28</v>
      </c>
      <c r="I325" s="3" t="s">
        <v>9</v>
      </c>
      <c r="J325" s="106">
        <f>F325</f>
        <v>1040</v>
      </c>
      <c r="K325" s="45">
        <f>ROUND(H325*J325,0)</f>
        <v>29120</v>
      </c>
      <c r="L325" s="45">
        <f t="shared" si="17"/>
        <v>0</v>
      </c>
      <c r="M325" s="45">
        <f t="shared" si="18"/>
        <v>12480</v>
      </c>
      <c r="N325" s="115" t="s">
        <v>302</v>
      </c>
      <c r="O325" s="49" t="s">
        <v>249</v>
      </c>
    </row>
    <row r="326" spans="1:15" s="49" customFormat="1" outlineLevel="1">
      <c r="A326" s="1"/>
      <c r="B326" s="1" t="str">
        <f t="shared" si="16"/>
        <v/>
      </c>
      <c r="C326" s="207" t="s">
        <v>373</v>
      </c>
      <c r="D326" s="1"/>
      <c r="E326" s="46"/>
      <c r="F326" s="5"/>
      <c r="G326" s="45"/>
      <c r="H326" s="4"/>
      <c r="I326" s="3"/>
      <c r="J326" s="106"/>
      <c r="K326" s="45"/>
      <c r="L326" s="45"/>
      <c r="M326" s="45"/>
      <c r="N326" s="115"/>
      <c r="O326" s="49" t="s">
        <v>249</v>
      </c>
    </row>
    <row r="327" spans="1:15" s="49" customFormat="1" ht="12.1" customHeight="1" outlineLevel="1">
      <c r="A327" s="3"/>
      <c r="B327" s="1" t="str">
        <f t="shared" si="16"/>
        <v/>
      </c>
      <c r="F327" s="43"/>
      <c r="G327" s="45"/>
      <c r="H327" s="4"/>
      <c r="I327" s="3"/>
      <c r="J327" s="106"/>
      <c r="K327" s="45"/>
      <c r="L327" s="45">
        <f t="shared" si="17"/>
        <v>0</v>
      </c>
      <c r="M327" s="45">
        <f t="shared" si="18"/>
        <v>0</v>
      </c>
      <c r="N327" s="115"/>
      <c r="O327" s="49" t="s">
        <v>249</v>
      </c>
    </row>
    <row r="328" spans="1:15" s="49" customFormat="1" ht="125.35" customHeight="1" outlineLevel="1">
      <c r="A328" s="1">
        <v>298</v>
      </c>
      <c r="B328" s="1" t="str">
        <f t="shared" si="16"/>
        <v>IVF298</v>
      </c>
      <c r="C328" s="205" t="s">
        <v>434</v>
      </c>
      <c r="D328" s="1">
        <v>60</v>
      </c>
      <c r="E328" s="46" t="s">
        <v>9</v>
      </c>
      <c r="F328" s="5">
        <v>1755</v>
      </c>
      <c r="G328" s="45">
        <f>ROUND(D328*F328,0)</f>
        <v>105300</v>
      </c>
      <c r="H328" s="4">
        <v>60</v>
      </c>
      <c r="I328" s="3" t="s">
        <v>9</v>
      </c>
      <c r="J328" s="106">
        <f>F328</f>
        <v>1755</v>
      </c>
      <c r="K328" s="45">
        <f>ROUND(H328*J328,0)</f>
        <v>105300</v>
      </c>
      <c r="L328" s="45">
        <f t="shared" si="17"/>
        <v>0</v>
      </c>
      <c r="M328" s="45">
        <f t="shared" si="18"/>
        <v>0</v>
      </c>
      <c r="N328" s="115" t="s">
        <v>588</v>
      </c>
      <c r="O328" s="49" t="s">
        <v>249</v>
      </c>
    </row>
    <row r="329" spans="1:15" s="49" customFormat="1" outlineLevel="1">
      <c r="A329" s="3"/>
      <c r="B329" s="1" t="str">
        <f t="shared" si="16"/>
        <v/>
      </c>
      <c r="C329" s="208" t="s">
        <v>30</v>
      </c>
      <c r="F329" s="43"/>
      <c r="G329" s="45"/>
      <c r="H329" s="4">
        <f>77-H328</f>
        <v>17</v>
      </c>
      <c r="I329" s="3" t="s">
        <v>9</v>
      </c>
      <c r="J329" s="106">
        <f>J328</f>
        <v>1755</v>
      </c>
      <c r="K329" s="45">
        <f>ROUND(H329*J329,0)</f>
        <v>29835</v>
      </c>
      <c r="L329" s="45">
        <f t="shared" si="17"/>
        <v>29835</v>
      </c>
      <c r="M329" s="45">
        <f t="shared" si="18"/>
        <v>0</v>
      </c>
      <c r="N329" s="115"/>
      <c r="O329" s="49" t="s">
        <v>249</v>
      </c>
    </row>
    <row r="330" spans="1:15" s="49" customFormat="1" outlineLevel="1">
      <c r="A330" s="3"/>
      <c r="B330" s="1" t="str">
        <f t="shared" si="16"/>
        <v/>
      </c>
      <c r="C330" s="48" t="s">
        <v>374</v>
      </c>
      <c r="F330" s="43"/>
      <c r="G330" s="45"/>
      <c r="H330" s="4"/>
      <c r="I330" s="3"/>
      <c r="J330" s="106"/>
      <c r="K330" s="45"/>
      <c r="L330" s="45"/>
      <c r="M330" s="45"/>
      <c r="N330" s="115"/>
      <c r="O330" s="49" t="s">
        <v>249</v>
      </c>
    </row>
    <row r="331" spans="1:15" s="49" customFormat="1" ht="12.1" customHeight="1" outlineLevel="1">
      <c r="A331" s="3"/>
      <c r="B331" s="1" t="str">
        <f t="shared" si="16"/>
        <v/>
      </c>
      <c r="C331" s="48"/>
      <c r="F331" s="43"/>
      <c r="G331" s="45"/>
      <c r="H331" s="4"/>
      <c r="I331" s="3"/>
      <c r="J331" s="106"/>
      <c r="K331" s="45"/>
      <c r="L331" s="45"/>
      <c r="M331" s="45"/>
      <c r="N331" s="115"/>
      <c r="O331" s="49" t="s">
        <v>249</v>
      </c>
    </row>
    <row r="332" spans="1:15" s="49" customFormat="1" ht="122.3" customHeight="1" outlineLevel="1">
      <c r="A332" s="1">
        <v>299</v>
      </c>
      <c r="B332" s="1" t="str">
        <f t="shared" si="16"/>
        <v>IVF299</v>
      </c>
      <c r="C332" s="205" t="s">
        <v>435</v>
      </c>
      <c r="D332" s="1">
        <v>10</v>
      </c>
      <c r="E332" s="46" t="s">
        <v>9</v>
      </c>
      <c r="F332" s="5">
        <v>3092</v>
      </c>
      <c r="G332" s="45">
        <f>ROUND(D332*F332,0)</f>
        <v>30920</v>
      </c>
      <c r="H332" s="4">
        <v>0</v>
      </c>
      <c r="I332" s="3" t="s">
        <v>9</v>
      </c>
      <c r="J332" s="106">
        <f>F332</f>
        <v>3092</v>
      </c>
      <c r="K332" s="45"/>
      <c r="L332" s="45">
        <f t="shared" si="17"/>
        <v>0</v>
      </c>
      <c r="M332" s="45">
        <f t="shared" si="18"/>
        <v>30920</v>
      </c>
      <c r="N332" s="115" t="s">
        <v>393</v>
      </c>
      <c r="O332" s="49" t="s">
        <v>249</v>
      </c>
    </row>
    <row r="333" spans="1:15" s="49" customFormat="1" ht="12.1" customHeight="1" outlineLevel="1">
      <c r="A333" s="3"/>
      <c r="B333" s="1" t="str">
        <f t="shared" si="16"/>
        <v/>
      </c>
      <c r="F333" s="43"/>
      <c r="G333" s="45"/>
      <c r="H333" s="4"/>
      <c r="I333" s="3"/>
      <c r="J333" s="106"/>
      <c r="K333" s="45"/>
      <c r="L333" s="45">
        <f t="shared" si="17"/>
        <v>0</v>
      </c>
      <c r="M333" s="45">
        <f t="shared" si="18"/>
        <v>0</v>
      </c>
      <c r="N333" s="115"/>
      <c r="O333" s="49" t="s">
        <v>249</v>
      </c>
    </row>
    <row r="334" spans="1:15" s="49" customFormat="1" ht="94.6" customHeight="1" outlineLevel="1">
      <c r="A334" s="1">
        <v>300</v>
      </c>
      <c r="B334" s="1" t="str">
        <f t="shared" si="16"/>
        <v>IVF300</v>
      </c>
      <c r="C334" s="205" t="s">
        <v>436</v>
      </c>
      <c r="D334" s="1">
        <v>350</v>
      </c>
      <c r="E334" s="46" t="s">
        <v>14</v>
      </c>
      <c r="F334" s="5">
        <v>40</v>
      </c>
      <c r="G334" s="45">
        <f>ROUND(D334*F334,0)</f>
        <v>14000</v>
      </c>
      <c r="H334" s="4">
        <f>D334</f>
        <v>350</v>
      </c>
      <c r="I334" s="3" t="s">
        <v>14</v>
      </c>
      <c r="J334" s="106">
        <f>F334</f>
        <v>40</v>
      </c>
      <c r="K334" s="45">
        <f>ROUND(H334*J334,0)</f>
        <v>14000</v>
      </c>
      <c r="L334" s="45">
        <f t="shared" si="17"/>
        <v>0</v>
      </c>
      <c r="M334" s="45">
        <f t="shared" si="18"/>
        <v>0</v>
      </c>
      <c r="N334" s="115" t="s">
        <v>592</v>
      </c>
      <c r="O334" s="49" t="s">
        <v>249</v>
      </c>
    </row>
    <row r="335" spans="1:15" s="49" customFormat="1" outlineLevel="1">
      <c r="A335" s="3"/>
      <c r="B335" s="1" t="str">
        <f t="shared" si="16"/>
        <v/>
      </c>
      <c r="C335" s="208" t="s">
        <v>30</v>
      </c>
      <c r="F335" s="43"/>
      <c r="G335" s="45"/>
      <c r="H335" s="4">
        <v>29.6</v>
      </c>
      <c r="I335" s="3" t="s">
        <v>14</v>
      </c>
      <c r="J335" s="106">
        <f>J334</f>
        <v>40</v>
      </c>
      <c r="K335" s="45">
        <f>ROUND(H335*J335,0)</f>
        <v>1184</v>
      </c>
      <c r="L335" s="45">
        <f t="shared" si="17"/>
        <v>1184</v>
      </c>
      <c r="M335" s="45">
        <f t="shared" si="18"/>
        <v>0</v>
      </c>
      <c r="N335" s="115"/>
      <c r="O335" s="49" t="s">
        <v>249</v>
      </c>
    </row>
    <row r="336" spans="1:15" s="49" customFormat="1" outlineLevel="1">
      <c r="A336" s="3"/>
      <c r="B336" s="1" t="str">
        <f t="shared" si="16"/>
        <v/>
      </c>
      <c r="C336" s="48" t="s">
        <v>340</v>
      </c>
      <c r="F336" s="43"/>
      <c r="G336" s="45"/>
      <c r="H336" s="4"/>
      <c r="I336" s="3"/>
      <c r="J336" s="106"/>
      <c r="K336" s="45"/>
      <c r="L336" s="45"/>
      <c r="M336" s="45"/>
      <c r="N336" s="115"/>
      <c r="O336" s="49" t="s">
        <v>249</v>
      </c>
    </row>
    <row r="337" spans="1:15" s="49" customFormat="1" ht="12.1" customHeight="1" outlineLevel="1">
      <c r="A337" s="3"/>
      <c r="B337" s="1" t="str">
        <f t="shared" si="16"/>
        <v/>
      </c>
      <c r="C337" s="48"/>
      <c r="F337" s="43"/>
      <c r="G337" s="45"/>
      <c r="H337" s="4"/>
      <c r="I337" s="3"/>
      <c r="J337" s="106"/>
      <c r="K337" s="45"/>
      <c r="L337" s="45"/>
      <c r="M337" s="45"/>
      <c r="N337" s="115"/>
      <c r="O337" s="49" t="s">
        <v>249</v>
      </c>
    </row>
    <row r="338" spans="1:15" s="49" customFormat="1" ht="166.6" customHeight="1" outlineLevel="1">
      <c r="A338" s="1">
        <v>301</v>
      </c>
      <c r="B338" s="1" t="str">
        <f t="shared" si="16"/>
        <v>IVF301</v>
      </c>
      <c r="C338" s="205" t="s">
        <v>437</v>
      </c>
      <c r="D338" s="1">
        <v>600</v>
      </c>
      <c r="E338" s="46" t="s">
        <v>14</v>
      </c>
      <c r="F338" s="5">
        <v>177</v>
      </c>
      <c r="G338" s="45">
        <f>ROUND(D338*F338,0)</f>
        <v>106200</v>
      </c>
      <c r="H338" s="4">
        <f>D338</f>
        <v>600</v>
      </c>
      <c r="I338" s="3" t="s">
        <v>14</v>
      </c>
      <c r="J338" s="106">
        <f>F338</f>
        <v>177</v>
      </c>
      <c r="K338" s="45">
        <f>ROUND(H338*J338,0)</f>
        <v>106200</v>
      </c>
      <c r="L338" s="45">
        <f t="shared" si="17"/>
        <v>0</v>
      </c>
      <c r="M338" s="45">
        <f t="shared" si="18"/>
        <v>0</v>
      </c>
      <c r="N338" s="115" t="s">
        <v>593</v>
      </c>
      <c r="O338" s="49" t="s">
        <v>249</v>
      </c>
    </row>
    <row r="339" spans="1:15" s="49" customFormat="1" outlineLevel="1">
      <c r="A339" s="3"/>
      <c r="B339" s="1" t="str">
        <f t="shared" si="16"/>
        <v/>
      </c>
      <c r="C339" s="208" t="s">
        <v>30</v>
      </c>
      <c r="F339" s="43"/>
      <c r="G339" s="45"/>
      <c r="H339" s="4">
        <v>1113.0999999999999</v>
      </c>
      <c r="I339" s="3" t="s">
        <v>14</v>
      </c>
      <c r="J339" s="106">
        <f>J338</f>
        <v>177</v>
      </c>
      <c r="K339" s="45">
        <f>ROUND(H339*J339,0)</f>
        <v>197019</v>
      </c>
      <c r="L339" s="45">
        <f t="shared" si="17"/>
        <v>197019</v>
      </c>
      <c r="M339" s="45">
        <f t="shared" si="18"/>
        <v>0</v>
      </c>
      <c r="N339" s="115"/>
      <c r="O339" s="49" t="s">
        <v>249</v>
      </c>
    </row>
    <row r="340" spans="1:15" s="49" customFormat="1" outlineLevel="1">
      <c r="A340" s="3"/>
      <c r="B340" s="1" t="str">
        <f t="shared" si="16"/>
        <v/>
      </c>
      <c r="C340" s="48" t="s">
        <v>340</v>
      </c>
      <c r="F340" s="43"/>
      <c r="G340" s="45"/>
      <c r="H340" s="4"/>
      <c r="I340" s="3"/>
      <c r="J340" s="106"/>
      <c r="K340" s="45"/>
      <c r="L340" s="45"/>
      <c r="M340" s="45"/>
      <c r="N340" s="115"/>
      <c r="O340" s="49" t="s">
        <v>249</v>
      </c>
    </row>
    <row r="341" spans="1:15" s="49" customFormat="1" ht="12.1" customHeight="1" outlineLevel="1">
      <c r="A341" s="3"/>
      <c r="B341" s="1" t="str">
        <f t="shared" si="16"/>
        <v/>
      </c>
      <c r="C341" s="48"/>
      <c r="F341" s="43"/>
      <c r="G341" s="45"/>
      <c r="H341" s="4"/>
      <c r="I341" s="3"/>
      <c r="J341" s="106"/>
      <c r="K341" s="45"/>
      <c r="L341" s="45"/>
      <c r="M341" s="45"/>
      <c r="N341" s="115"/>
      <c r="O341" s="49" t="s">
        <v>249</v>
      </c>
    </row>
    <row r="342" spans="1:15" s="49" customFormat="1" ht="165.1" customHeight="1" outlineLevel="1">
      <c r="A342" s="1">
        <v>302</v>
      </c>
      <c r="B342" s="1" t="str">
        <f t="shared" si="16"/>
        <v>IVF302</v>
      </c>
      <c r="C342" s="205" t="s">
        <v>438</v>
      </c>
      <c r="D342" s="1">
        <v>1200</v>
      </c>
      <c r="E342" s="46" t="s">
        <v>14</v>
      </c>
      <c r="F342" s="5">
        <v>255</v>
      </c>
      <c r="G342" s="45">
        <f>ROUND(D342*F342,0)</f>
        <v>306000</v>
      </c>
      <c r="H342" s="4">
        <f>D342</f>
        <v>1200</v>
      </c>
      <c r="I342" s="3" t="s">
        <v>14</v>
      </c>
      <c r="J342" s="106">
        <f>F342</f>
        <v>255</v>
      </c>
      <c r="K342" s="45">
        <f>ROUND(H342*J342,0)</f>
        <v>306000</v>
      </c>
      <c r="L342" s="45">
        <f t="shared" si="17"/>
        <v>0</v>
      </c>
      <c r="M342" s="45">
        <f t="shared" si="18"/>
        <v>0</v>
      </c>
      <c r="N342" s="115" t="s">
        <v>593</v>
      </c>
      <c r="O342" s="49" t="s">
        <v>249</v>
      </c>
    </row>
    <row r="343" spans="1:15" s="49" customFormat="1" outlineLevel="1">
      <c r="A343" s="3"/>
      <c r="B343" s="1" t="str">
        <f t="shared" si="16"/>
        <v/>
      </c>
      <c r="C343" s="208" t="s">
        <v>30</v>
      </c>
      <c r="F343" s="43"/>
      <c r="G343" s="45"/>
      <c r="H343" s="4">
        <v>1221</v>
      </c>
      <c r="I343" s="3" t="s">
        <v>14</v>
      </c>
      <c r="J343" s="106">
        <f>J342</f>
        <v>255</v>
      </c>
      <c r="K343" s="45">
        <f>ROUND(H343*J343,0)</f>
        <v>311355</v>
      </c>
      <c r="L343" s="45">
        <f t="shared" si="17"/>
        <v>311355</v>
      </c>
      <c r="M343" s="45">
        <f t="shared" si="18"/>
        <v>0</v>
      </c>
      <c r="N343" s="115"/>
      <c r="O343" s="49" t="s">
        <v>249</v>
      </c>
    </row>
    <row r="344" spans="1:15" s="49" customFormat="1" outlineLevel="1">
      <c r="A344" s="3"/>
      <c r="B344" s="1" t="str">
        <f t="shared" si="16"/>
        <v/>
      </c>
      <c r="C344" s="48" t="s">
        <v>340</v>
      </c>
      <c r="F344" s="43"/>
      <c r="G344" s="45"/>
      <c r="H344" s="4"/>
      <c r="I344" s="3"/>
      <c r="J344" s="106"/>
      <c r="K344" s="45"/>
      <c r="L344" s="45"/>
      <c r="M344" s="45"/>
      <c r="N344" s="115"/>
      <c r="O344" s="49" t="s">
        <v>249</v>
      </c>
    </row>
    <row r="345" spans="1:15" s="49" customFormat="1" ht="12.1" customHeight="1" outlineLevel="1">
      <c r="A345" s="3"/>
      <c r="B345" s="1" t="str">
        <f t="shared" ref="B345:B409" si="19">IF(ISBLANK(A345), "","IVF"&amp;A345)</f>
        <v/>
      </c>
      <c r="C345" s="48"/>
      <c r="F345" s="43"/>
      <c r="G345" s="45"/>
      <c r="H345" s="4"/>
      <c r="I345" s="3"/>
      <c r="J345" s="106"/>
      <c r="K345" s="45"/>
      <c r="L345" s="45"/>
      <c r="M345" s="45"/>
      <c r="N345" s="115"/>
      <c r="O345" s="49" t="s">
        <v>249</v>
      </c>
    </row>
    <row r="346" spans="1:15" s="49" customFormat="1" ht="153" customHeight="1" outlineLevel="1">
      <c r="A346" s="1">
        <v>303</v>
      </c>
      <c r="B346" s="1" t="str">
        <f t="shared" si="19"/>
        <v>IVF303</v>
      </c>
      <c r="C346" s="205" t="s">
        <v>439</v>
      </c>
      <c r="D346" s="1">
        <v>60</v>
      </c>
      <c r="E346" s="46" t="s">
        <v>14</v>
      </c>
      <c r="F346" s="5">
        <v>606</v>
      </c>
      <c r="G346" s="45">
        <f>ROUND(D346*F346,0)</f>
        <v>36360</v>
      </c>
      <c r="H346" s="4">
        <f>D346</f>
        <v>60</v>
      </c>
      <c r="I346" s="3" t="s">
        <v>14</v>
      </c>
      <c r="J346" s="106">
        <f>F346</f>
        <v>606</v>
      </c>
      <c r="K346" s="45">
        <f>ROUND(H346*J346,0)</f>
        <v>36360</v>
      </c>
      <c r="L346" s="45">
        <f t="shared" si="17"/>
        <v>0</v>
      </c>
      <c r="M346" s="45">
        <f t="shared" si="18"/>
        <v>0</v>
      </c>
      <c r="N346" s="115" t="s">
        <v>594</v>
      </c>
      <c r="O346" s="49" t="s">
        <v>249</v>
      </c>
    </row>
    <row r="347" spans="1:15" s="49" customFormat="1" outlineLevel="1">
      <c r="A347" s="3"/>
      <c r="B347" s="1" t="str">
        <f t="shared" si="19"/>
        <v/>
      </c>
      <c r="C347" s="208" t="s">
        <v>30</v>
      </c>
      <c r="F347" s="43"/>
      <c r="G347" s="45"/>
      <c r="H347" s="4">
        <v>180.1</v>
      </c>
      <c r="I347" s="3" t="s">
        <v>14</v>
      </c>
      <c r="J347" s="106">
        <f>J346</f>
        <v>606</v>
      </c>
      <c r="K347" s="45">
        <f>ROUND(H347*J347,0)</f>
        <v>109141</v>
      </c>
      <c r="L347" s="45">
        <f t="shared" si="17"/>
        <v>109141</v>
      </c>
      <c r="M347" s="45">
        <f t="shared" si="18"/>
        <v>0</v>
      </c>
      <c r="N347" s="115"/>
      <c r="O347" s="49" t="s">
        <v>249</v>
      </c>
    </row>
    <row r="348" spans="1:15" s="49" customFormat="1" outlineLevel="1">
      <c r="A348" s="3"/>
      <c r="B348" s="1" t="str">
        <f t="shared" si="19"/>
        <v/>
      </c>
      <c r="C348" s="48" t="s">
        <v>340</v>
      </c>
      <c r="F348" s="43"/>
      <c r="G348" s="45"/>
      <c r="H348" s="4"/>
      <c r="I348" s="3"/>
      <c r="J348" s="106"/>
      <c r="K348" s="45"/>
      <c r="L348" s="45"/>
      <c r="M348" s="45"/>
      <c r="N348" s="115"/>
      <c r="O348" s="49" t="s">
        <v>249</v>
      </c>
    </row>
    <row r="349" spans="1:15" s="49" customFormat="1" ht="12.1" customHeight="1" outlineLevel="1">
      <c r="A349" s="3"/>
      <c r="B349" s="1" t="str">
        <f t="shared" si="19"/>
        <v/>
      </c>
      <c r="C349" s="48"/>
      <c r="F349" s="43"/>
      <c r="G349" s="45"/>
      <c r="H349" s="4"/>
      <c r="I349" s="3"/>
      <c r="J349" s="106"/>
      <c r="K349" s="45"/>
      <c r="L349" s="45"/>
      <c r="M349" s="45"/>
      <c r="N349" s="115"/>
      <c r="O349" s="49" t="s">
        <v>249</v>
      </c>
    </row>
    <row r="350" spans="1:15" s="49" customFormat="1" ht="151.5" customHeight="1" outlineLevel="1">
      <c r="A350" s="1">
        <v>304</v>
      </c>
      <c r="B350" s="1" t="str">
        <f t="shared" si="19"/>
        <v>IVF304</v>
      </c>
      <c r="C350" s="205" t="s">
        <v>440</v>
      </c>
      <c r="D350" s="1">
        <v>40</v>
      </c>
      <c r="E350" s="46" t="s">
        <v>14</v>
      </c>
      <c r="F350" s="5">
        <v>967</v>
      </c>
      <c r="G350" s="45">
        <f>ROUND(D350*F350,0)</f>
        <v>38680</v>
      </c>
      <c r="H350" s="4">
        <f>D350</f>
        <v>40</v>
      </c>
      <c r="I350" s="3" t="s">
        <v>14</v>
      </c>
      <c r="J350" s="106">
        <f>F350</f>
        <v>967</v>
      </c>
      <c r="K350" s="45">
        <f>ROUND(H350*J350,0)</f>
        <v>38680</v>
      </c>
      <c r="L350" s="45">
        <f t="shared" si="17"/>
        <v>0</v>
      </c>
      <c r="M350" s="45">
        <f t="shared" si="18"/>
        <v>0</v>
      </c>
      <c r="N350" s="115" t="s">
        <v>595</v>
      </c>
      <c r="O350" s="49" t="s">
        <v>249</v>
      </c>
    </row>
    <row r="351" spans="1:15" s="49" customFormat="1" outlineLevel="1">
      <c r="A351" s="3"/>
      <c r="B351" s="1" t="str">
        <f t="shared" si="19"/>
        <v/>
      </c>
      <c r="C351" s="208" t="s">
        <v>30</v>
      </c>
      <c r="F351" s="43"/>
      <c r="G351" s="45"/>
      <c r="H351" s="4">
        <v>244</v>
      </c>
      <c r="I351" s="3" t="s">
        <v>14</v>
      </c>
      <c r="J351" s="106">
        <f>J350</f>
        <v>967</v>
      </c>
      <c r="K351" s="45">
        <f>ROUND(H351*J351,0)</f>
        <v>235948</v>
      </c>
      <c r="L351" s="45">
        <f t="shared" si="17"/>
        <v>235948</v>
      </c>
      <c r="M351" s="45">
        <f t="shared" si="18"/>
        <v>0</v>
      </c>
      <c r="N351" s="115"/>
      <c r="O351" s="49" t="s">
        <v>249</v>
      </c>
    </row>
    <row r="352" spans="1:15" s="49" customFormat="1" outlineLevel="1">
      <c r="A352" s="3"/>
      <c r="B352" s="1" t="str">
        <f t="shared" si="19"/>
        <v/>
      </c>
      <c r="C352" s="48" t="s">
        <v>340</v>
      </c>
      <c r="F352" s="43"/>
      <c r="G352" s="45"/>
      <c r="H352" s="4"/>
      <c r="I352" s="3"/>
      <c r="J352" s="106"/>
      <c r="K352" s="45"/>
      <c r="L352" s="45"/>
      <c r="M352" s="45"/>
      <c r="N352" s="115"/>
      <c r="O352" s="49" t="s">
        <v>249</v>
      </c>
    </row>
    <row r="353" spans="1:15" s="49" customFormat="1" ht="12.1" customHeight="1" outlineLevel="1">
      <c r="A353" s="3"/>
      <c r="B353" s="1" t="str">
        <f t="shared" si="19"/>
        <v/>
      </c>
      <c r="C353" s="48"/>
      <c r="F353" s="43"/>
      <c r="G353" s="45"/>
      <c r="H353" s="4"/>
      <c r="I353" s="3"/>
      <c r="J353" s="106"/>
      <c r="K353" s="45"/>
      <c r="L353" s="45"/>
      <c r="M353" s="45"/>
      <c r="N353" s="115"/>
      <c r="O353" s="49" t="s">
        <v>249</v>
      </c>
    </row>
    <row r="354" spans="1:15" s="49" customFormat="1" ht="95.3" customHeight="1" outlineLevel="1">
      <c r="A354" s="1">
        <v>305</v>
      </c>
      <c r="B354" s="1" t="str">
        <f t="shared" si="19"/>
        <v>IVF305</v>
      </c>
      <c r="C354" s="205" t="s">
        <v>116</v>
      </c>
      <c r="D354" s="1">
        <v>5</v>
      </c>
      <c r="E354" s="46" t="s">
        <v>9</v>
      </c>
      <c r="F354" s="5">
        <v>2562</v>
      </c>
      <c r="G354" s="45">
        <f>ROUND(D354*F354,0)</f>
        <v>12810</v>
      </c>
      <c r="H354" s="4">
        <v>0</v>
      </c>
      <c r="I354" s="3" t="s">
        <v>9</v>
      </c>
      <c r="J354" s="106">
        <f>F354</f>
        <v>2562</v>
      </c>
      <c r="K354" s="45"/>
      <c r="L354" s="45">
        <f t="shared" si="17"/>
        <v>0</v>
      </c>
      <c r="M354" s="45">
        <f t="shared" si="18"/>
        <v>12810</v>
      </c>
      <c r="N354" s="115" t="s">
        <v>393</v>
      </c>
      <c r="O354" s="49" t="s">
        <v>249</v>
      </c>
    </row>
    <row r="355" spans="1:15" s="49" customFormat="1" ht="12.1" customHeight="1" outlineLevel="1">
      <c r="A355" s="3"/>
      <c r="B355" s="1" t="str">
        <f t="shared" si="19"/>
        <v/>
      </c>
      <c r="F355" s="43"/>
      <c r="G355" s="45"/>
      <c r="H355" s="4"/>
      <c r="I355" s="3"/>
      <c r="J355" s="106"/>
      <c r="K355" s="45"/>
      <c r="L355" s="45">
        <f t="shared" si="17"/>
        <v>0</v>
      </c>
      <c r="M355" s="45">
        <f t="shared" si="18"/>
        <v>0</v>
      </c>
      <c r="N355" s="115"/>
      <c r="O355" s="49" t="s">
        <v>249</v>
      </c>
    </row>
    <row r="356" spans="1:15" s="49" customFormat="1" ht="183.1" customHeight="1" outlineLevel="1">
      <c r="A356" s="1">
        <v>306</v>
      </c>
      <c r="B356" s="1" t="str">
        <f t="shared" si="19"/>
        <v>IVF306</v>
      </c>
      <c r="C356" s="205" t="s">
        <v>117</v>
      </c>
      <c r="D356" s="1">
        <v>3</v>
      </c>
      <c r="E356" s="46" t="s">
        <v>9</v>
      </c>
      <c r="F356" s="5">
        <v>18325</v>
      </c>
      <c r="G356" s="45">
        <f>ROUND(D356*F356,0)</f>
        <v>54975</v>
      </c>
      <c r="H356" s="4">
        <v>3</v>
      </c>
      <c r="I356" s="3" t="s">
        <v>9</v>
      </c>
      <c r="J356" s="106">
        <f>F356</f>
        <v>18325</v>
      </c>
      <c r="K356" s="45">
        <f>ROUND(H356*J356,0)</f>
        <v>54975</v>
      </c>
      <c r="L356" s="45">
        <f t="shared" si="17"/>
        <v>0</v>
      </c>
      <c r="M356" s="45">
        <f t="shared" si="18"/>
        <v>0</v>
      </c>
      <c r="N356" s="115" t="s">
        <v>596</v>
      </c>
      <c r="O356" s="49" t="s">
        <v>249</v>
      </c>
    </row>
    <row r="357" spans="1:15" s="49" customFormat="1" outlineLevel="1">
      <c r="A357" s="3"/>
      <c r="B357" s="1" t="str">
        <f t="shared" si="19"/>
        <v/>
      </c>
      <c r="C357" s="208" t="s">
        <v>30</v>
      </c>
      <c r="F357" s="43"/>
      <c r="G357" s="45"/>
      <c r="H357" s="4">
        <v>7</v>
      </c>
      <c r="I357" s="3" t="s">
        <v>9</v>
      </c>
      <c r="J357" s="106">
        <f>J356</f>
        <v>18325</v>
      </c>
      <c r="K357" s="45">
        <f>ROUND(H357*J357,0)</f>
        <v>128275</v>
      </c>
      <c r="L357" s="45">
        <f t="shared" si="17"/>
        <v>128275</v>
      </c>
      <c r="M357" s="45">
        <f t="shared" si="18"/>
        <v>0</v>
      </c>
      <c r="N357" s="115"/>
      <c r="O357" s="49" t="s">
        <v>249</v>
      </c>
    </row>
    <row r="358" spans="1:15" s="49" customFormat="1" outlineLevel="1">
      <c r="A358" s="3"/>
      <c r="B358" s="1" t="str">
        <f t="shared" si="19"/>
        <v/>
      </c>
      <c r="C358" s="48" t="s">
        <v>342</v>
      </c>
      <c r="F358" s="43"/>
      <c r="G358" s="45"/>
      <c r="H358" s="4"/>
      <c r="I358" s="3"/>
      <c r="J358" s="106"/>
      <c r="K358" s="45"/>
      <c r="L358" s="45"/>
      <c r="M358" s="45"/>
      <c r="N358" s="115"/>
      <c r="O358" s="49" t="s">
        <v>249</v>
      </c>
    </row>
    <row r="359" spans="1:15" s="49" customFormat="1" ht="12.1" customHeight="1" outlineLevel="1">
      <c r="A359" s="3"/>
      <c r="B359" s="1" t="str">
        <f t="shared" si="19"/>
        <v/>
      </c>
      <c r="C359" s="48"/>
      <c r="F359" s="43"/>
      <c r="G359" s="45"/>
      <c r="H359" s="4"/>
      <c r="I359" s="3"/>
      <c r="J359" s="106"/>
      <c r="K359" s="45"/>
      <c r="L359" s="45"/>
      <c r="M359" s="45"/>
      <c r="N359" s="115"/>
      <c r="O359" s="49" t="s">
        <v>249</v>
      </c>
    </row>
    <row r="360" spans="1:15" s="49" customFormat="1" ht="136.19999999999999" customHeight="1" outlineLevel="1">
      <c r="A360" s="1">
        <v>307</v>
      </c>
      <c r="B360" s="1" t="str">
        <f t="shared" si="19"/>
        <v>IVF307</v>
      </c>
      <c r="C360" s="205" t="s">
        <v>442</v>
      </c>
      <c r="D360" s="1">
        <v>2</v>
      </c>
      <c r="E360" s="46" t="s">
        <v>9</v>
      </c>
      <c r="F360" s="5">
        <v>28460</v>
      </c>
      <c r="G360" s="45">
        <f>ROUND(D360*F360,0)</f>
        <v>56920</v>
      </c>
      <c r="H360" s="4">
        <v>0</v>
      </c>
      <c r="I360" s="3" t="s">
        <v>9</v>
      </c>
      <c r="J360" s="106">
        <f>F360</f>
        <v>28460</v>
      </c>
      <c r="K360" s="45"/>
      <c r="L360" s="45">
        <f t="shared" si="17"/>
        <v>0</v>
      </c>
      <c r="M360" s="45">
        <f t="shared" si="18"/>
        <v>56920</v>
      </c>
      <c r="N360" s="115" t="s">
        <v>393</v>
      </c>
      <c r="O360" s="49" t="s">
        <v>249</v>
      </c>
    </row>
    <row r="361" spans="1:15" s="49" customFormat="1" ht="12.1" customHeight="1" outlineLevel="1">
      <c r="A361" s="3"/>
      <c r="B361" s="1" t="str">
        <f t="shared" si="19"/>
        <v/>
      </c>
      <c r="F361" s="43"/>
      <c r="G361" s="45"/>
      <c r="H361" s="4"/>
      <c r="I361" s="3"/>
      <c r="J361" s="106"/>
      <c r="K361" s="45"/>
      <c r="L361" s="45">
        <f t="shared" si="17"/>
        <v>0</v>
      </c>
      <c r="M361" s="45">
        <f t="shared" si="18"/>
        <v>0</v>
      </c>
      <c r="N361" s="115"/>
      <c r="O361" s="49" t="s">
        <v>249</v>
      </c>
    </row>
    <row r="362" spans="1:15" s="49" customFormat="1" ht="149.94999999999999" customHeight="1" outlineLevel="1">
      <c r="A362" s="1">
        <v>308</v>
      </c>
      <c r="B362" s="1" t="str">
        <f t="shared" si="19"/>
        <v>IVF308</v>
      </c>
      <c r="C362" s="205" t="s">
        <v>441</v>
      </c>
      <c r="D362" s="1">
        <v>1</v>
      </c>
      <c r="E362" s="46" t="s">
        <v>9</v>
      </c>
      <c r="F362" s="5">
        <v>64067</v>
      </c>
      <c r="G362" s="45">
        <f>ROUND(D362*F362,0)</f>
        <v>64067</v>
      </c>
      <c r="H362" s="4">
        <v>1</v>
      </c>
      <c r="I362" s="3" t="s">
        <v>9</v>
      </c>
      <c r="J362" s="106">
        <f>F362</f>
        <v>64067</v>
      </c>
      <c r="K362" s="45">
        <f>ROUND(H362*J362,0)</f>
        <v>64067</v>
      </c>
      <c r="L362" s="45">
        <f t="shared" si="17"/>
        <v>0</v>
      </c>
      <c r="M362" s="45">
        <f t="shared" si="18"/>
        <v>0</v>
      </c>
      <c r="N362" s="115" t="s">
        <v>302</v>
      </c>
      <c r="O362" s="49" t="s">
        <v>249</v>
      </c>
    </row>
    <row r="363" spans="1:15" s="49" customFormat="1" outlineLevel="1">
      <c r="A363" s="3"/>
      <c r="B363" s="1" t="str">
        <f t="shared" si="19"/>
        <v/>
      </c>
      <c r="C363" s="48" t="s">
        <v>342</v>
      </c>
      <c r="F363" s="43"/>
      <c r="G363" s="45"/>
      <c r="H363" s="4"/>
      <c r="I363" s="3"/>
      <c r="J363" s="106"/>
      <c r="K363" s="45"/>
      <c r="L363" s="45">
        <f t="shared" si="17"/>
        <v>0</v>
      </c>
      <c r="M363" s="45">
        <f t="shared" si="18"/>
        <v>0</v>
      </c>
      <c r="N363" s="115"/>
      <c r="O363" s="49" t="s">
        <v>249</v>
      </c>
    </row>
    <row r="364" spans="1:15" s="49" customFormat="1" ht="12.1" customHeight="1" outlineLevel="1">
      <c r="A364" s="3"/>
      <c r="B364" s="1" t="str">
        <f t="shared" si="19"/>
        <v/>
      </c>
      <c r="F364" s="43"/>
      <c r="G364" s="45"/>
      <c r="H364" s="4"/>
      <c r="I364" s="3"/>
      <c r="J364" s="106"/>
      <c r="K364" s="45"/>
      <c r="L364" s="45"/>
      <c r="M364" s="45"/>
      <c r="N364" s="115"/>
      <c r="O364" s="49" t="s">
        <v>249</v>
      </c>
    </row>
    <row r="365" spans="1:15" s="49" customFormat="1" ht="154.55000000000001" customHeight="1" outlineLevel="1">
      <c r="A365" s="1">
        <v>309</v>
      </c>
      <c r="B365" s="1" t="str">
        <f t="shared" si="19"/>
        <v>IVF309</v>
      </c>
      <c r="C365" s="205" t="s">
        <v>443</v>
      </c>
      <c r="D365" s="1">
        <v>1</v>
      </c>
      <c r="E365" s="46" t="s">
        <v>9</v>
      </c>
      <c r="F365" s="5">
        <v>28883</v>
      </c>
      <c r="G365" s="45">
        <f>ROUND(D365*F365,0)</f>
        <v>28883</v>
      </c>
      <c r="H365" s="4">
        <v>1</v>
      </c>
      <c r="I365" s="3" t="s">
        <v>9</v>
      </c>
      <c r="J365" s="106">
        <f>F365</f>
        <v>28883</v>
      </c>
      <c r="K365" s="45">
        <f>ROUND(H365*J365,0)</f>
        <v>28883</v>
      </c>
      <c r="L365" s="45">
        <f t="shared" si="17"/>
        <v>0</v>
      </c>
      <c r="M365" s="45">
        <f t="shared" si="18"/>
        <v>0</v>
      </c>
      <c r="N365" s="115" t="s">
        <v>302</v>
      </c>
      <c r="O365" s="49" t="s">
        <v>249</v>
      </c>
    </row>
    <row r="366" spans="1:15" s="49" customFormat="1" outlineLevel="1">
      <c r="A366" s="1"/>
      <c r="B366" s="1" t="str">
        <f t="shared" si="19"/>
        <v/>
      </c>
      <c r="C366" s="207" t="s">
        <v>342</v>
      </c>
      <c r="D366" s="1"/>
      <c r="E366" s="46"/>
      <c r="F366" s="5"/>
      <c r="G366" s="45"/>
      <c r="H366" s="4"/>
      <c r="I366" s="3"/>
      <c r="J366" s="106"/>
      <c r="K366" s="45"/>
      <c r="L366" s="45"/>
      <c r="M366" s="45"/>
      <c r="N366" s="115"/>
      <c r="O366" s="49" t="s">
        <v>249</v>
      </c>
    </row>
    <row r="367" spans="1:15" s="49" customFormat="1" ht="12.1" customHeight="1" outlineLevel="1">
      <c r="A367" s="3"/>
      <c r="B367" s="1" t="str">
        <f t="shared" si="19"/>
        <v/>
      </c>
      <c r="F367" s="43"/>
      <c r="G367" s="45"/>
      <c r="H367" s="4"/>
      <c r="I367" s="3"/>
      <c r="J367" s="106"/>
      <c r="K367" s="45"/>
      <c r="L367" s="45">
        <f t="shared" si="17"/>
        <v>0</v>
      </c>
      <c r="M367" s="45">
        <f t="shared" si="18"/>
        <v>0</v>
      </c>
      <c r="N367" s="115"/>
      <c r="O367" s="49" t="s">
        <v>249</v>
      </c>
    </row>
    <row r="368" spans="1:15" s="49" customFormat="1" ht="76.599999999999994" customHeight="1" outlineLevel="1">
      <c r="A368" s="1">
        <v>310</v>
      </c>
      <c r="B368" s="1" t="str">
        <f t="shared" si="19"/>
        <v>IVF310</v>
      </c>
      <c r="C368" s="205" t="s">
        <v>118</v>
      </c>
      <c r="D368" s="1">
        <v>2</v>
      </c>
      <c r="E368" s="46" t="s">
        <v>9</v>
      </c>
      <c r="F368" s="5">
        <v>3260</v>
      </c>
      <c r="G368" s="45">
        <f>ROUND(D368*F368,0)</f>
        <v>6520</v>
      </c>
      <c r="H368" s="4">
        <v>0</v>
      </c>
      <c r="I368" s="3" t="s">
        <v>9</v>
      </c>
      <c r="J368" s="106">
        <f>F368</f>
        <v>3260</v>
      </c>
      <c r="K368" s="45"/>
      <c r="L368" s="45">
        <f t="shared" si="17"/>
        <v>0</v>
      </c>
      <c r="M368" s="45">
        <f t="shared" si="18"/>
        <v>6520</v>
      </c>
      <c r="N368" s="115" t="s">
        <v>393</v>
      </c>
      <c r="O368" s="49" t="s">
        <v>249</v>
      </c>
    </row>
    <row r="369" spans="1:15" s="49" customFormat="1" ht="12.1" customHeight="1" outlineLevel="1">
      <c r="A369" s="3"/>
      <c r="B369" s="1" t="str">
        <f t="shared" si="19"/>
        <v/>
      </c>
      <c r="F369" s="43"/>
      <c r="G369" s="45"/>
      <c r="H369" s="4"/>
      <c r="I369" s="3"/>
      <c r="J369" s="106"/>
      <c r="K369" s="45"/>
      <c r="L369" s="45">
        <f t="shared" si="17"/>
        <v>0</v>
      </c>
      <c r="M369" s="45">
        <f t="shared" si="18"/>
        <v>0</v>
      </c>
      <c r="N369" s="115"/>
      <c r="O369" s="49" t="s">
        <v>249</v>
      </c>
    </row>
    <row r="370" spans="1:15" s="49" customFormat="1" ht="211.6" customHeight="1" outlineLevel="1">
      <c r="A370" s="1">
        <v>311</v>
      </c>
      <c r="B370" s="1" t="str">
        <f t="shared" si="19"/>
        <v>IVF311</v>
      </c>
      <c r="C370" s="205" t="s">
        <v>444</v>
      </c>
      <c r="D370" s="1">
        <v>50</v>
      </c>
      <c r="E370" s="46" t="s">
        <v>9</v>
      </c>
      <c r="F370" s="5">
        <v>2652</v>
      </c>
      <c r="G370" s="45">
        <f>ROUND(D370*F370,0)</f>
        <v>132600</v>
      </c>
      <c r="H370" s="4">
        <v>50</v>
      </c>
      <c r="I370" s="3" t="s">
        <v>9</v>
      </c>
      <c r="J370" s="106">
        <f>F370</f>
        <v>2652</v>
      </c>
      <c r="K370" s="45">
        <f>ROUND(H370*J370,0)</f>
        <v>132600</v>
      </c>
      <c r="L370" s="45">
        <f t="shared" si="17"/>
        <v>0</v>
      </c>
      <c r="M370" s="45">
        <f t="shared" si="18"/>
        <v>0</v>
      </c>
      <c r="N370" s="115" t="s">
        <v>597</v>
      </c>
      <c r="O370" s="49" t="s">
        <v>249</v>
      </c>
    </row>
    <row r="371" spans="1:15" s="49" customFormat="1" outlineLevel="1">
      <c r="A371" s="3"/>
      <c r="B371" s="1" t="str">
        <f t="shared" si="19"/>
        <v/>
      </c>
      <c r="C371" s="208" t="s">
        <v>30</v>
      </c>
      <c r="F371" s="43"/>
      <c r="G371" s="45"/>
      <c r="H371" s="4">
        <f>91-H370</f>
        <v>41</v>
      </c>
      <c r="I371" s="3" t="s">
        <v>9</v>
      </c>
      <c r="J371" s="106">
        <f>J370</f>
        <v>2652</v>
      </c>
      <c r="K371" s="45">
        <f>ROUND(H371*J371,0)</f>
        <v>108732</v>
      </c>
      <c r="L371" s="45">
        <f t="shared" si="17"/>
        <v>108732</v>
      </c>
      <c r="M371" s="45">
        <f t="shared" si="18"/>
        <v>0</v>
      </c>
      <c r="N371" s="115"/>
      <c r="O371" s="49" t="s">
        <v>249</v>
      </c>
    </row>
    <row r="372" spans="1:15" s="49" customFormat="1" outlineLevel="1">
      <c r="A372" s="3"/>
      <c r="B372" s="1" t="str">
        <f t="shared" si="19"/>
        <v/>
      </c>
      <c r="C372" s="48" t="s">
        <v>375</v>
      </c>
      <c r="F372" s="43"/>
      <c r="G372" s="45"/>
      <c r="H372" s="4"/>
      <c r="I372" s="3"/>
      <c r="J372" s="106"/>
      <c r="K372" s="45"/>
      <c r="L372" s="45"/>
      <c r="M372" s="45"/>
      <c r="N372" s="115"/>
      <c r="O372" s="49" t="s">
        <v>249</v>
      </c>
    </row>
    <row r="373" spans="1:15" s="49" customFormat="1" ht="12.1" customHeight="1" outlineLevel="1">
      <c r="A373" s="3"/>
      <c r="B373" s="1" t="str">
        <f t="shared" si="19"/>
        <v/>
      </c>
      <c r="C373" s="48"/>
      <c r="F373" s="43"/>
      <c r="G373" s="45"/>
      <c r="H373" s="4"/>
      <c r="I373" s="3"/>
      <c r="J373" s="106"/>
      <c r="K373" s="45"/>
      <c r="L373" s="45"/>
      <c r="M373" s="45"/>
      <c r="N373" s="115"/>
      <c r="O373" s="49" t="s">
        <v>249</v>
      </c>
    </row>
    <row r="374" spans="1:15" s="49" customFormat="1" ht="181.2" customHeight="1" outlineLevel="1">
      <c r="A374" s="1">
        <v>312</v>
      </c>
      <c r="B374" s="1" t="str">
        <f t="shared" si="19"/>
        <v>IVF312</v>
      </c>
      <c r="C374" s="205" t="s">
        <v>445</v>
      </c>
      <c r="D374" s="1">
        <v>30</v>
      </c>
      <c r="E374" s="46" t="s">
        <v>9</v>
      </c>
      <c r="F374" s="5">
        <v>4350</v>
      </c>
      <c r="G374" s="45">
        <f>ROUND(D374*F374,0)</f>
        <v>130500</v>
      </c>
      <c r="H374" s="4">
        <f>D374</f>
        <v>30</v>
      </c>
      <c r="I374" s="3" t="s">
        <v>9</v>
      </c>
      <c r="J374" s="106">
        <f>F374</f>
        <v>4350</v>
      </c>
      <c r="K374" s="45">
        <f>ROUND(H374*J374,0)</f>
        <v>130500</v>
      </c>
      <c r="L374" s="45">
        <f t="shared" si="17"/>
        <v>0</v>
      </c>
      <c r="M374" s="45">
        <f t="shared" si="18"/>
        <v>0</v>
      </c>
      <c r="N374" s="115" t="s">
        <v>597</v>
      </c>
      <c r="O374" s="49" t="s">
        <v>249</v>
      </c>
    </row>
    <row r="375" spans="1:15" s="49" customFormat="1" outlineLevel="1">
      <c r="A375" s="3"/>
      <c r="B375" s="1" t="str">
        <f t="shared" si="19"/>
        <v/>
      </c>
      <c r="C375" s="208" t="s">
        <v>30</v>
      </c>
      <c r="F375" s="43"/>
      <c r="G375" s="45"/>
      <c r="H375" s="4">
        <f>60-H374</f>
        <v>30</v>
      </c>
      <c r="I375" s="3" t="s">
        <v>9</v>
      </c>
      <c r="J375" s="106">
        <f>J374</f>
        <v>4350</v>
      </c>
      <c r="K375" s="45">
        <f>ROUND(H375*J375,0)</f>
        <v>130500</v>
      </c>
      <c r="L375" s="45">
        <f t="shared" si="17"/>
        <v>130500</v>
      </c>
      <c r="M375" s="45">
        <f t="shared" si="18"/>
        <v>0</v>
      </c>
      <c r="N375" s="115"/>
      <c r="O375" s="49" t="s">
        <v>249</v>
      </c>
    </row>
    <row r="376" spans="1:15" s="49" customFormat="1" outlineLevel="1">
      <c r="A376" s="3"/>
      <c r="B376" s="1" t="str">
        <f t="shared" si="19"/>
        <v/>
      </c>
      <c r="C376" s="48" t="s">
        <v>376</v>
      </c>
      <c r="F376" s="43"/>
      <c r="G376" s="45"/>
      <c r="H376" s="4"/>
      <c r="I376" s="3"/>
      <c r="J376" s="106"/>
      <c r="K376" s="45"/>
      <c r="L376" s="45"/>
      <c r="M376" s="45"/>
      <c r="N376" s="115"/>
      <c r="O376" s="49" t="s">
        <v>249</v>
      </c>
    </row>
    <row r="377" spans="1:15" s="49" customFormat="1" ht="12.1" customHeight="1" outlineLevel="1">
      <c r="A377" s="3"/>
      <c r="B377" s="1" t="str">
        <f t="shared" si="19"/>
        <v/>
      </c>
      <c r="C377" s="48"/>
      <c r="F377" s="43"/>
      <c r="G377" s="45"/>
      <c r="H377" s="4"/>
      <c r="I377" s="3"/>
      <c r="J377" s="106"/>
      <c r="K377" s="45"/>
      <c r="L377" s="45"/>
      <c r="M377" s="45"/>
      <c r="N377" s="115"/>
      <c r="O377" s="49" t="s">
        <v>249</v>
      </c>
    </row>
    <row r="378" spans="1:15" s="49" customFormat="1" ht="218.75" outlineLevel="1">
      <c r="A378" s="1">
        <v>313</v>
      </c>
      <c r="B378" s="1" t="str">
        <f t="shared" si="19"/>
        <v>IVF313</v>
      </c>
      <c r="C378" s="205" t="s">
        <v>446</v>
      </c>
      <c r="D378" s="1">
        <v>12</v>
      </c>
      <c r="E378" s="46" t="s">
        <v>9</v>
      </c>
      <c r="F378" s="5">
        <v>4762</v>
      </c>
      <c r="G378" s="45">
        <f>ROUND(D378*F378,0)</f>
        <v>57144</v>
      </c>
      <c r="H378" s="4">
        <v>0</v>
      </c>
      <c r="I378" s="3" t="s">
        <v>9</v>
      </c>
      <c r="J378" s="106">
        <f>F378</f>
        <v>4762</v>
      </c>
      <c r="K378" s="45"/>
      <c r="L378" s="45">
        <f t="shared" si="17"/>
        <v>0</v>
      </c>
      <c r="M378" s="45">
        <f t="shared" si="18"/>
        <v>57144</v>
      </c>
      <c r="N378" s="115" t="s">
        <v>615</v>
      </c>
      <c r="O378" s="49" t="s">
        <v>249</v>
      </c>
    </row>
    <row r="379" spans="1:15" s="49" customFormat="1" ht="12.1" customHeight="1" outlineLevel="1">
      <c r="A379" s="3"/>
      <c r="B379" s="1" t="str">
        <f t="shared" si="19"/>
        <v/>
      </c>
      <c r="F379" s="43"/>
      <c r="G379" s="45"/>
      <c r="H379" s="4"/>
      <c r="I379" s="3"/>
      <c r="J379" s="106"/>
      <c r="K379" s="45"/>
      <c r="L379" s="45">
        <f t="shared" si="17"/>
        <v>0</v>
      </c>
      <c r="M379" s="45">
        <f t="shared" si="18"/>
        <v>0</v>
      </c>
      <c r="N379" s="115"/>
      <c r="O379" s="49" t="s">
        <v>249</v>
      </c>
    </row>
    <row r="380" spans="1:15" s="49" customFormat="1" ht="109.4" outlineLevel="1">
      <c r="A380" s="1">
        <v>314</v>
      </c>
      <c r="B380" s="1" t="str">
        <f t="shared" si="19"/>
        <v>IVF314</v>
      </c>
      <c r="C380" s="205" t="s">
        <v>31</v>
      </c>
      <c r="D380" s="1">
        <v>5</v>
      </c>
      <c r="E380" s="46" t="s">
        <v>9</v>
      </c>
      <c r="F380" s="5">
        <v>184</v>
      </c>
      <c r="G380" s="45">
        <f>ROUND(D380*F380,0)</f>
        <v>920</v>
      </c>
      <c r="H380" s="4">
        <v>0</v>
      </c>
      <c r="I380" s="3" t="s">
        <v>9</v>
      </c>
      <c r="J380" s="106">
        <f>F380</f>
        <v>184</v>
      </c>
      <c r="K380" s="45"/>
      <c r="L380" s="45">
        <f t="shared" si="17"/>
        <v>0</v>
      </c>
      <c r="M380" s="45">
        <f t="shared" si="18"/>
        <v>920</v>
      </c>
      <c r="N380" s="115" t="s">
        <v>393</v>
      </c>
      <c r="O380" s="49" t="s">
        <v>249</v>
      </c>
    </row>
    <row r="381" spans="1:15" s="49" customFormat="1" ht="12.1" customHeight="1" outlineLevel="1">
      <c r="A381" s="3"/>
      <c r="B381" s="1" t="str">
        <f t="shared" si="19"/>
        <v/>
      </c>
      <c r="F381" s="43"/>
      <c r="G381" s="45"/>
      <c r="H381" s="4"/>
      <c r="I381" s="3"/>
      <c r="J381" s="106"/>
      <c r="K381" s="45"/>
      <c r="L381" s="45">
        <f t="shared" si="17"/>
        <v>0</v>
      </c>
      <c r="M381" s="45">
        <f t="shared" si="18"/>
        <v>0</v>
      </c>
      <c r="N381" s="115"/>
      <c r="O381" s="49" t="s">
        <v>249</v>
      </c>
    </row>
    <row r="382" spans="1:15" s="49" customFormat="1" ht="312.45" outlineLevel="1">
      <c r="A382" s="1">
        <v>315</v>
      </c>
      <c r="B382" s="1" t="str">
        <f t="shared" si="19"/>
        <v>IVF315</v>
      </c>
      <c r="C382" s="205" t="s">
        <v>119</v>
      </c>
      <c r="D382" s="1">
        <v>12</v>
      </c>
      <c r="E382" s="46" t="s">
        <v>9</v>
      </c>
      <c r="F382" s="5">
        <v>4090</v>
      </c>
      <c r="G382" s="45">
        <f>ROUND(D382*F382,0)</f>
        <v>49080</v>
      </c>
      <c r="H382" s="4">
        <v>0</v>
      </c>
      <c r="I382" s="3" t="s">
        <v>9</v>
      </c>
      <c r="J382" s="106">
        <f>F382</f>
        <v>4090</v>
      </c>
      <c r="K382" s="45"/>
      <c r="L382" s="45">
        <f t="shared" si="17"/>
        <v>0</v>
      </c>
      <c r="M382" s="45">
        <f t="shared" si="18"/>
        <v>49080</v>
      </c>
      <c r="N382" s="115" t="s">
        <v>614</v>
      </c>
      <c r="O382" s="49" t="s">
        <v>249</v>
      </c>
    </row>
    <row r="383" spans="1:15" s="49" customFormat="1" ht="12.1" customHeight="1" outlineLevel="1">
      <c r="A383" s="3"/>
      <c r="B383" s="1" t="str">
        <f t="shared" si="19"/>
        <v/>
      </c>
      <c r="F383" s="43"/>
      <c r="G383" s="45"/>
      <c r="H383" s="4"/>
      <c r="I383" s="3"/>
      <c r="J383" s="106"/>
      <c r="K383" s="45"/>
      <c r="L383" s="45">
        <f t="shared" si="17"/>
        <v>0</v>
      </c>
      <c r="M383" s="45">
        <f t="shared" si="18"/>
        <v>0</v>
      </c>
      <c r="N383" s="115"/>
      <c r="O383" s="49" t="s">
        <v>249</v>
      </c>
    </row>
    <row r="384" spans="1:15" s="49" customFormat="1" ht="150.80000000000001" customHeight="1" outlineLevel="1">
      <c r="A384" s="1">
        <v>316</v>
      </c>
      <c r="B384" s="1" t="str">
        <f t="shared" si="19"/>
        <v>IVF316</v>
      </c>
      <c r="C384" s="205" t="s">
        <v>120</v>
      </c>
      <c r="D384" s="1">
        <v>12</v>
      </c>
      <c r="E384" s="46" t="s">
        <v>9</v>
      </c>
      <c r="F384" s="5">
        <v>827</v>
      </c>
      <c r="G384" s="45">
        <f>ROUND(D384*F384,0)</f>
        <v>9924</v>
      </c>
      <c r="H384" s="4">
        <f>D384</f>
        <v>12</v>
      </c>
      <c r="I384" s="3" t="s">
        <v>9</v>
      </c>
      <c r="J384" s="106">
        <f>F384</f>
        <v>827</v>
      </c>
      <c r="K384" s="45">
        <f>ROUND(H384*J384,0)</f>
        <v>9924</v>
      </c>
      <c r="L384" s="45">
        <f t="shared" si="17"/>
        <v>0</v>
      </c>
      <c r="M384" s="45">
        <f t="shared" si="18"/>
        <v>0</v>
      </c>
      <c r="N384" s="115" t="s">
        <v>587</v>
      </c>
      <c r="O384" s="49" t="s">
        <v>249</v>
      </c>
    </row>
    <row r="385" spans="1:15" s="49" customFormat="1" outlineLevel="1">
      <c r="A385" s="3"/>
      <c r="B385" s="1" t="str">
        <f t="shared" si="19"/>
        <v/>
      </c>
      <c r="C385" s="208" t="s">
        <v>30</v>
      </c>
      <c r="F385" s="43"/>
      <c r="G385" s="45"/>
      <c r="H385" s="4">
        <f>28-H384</f>
        <v>16</v>
      </c>
      <c r="I385" s="3" t="s">
        <v>9</v>
      </c>
      <c r="J385" s="106">
        <f>J384</f>
        <v>827</v>
      </c>
      <c r="K385" s="45">
        <f>ROUND(H385*J385,0)</f>
        <v>13232</v>
      </c>
      <c r="L385" s="45">
        <f t="shared" si="17"/>
        <v>13232</v>
      </c>
      <c r="M385" s="45">
        <f t="shared" si="18"/>
        <v>0</v>
      </c>
      <c r="N385" s="115"/>
      <c r="O385" s="49" t="s">
        <v>249</v>
      </c>
    </row>
    <row r="386" spans="1:15" s="49" customFormat="1" outlineLevel="1">
      <c r="A386" s="3"/>
      <c r="B386" s="1" t="str">
        <f t="shared" si="19"/>
        <v/>
      </c>
      <c r="C386" s="48" t="s">
        <v>377</v>
      </c>
      <c r="F386" s="43"/>
      <c r="G386" s="45"/>
      <c r="H386" s="4"/>
      <c r="I386" s="3"/>
      <c r="J386" s="106"/>
      <c r="K386" s="45"/>
      <c r="L386" s="45"/>
      <c r="M386" s="45"/>
      <c r="N386" s="115"/>
      <c r="O386" s="49" t="s">
        <v>249</v>
      </c>
    </row>
    <row r="387" spans="1:15" s="49" customFormat="1" ht="12.1" customHeight="1" outlineLevel="1">
      <c r="A387" s="3"/>
      <c r="B387" s="1" t="str">
        <f t="shared" si="19"/>
        <v/>
      </c>
      <c r="C387" s="48"/>
      <c r="F387" s="43"/>
      <c r="G387" s="45"/>
      <c r="H387" s="4"/>
      <c r="I387" s="3"/>
      <c r="J387" s="106"/>
      <c r="K387" s="45"/>
      <c r="L387" s="45"/>
      <c r="M387" s="45"/>
      <c r="N387" s="115"/>
      <c r="O387" s="49" t="s">
        <v>249</v>
      </c>
    </row>
    <row r="388" spans="1:15" s="49" customFormat="1" ht="76.599999999999994" customHeight="1" outlineLevel="1">
      <c r="A388" s="1">
        <v>317</v>
      </c>
      <c r="B388" s="1" t="str">
        <f t="shared" si="19"/>
        <v>IVF317</v>
      </c>
      <c r="C388" s="205" t="s">
        <v>121</v>
      </c>
      <c r="D388" s="1">
        <v>6</v>
      </c>
      <c r="E388" s="46" t="s">
        <v>9</v>
      </c>
      <c r="F388" s="5">
        <v>2203</v>
      </c>
      <c r="G388" s="45">
        <f>ROUND(D388*F388,0)</f>
        <v>13218</v>
      </c>
      <c r="H388" s="4">
        <f>D388</f>
        <v>6</v>
      </c>
      <c r="I388" s="3" t="s">
        <v>9</v>
      </c>
      <c r="J388" s="106">
        <f>F388</f>
        <v>2203</v>
      </c>
      <c r="K388" s="45">
        <f>ROUND(H388*J388,0)</f>
        <v>13218</v>
      </c>
      <c r="L388" s="45">
        <f t="shared" si="17"/>
        <v>0</v>
      </c>
      <c r="M388" s="45">
        <f t="shared" si="18"/>
        <v>0</v>
      </c>
      <c r="N388" s="115" t="s">
        <v>586</v>
      </c>
      <c r="O388" s="49" t="s">
        <v>249</v>
      </c>
    </row>
    <row r="389" spans="1:15" s="49" customFormat="1" outlineLevel="1">
      <c r="A389" s="3"/>
      <c r="B389" s="1" t="str">
        <f t="shared" si="19"/>
        <v/>
      </c>
      <c r="C389" s="208" t="s">
        <v>30</v>
      </c>
      <c r="F389" s="43"/>
      <c r="G389" s="45"/>
      <c r="H389" s="4">
        <f>8-H388</f>
        <v>2</v>
      </c>
      <c r="I389" s="3" t="s">
        <v>9</v>
      </c>
      <c r="J389" s="106">
        <f>J388</f>
        <v>2203</v>
      </c>
      <c r="K389" s="45">
        <f>ROUND(H389*J389,0)</f>
        <v>4406</v>
      </c>
      <c r="L389" s="45">
        <f t="shared" si="17"/>
        <v>4406</v>
      </c>
      <c r="M389" s="45">
        <f t="shared" si="18"/>
        <v>0</v>
      </c>
      <c r="N389" s="115"/>
      <c r="O389" s="49" t="s">
        <v>249</v>
      </c>
    </row>
    <row r="390" spans="1:15" s="49" customFormat="1" outlineLevel="1">
      <c r="A390" s="3"/>
      <c r="B390" s="1" t="str">
        <f t="shared" si="19"/>
        <v/>
      </c>
      <c r="C390" s="48" t="s">
        <v>378</v>
      </c>
      <c r="F390" s="43"/>
      <c r="G390" s="45"/>
      <c r="H390" s="4"/>
      <c r="I390" s="3"/>
      <c r="J390" s="106"/>
      <c r="K390" s="45"/>
      <c r="L390" s="45"/>
      <c r="M390" s="45"/>
      <c r="N390" s="115"/>
      <c r="O390" s="49" t="s">
        <v>249</v>
      </c>
    </row>
    <row r="391" spans="1:15" s="49" customFormat="1" ht="12.1" customHeight="1" outlineLevel="1">
      <c r="A391" s="3"/>
      <c r="B391" s="1" t="str">
        <f t="shared" si="19"/>
        <v/>
      </c>
      <c r="C391" s="48"/>
      <c r="F391" s="43"/>
      <c r="G391" s="45"/>
      <c r="H391" s="4"/>
      <c r="I391" s="3"/>
      <c r="J391" s="106"/>
      <c r="K391" s="45"/>
      <c r="L391" s="45"/>
      <c r="M391" s="45"/>
      <c r="N391" s="115"/>
      <c r="O391" s="49" t="s">
        <v>249</v>
      </c>
    </row>
    <row r="392" spans="1:15" s="49" customFormat="1" ht="105.65" customHeight="1" outlineLevel="1">
      <c r="A392" s="1">
        <v>318</v>
      </c>
      <c r="B392" s="1" t="str">
        <f t="shared" si="19"/>
        <v>IVF318</v>
      </c>
      <c r="C392" s="205" t="s">
        <v>122</v>
      </c>
      <c r="D392" s="1">
        <v>70</v>
      </c>
      <c r="E392" s="46" t="s">
        <v>14</v>
      </c>
      <c r="F392" s="5">
        <v>429</v>
      </c>
      <c r="G392" s="45">
        <f>ROUND(D392*F392,0)</f>
        <v>30030</v>
      </c>
      <c r="H392" s="4">
        <v>70</v>
      </c>
      <c r="I392" s="3" t="s">
        <v>14</v>
      </c>
      <c r="J392" s="106">
        <f>F392</f>
        <v>429</v>
      </c>
      <c r="K392" s="45">
        <f>ROUND(H392*J392,0)</f>
        <v>30030</v>
      </c>
      <c r="L392" s="45">
        <f t="shared" si="17"/>
        <v>0</v>
      </c>
      <c r="M392" s="45">
        <f t="shared" si="18"/>
        <v>0</v>
      </c>
      <c r="N392" s="115" t="s">
        <v>585</v>
      </c>
      <c r="O392" s="49" t="s">
        <v>249</v>
      </c>
    </row>
    <row r="393" spans="1:15" s="49" customFormat="1" outlineLevel="1">
      <c r="A393" s="3"/>
      <c r="B393" s="1" t="str">
        <f t="shared" si="19"/>
        <v/>
      </c>
      <c r="C393" s="208" t="s">
        <v>30</v>
      </c>
      <c r="F393" s="43"/>
      <c r="G393" s="45"/>
      <c r="H393" s="4">
        <v>9</v>
      </c>
      <c r="I393" s="3" t="s">
        <v>14</v>
      </c>
      <c r="J393" s="106">
        <v>429</v>
      </c>
      <c r="K393" s="45">
        <f>ROUND(H393*J393,0)</f>
        <v>3861</v>
      </c>
      <c r="L393" s="45">
        <f t="shared" si="17"/>
        <v>3861</v>
      </c>
      <c r="M393" s="45">
        <f t="shared" si="18"/>
        <v>0</v>
      </c>
      <c r="N393" s="115"/>
      <c r="O393" s="49" t="s">
        <v>249</v>
      </c>
    </row>
    <row r="394" spans="1:15" s="49" customFormat="1" outlineLevel="1">
      <c r="A394" s="3"/>
      <c r="B394" s="1" t="str">
        <f t="shared" si="19"/>
        <v/>
      </c>
      <c r="C394" s="48" t="s">
        <v>342</v>
      </c>
      <c r="F394" s="43"/>
      <c r="G394" s="45"/>
      <c r="H394" s="4"/>
      <c r="I394" s="3"/>
      <c r="J394" s="106"/>
      <c r="K394" s="45"/>
      <c r="L394" s="45"/>
      <c r="M394" s="45"/>
      <c r="N394" s="115"/>
      <c r="O394" s="49" t="s">
        <v>249</v>
      </c>
    </row>
    <row r="395" spans="1:15" s="49" customFormat="1" ht="12.1" customHeight="1" outlineLevel="1">
      <c r="A395" s="3"/>
      <c r="B395" s="1" t="str">
        <f t="shared" si="19"/>
        <v/>
      </c>
      <c r="C395" s="48"/>
      <c r="F395" s="43"/>
      <c r="G395" s="45"/>
      <c r="H395" s="4"/>
      <c r="I395" s="3"/>
      <c r="J395" s="106"/>
      <c r="K395" s="45"/>
      <c r="L395" s="45"/>
      <c r="M395" s="45"/>
      <c r="N395" s="115"/>
      <c r="O395" s="49" t="s">
        <v>249</v>
      </c>
    </row>
    <row r="396" spans="1:15" s="49" customFormat="1" ht="120.75" customHeight="1" outlineLevel="1">
      <c r="A396" s="1">
        <v>319</v>
      </c>
      <c r="B396" s="1" t="str">
        <f t="shared" si="19"/>
        <v>IVF319</v>
      </c>
      <c r="C396" s="205" t="s">
        <v>447</v>
      </c>
      <c r="D396" s="1">
        <v>80</v>
      </c>
      <c r="E396" s="46" t="s">
        <v>14</v>
      </c>
      <c r="F396" s="5">
        <v>1310</v>
      </c>
      <c r="G396" s="45">
        <f>ROUND(D396*F396,0)</f>
        <v>104800</v>
      </c>
      <c r="H396" s="4">
        <v>80</v>
      </c>
      <c r="I396" s="3" t="s">
        <v>14</v>
      </c>
      <c r="J396" s="106">
        <f>F396</f>
        <v>1310</v>
      </c>
      <c r="K396" s="45">
        <f>ROUND(H396*J396,0)</f>
        <v>104800</v>
      </c>
      <c r="L396" s="45">
        <f t="shared" si="17"/>
        <v>0</v>
      </c>
      <c r="M396" s="45">
        <f t="shared" si="18"/>
        <v>0</v>
      </c>
      <c r="N396" s="115" t="s">
        <v>584</v>
      </c>
      <c r="O396" s="49" t="s">
        <v>249</v>
      </c>
    </row>
    <row r="397" spans="1:15" s="49" customFormat="1" outlineLevel="1">
      <c r="A397" s="3"/>
      <c r="B397" s="1" t="str">
        <f t="shared" si="19"/>
        <v/>
      </c>
      <c r="C397" s="208" t="s">
        <v>30</v>
      </c>
      <c r="F397" s="43"/>
      <c r="G397" s="45"/>
      <c r="H397" s="4">
        <v>22.5</v>
      </c>
      <c r="I397" s="3" t="s">
        <v>14</v>
      </c>
      <c r="J397" s="106">
        <f>J396</f>
        <v>1310</v>
      </c>
      <c r="K397" s="45">
        <f>ROUND(H397*J397,0)</f>
        <v>29475</v>
      </c>
      <c r="L397" s="45">
        <f t="shared" si="17"/>
        <v>29475</v>
      </c>
      <c r="M397" s="45">
        <f t="shared" si="18"/>
        <v>0</v>
      </c>
      <c r="N397" s="115"/>
      <c r="O397" s="49" t="s">
        <v>249</v>
      </c>
    </row>
    <row r="398" spans="1:15" s="49" customFormat="1" outlineLevel="1">
      <c r="A398" s="3"/>
      <c r="B398" s="1" t="str">
        <f t="shared" si="19"/>
        <v/>
      </c>
      <c r="C398" s="48" t="s">
        <v>342</v>
      </c>
      <c r="F398" s="43"/>
      <c r="G398" s="45"/>
      <c r="H398" s="4"/>
      <c r="I398" s="3"/>
      <c r="J398" s="106"/>
      <c r="K398" s="45"/>
      <c r="L398" s="45"/>
      <c r="M398" s="45"/>
      <c r="N398" s="115"/>
      <c r="O398" s="49" t="s">
        <v>249</v>
      </c>
    </row>
    <row r="399" spans="1:15" s="49" customFormat="1" ht="12.1" customHeight="1" outlineLevel="1">
      <c r="A399" s="3"/>
      <c r="B399" s="1" t="str">
        <f t="shared" si="19"/>
        <v/>
      </c>
      <c r="C399" s="48"/>
      <c r="F399" s="43"/>
      <c r="G399" s="45"/>
      <c r="H399" s="4"/>
      <c r="I399" s="3"/>
      <c r="J399" s="106"/>
      <c r="K399" s="45"/>
      <c r="L399" s="45"/>
      <c r="M399" s="45"/>
      <c r="N399" s="115"/>
      <c r="O399" s="49" t="s">
        <v>249</v>
      </c>
    </row>
    <row r="400" spans="1:15" s="49" customFormat="1" ht="171" customHeight="1" outlineLevel="1">
      <c r="A400" s="1">
        <v>320</v>
      </c>
      <c r="B400" s="1" t="str">
        <f t="shared" si="19"/>
        <v>IVF320</v>
      </c>
      <c r="C400" s="205" t="s">
        <v>448</v>
      </c>
      <c r="D400" s="1">
        <v>1</v>
      </c>
      <c r="E400" s="46" t="s">
        <v>9</v>
      </c>
      <c r="F400" s="5">
        <v>305000</v>
      </c>
      <c r="G400" s="45">
        <f>ROUND(D400*F400,0)</f>
        <v>305000</v>
      </c>
      <c r="H400" s="4">
        <v>1</v>
      </c>
      <c r="I400" s="3" t="s">
        <v>9</v>
      </c>
      <c r="J400" s="106">
        <f>F400</f>
        <v>305000</v>
      </c>
      <c r="K400" s="45">
        <f>ROUND(H400*J400,0)</f>
        <v>305000</v>
      </c>
      <c r="L400" s="45">
        <f t="shared" si="17"/>
        <v>0</v>
      </c>
      <c r="M400" s="45">
        <f t="shared" si="18"/>
        <v>0</v>
      </c>
      <c r="N400" s="115" t="s">
        <v>302</v>
      </c>
      <c r="O400" s="49" t="s">
        <v>249</v>
      </c>
    </row>
    <row r="401" spans="1:15" s="49" customFormat="1" outlineLevel="1">
      <c r="A401" s="1"/>
      <c r="B401" s="1" t="str">
        <f t="shared" si="19"/>
        <v/>
      </c>
      <c r="C401" s="207" t="s">
        <v>337</v>
      </c>
      <c r="D401" s="1"/>
      <c r="E401" s="46"/>
      <c r="F401" s="5"/>
      <c r="G401" s="45"/>
      <c r="H401" s="4"/>
      <c r="I401" s="3"/>
      <c r="J401" s="106"/>
      <c r="K401" s="45"/>
      <c r="L401" s="45"/>
      <c r="M401" s="45"/>
      <c r="N401" s="115"/>
      <c r="O401" s="49" t="s">
        <v>249</v>
      </c>
    </row>
    <row r="402" spans="1:15" s="49" customFormat="1" ht="12.1" customHeight="1" outlineLevel="1">
      <c r="A402" s="3"/>
      <c r="B402" s="1" t="str">
        <f t="shared" si="19"/>
        <v/>
      </c>
      <c r="F402" s="43"/>
      <c r="G402" s="45"/>
      <c r="H402" s="4"/>
      <c r="I402" s="3"/>
      <c r="J402" s="106"/>
      <c r="K402" s="45"/>
      <c r="L402" s="45">
        <f t="shared" si="17"/>
        <v>0</v>
      </c>
      <c r="M402" s="45">
        <f t="shared" si="18"/>
        <v>0</v>
      </c>
      <c r="N402" s="115"/>
      <c r="O402" s="49" t="s">
        <v>249</v>
      </c>
    </row>
    <row r="403" spans="1:15" s="49" customFormat="1" ht="194.95" customHeight="1" outlineLevel="1">
      <c r="A403" s="1">
        <v>321</v>
      </c>
      <c r="B403" s="1" t="str">
        <f t="shared" si="19"/>
        <v>IVF321</v>
      </c>
      <c r="C403" s="205" t="s">
        <v>123</v>
      </c>
      <c r="D403" s="1">
        <v>20</v>
      </c>
      <c r="E403" s="46" t="s">
        <v>9</v>
      </c>
      <c r="F403" s="5">
        <v>20584</v>
      </c>
      <c r="G403" s="45">
        <f>ROUND(D403*F403,0)</f>
        <v>411680</v>
      </c>
      <c r="H403" s="4">
        <f>D403</f>
        <v>20</v>
      </c>
      <c r="I403" s="3" t="s">
        <v>9</v>
      </c>
      <c r="J403" s="106">
        <f>F403</f>
        <v>20584</v>
      </c>
      <c r="K403" s="45">
        <f>ROUND(H403*J403,0)</f>
        <v>411680</v>
      </c>
      <c r="L403" s="45">
        <f t="shared" si="17"/>
        <v>0</v>
      </c>
      <c r="M403" s="45">
        <f t="shared" si="18"/>
        <v>0</v>
      </c>
      <c r="N403" s="501" t="s">
        <v>402</v>
      </c>
      <c r="O403" s="49" t="s">
        <v>249</v>
      </c>
    </row>
    <row r="404" spans="1:15" s="49" customFormat="1" outlineLevel="1">
      <c r="A404" s="3"/>
      <c r="B404" s="1" t="str">
        <f t="shared" si="19"/>
        <v/>
      </c>
      <c r="C404" s="208" t="s">
        <v>30</v>
      </c>
      <c r="F404" s="43"/>
      <c r="G404" s="45"/>
      <c r="H404" s="4">
        <v>12</v>
      </c>
      <c r="I404" s="3" t="s">
        <v>9</v>
      </c>
      <c r="J404" s="106">
        <f>F403</f>
        <v>20584</v>
      </c>
      <c r="K404" s="45">
        <f>ROUND(H404*J404,0)</f>
        <v>247008</v>
      </c>
      <c r="L404" s="45">
        <f t="shared" si="17"/>
        <v>247008</v>
      </c>
      <c r="M404" s="45">
        <f t="shared" si="18"/>
        <v>0</v>
      </c>
      <c r="N404" s="501"/>
      <c r="O404" s="49" t="s">
        <v>249</v>
      </c>
    </row>
    <row r="405" spans="1:15" s="49" customFormat="1" ht="12.1" customHeight="1" outlineLevel="1">
      <c r="A405" s="3"/>
      <c r="B405" s="1"/>
      <c r="C405" s="208"/>
      <c r="F405" s="43"/>
      <c r="G405" s="45"/>
      <c r="H405" s="4"/>
      <c r="I405" s="3"/>
      <c r="J405" s="106"/>
      <c r="K405" s="45"/>
      <c r="L405" s="45"/>
      <c r="M405" s="45"/>
      <c r="N405" s="115"/>
      <c r="O405" s="49" t="s">
        <v>249</v>
      </c>
    </row>
    <row r="406" spans="1:15" s="49" customFormat="1" ht="63" customHeight="1" outlineLevel="1">
      <c r="A406" s="1">
        <v>322</v>
      </c>
      <c r="B406" s="1" t="str">
        <f t="shared" si="19"/>
        <v>IVF322</v>
      </c>
      <c r="C406" s="205" t="s">
        <v>124</v>
      </c>
      <c r="D406" s="1">
        <v>1</v>
      </c>
      <c r="E406" s="46" t="s">
        <v>9</v>
      </c>
      <c r="F406" s="5">
        <v>6764</v>
      </c>
      <c r="G406" s="45">
        <f>ROUND(D406*F406,0)</f>
        <v>6764</v>
      </c>
      <c r="H406" s="4">
        <f>D406</f>
        <v>1</v>
      </c>
      <c r="I406" s="3" t="s">
        <v>9</v>
      </c>
      <c r="J406" s="106">
        <f>F406</f>
        <v>6764</v>
      </c>
      <c r="K406" s="45">
        <f>ROUND(H406*J406,0)</f>
        <v>6764</v>
      </c>
      <c r="L406" s="45">
        <f t="shared" si="17"/>
        <v>0</v>
      </c>
      <c r="M406" s="45">
        <f t="shared" si="18"/>
        <v>0</v>
      </c>
      <c r="N406" s="115" t="s">
        <v>302</v>
      </c>
      <c r="O406" s="49" t="s">
        <v>249</v>
      </c>
    </row>
    <row r="407" spans="1:15" s="49" customFormat="1" outlineLevel="1">
      <c r="A407" s="1"/>
      <c r="B407" s="1" t="str">
        <f t="shared" si="19"/>
        <v/>
      </c>
      <c r="C407" s="207" t="s">
        <v>337</v>
      </c>
      <c r="D407" s="1"/>
      <c r="E407" s="46"/>
      <c r="F407" s="5"/>
      <c r="G407" s="45"/>
      <c r="H407" s="4"/>
      <c r="I407" s="3"/>
      <c r="J407" s="106"/>
      <c r="K407" s="45"/>
      <c r="L407" s="45"/>
      <c r="M407" s="45"/>
      <c r="N407" s="115"/>
      <c r="O407" s="49" t="s">
        <v>249</v>
      </c>
    </row>
    <row r="408" spans="1:15" s="49" customFormat="1" ht="12.1" customHeight="1" outlineLevel="1">
      <c r="A408" s="3"/>
      <c r="B408" s="1" t="str">
        <f t="shared" si="19"/>
        <v/>
      </c>
      <c r="F408" s="43"/>
      <c r="G408" s="45"/>
      <c r="H408" s="4"/>
      <c r="I408" s="3"/>
      <c r="J408" s="106"/>
      <c r="K408" s="45"/>
      <c r="L408" s="45">
        <f t="shared" si="17"/>
        <v>0</v>
      </c>
      <c r="M408" s="45">
        <f t="shared" si="18"/>
        <v>0</v>
      </c>
      <c r="N408" s="115"/>
      <c r="O408" s="49" t="s">
        <v>249</v>
      </c>
    </row>
    <row r="409" spans="1:15" s="49" customFormat="1" ht="158.94999999999999" customHeight="1" outlineLevel="1">
      <c r="A409" s="1">
        <v>323</v>
      </c>
      <c r="B409" s="1" t="str">
        <f t="shared" si="19"/>
        <v>IVF323</v>
      </c>
      <c r="C409" s="205" t="s">
        <v>449</v>
      </c>
      <c r="D409" s="1">
        <v>2</v>
      </c>
      <c r="E409" s="46" t="s">
        <v>9</v>
      </c>
      <c r="F409" s="5">
        <v>8500</v>
      </c>
      <c r="G409" s="45">
        <f>ROUND(D409*F409,0)</f>
        <v>17000</v>
      </c>
      <c r="H409" s="4">
        <v>2</v>
      </c>
      <c r="I409" s="3" t="s">
        <v>9</v>
      </c>
      <c r="J409" s="106">
        <f>F409</f>
        <v>8500</v>
      </c>
      <c r="K409" s="45">
        <f>ROUND(H409*J409,0)</f>
        <v>17000</v>
      </c>
      <c r="L409" s="45">
        <f t="shared" si="17"/>
        <v>0</v>
      </c>
      <c r="M409" s="45">
        <f t="shared" si="18"/>
        <v>0</v>
      </c>
      <c r="N409" s="115" t="s">
        <v>302</v>
      </c>
      <c r="O409" s="49" t="s">
        <v>249</v>
      </c>
    </row>
    <row r="410" spans="1:15" s="49" customFormat="1" outlineLevel="1">
      <c r="A410" s="1"/>
      <c r="B410" s="1" t="str">
        <f t="shared" ref="B410:B483" si="20">IF(ISBLANK(A410), "","IVF"&amp;A410)</f>
        <v/>
      </c>
      <c r="C410" s="207" t="s">
        <v>343</v>
      </c>
      <c r="D410" s="1"/>
      <c r="E410" s="46"/>
      <c r="F410" s="5"/>
      <c r="G410" s="45"/>
      <c r="H410" s="4"/>
      <c r="I410" s="3"/>
      <c r="J410" s="106"/>
      <c r="K410" s="45"/>
      <c r="L410" s="45"/>
      <c r="M410" s="45"/>
      <c r="N410" s="115"/>
      <c r="O410" s="49" t="s">
        <v>249</v>
      </c>
    </row>
    <row r="411" spans="1:15" s="49" customFormat="1" ht="12.1" customHeight="1" outlineLevel="1">
      <c r="A411" s="3"/>
      <c r="B411" s="1" t="str">
        <f t="shared" si="20"/>
        <v/>
      </c>
      <c r="F411" s="43"/>
      <c r="G411" s="45"/>
      <c r="H411" s="4"/>
      <c r="I411" s="3"/>
      <c r="J411" s="106"/>
      <c r="K411" s="45"/>
      <c r="L411" s="45">
        <f t="shared" si="17"/>
        <v>0</v>
      </c>
      <c r="M411" s="45">
        <f t="shared" si="18"/>
        <v>0</v>
      </c>
      <c r="N411" s="115"/>
      <c r="O411" s="49" t="s">
        <v>249</v>
      </c>
    </row>
    <row r="412" spans="1:15" s="49" customFormat="1" ht="164.4" customHeight="1" outlineLevel="1">
      <c r="A412" s="1">
        <v>324</v>
      </c>
      <c r="B412" s="1" t="str">
        <f t="shared" si="20"/>
        <v>IVF324</v>
      </c>
      <c r="C412" s="205" t="s">
        <v>450</v>
      </c>
      <c r="D412" s="1">
        <v>2</v>
      </c>
      <c r="E412" s="46" t="s">
        <v>9</v>
      </c>
      <c r="F412" s="5">
        <v>22283</v>
      </c>
      <c r="G412" s="45">
        <f>ROUND(D412*F412,0)</f>
        <v>44566</v>
      </c>
      <c r="H412" s="4">
        <v>2</v>
      </c>
      <c r="I412" s="3" t="s">
        <v>9</v>
      </c>
      <c r="J412" s="106">
        <f>F412</f>
        <v>22283</v>
      </c>
      <c r="K412" s="45">
        <f>ROUND(H412*J412,0)</f>
        <v>44566</v>
      </c>
      <c r="L412" s="45">
        <f t="shared" si="17"/>
        <v>0</v>
      </c>
      <c r="M412" s="45">
        <f t="shared" si="18"/>
        <v>0</v>
      </c>
      <c r="N412" s="115" t="s">
        <v>583</v>
      </c>
      <c r="O412" s="49" t="s">
        <v>249</v>
      </c>
    </row>
    <row r="413" spans="1:15" s="49" customFormat="1" outlineLevel="1">
      <c r="A413" s="3"/>
      <c r="B413" s="1" t="str">
        <f t="shared" si="20"/>
        <v/>
      </c>
      <c r="C413" s="208" t="s">
        <v>30</v>
      </c>
      <c r="F413" s="43"/>
      <c r="G413" s="45"/>
      <c r="H413" s="4">
        <v>2</v>
      </c>
      <c r="I413" s="3" t="s">
        <v>9</v>
      </c>
      <c r="J413" s="106">
        <f>J412</f>
        <v>22283</v>
      </c>
      <c r="K413" s="45">
        <f>ROUND(H413*J413,0)</f>
        <v>44566</v>
      </c>
      <c r="L413" s="45">
        <f t="shared" si="17"/>
        <v>44566</v>
      </c>
      <c r="M413" s="45">
        <f t="shared" si="18"/>
        <v>0</v>
      </c>
      <c r="N413" s="115"/>
      <c r="O413" s="49" t="s">
        <v>249</v>
      </c>
    </row>
    <row r="414" spans="1:15" s="49" customFormat="1" outlineLevel="1">
      <c r="A414" s="3"/>
      <c r="B414" s="1" t="str">
        <f t="shared" si="20"/>
        <v/>
      </c>
      <c r="C414" s="48" t="s">
        <v>343</v>
      </c>
      <c r="F414" s="43"/>
      <c r="G414" s="45"/>
      <c r="H414" s="4"/>
      <c r="I414" s="3"/>
      <c r="J414" s="106"/>
      <c r="K414" s="45"/>
      <c r="L414" s="45"/>
      <c r="M414" s="45"/>
      <c r="N414" s="115"/>
      <c r="O414" s="49" t="s">
        <v>249</v>
      </c>
    </row>
    <row r="415" spans="1:15" s="49" customFormat="1" ht="12.1" customHeight="1" outlineLevel="1">
      <c r="A415" s="3"/>
      <c r="B415" s="1" t="str">
        <f t="shared" si="20"/>
        <v/>
      </c>
      <c r="C415" s="48"/>
      <c r="F415" s="43"/>
      <c r="G415" s="45"/>
      <c r="H415" s="4"/>
      <c r="I415" s="3"/>
      <c r="J415" s="106"/>
      <c r="K415" s="45"/>
      <c r="L415" s="45"/>
      <c r="M415" s="45"/>
      <c r="N415" s="115"/>
      <c r="O415" s="49" t="s">
        <v>249</v>
      </c>
    </row>
    <row r="416" spans="1:15" s="49" customFormat="1" ht="91.55" customHeight="1" outlineLevel="1">
      <c r="A416" s="1">
        <v>325</v>
      </c>
      <c r="B416" s="1" t="str">
        <f t="shared" si="20"/>
        <v>IVF325</v>
      </c>
      <c r="C416" s="205" t="s">
        <v>125</v>
      </c>
      <c r="D416" s="1">
        <v>200</v>
      </c>
      <c r="E416" s="46" t="s">
        <v>14</v>
      </c>
      <c r="F416" s="5">
        <v>329</v>
      </c>
      <c r="G416" s="45">
        <f>ROUND(D416*F416,0)</f>
        <v>65800</v>
      </c>
      <c r="H416" s="4">
        <v>200</v>
      </c>
      <c r="I416" s="3" t="s">
        <v>14</v>
      </c>
      <c r="J416" s="106">
        <f>F416</f>
        <v>329</v>
      </c>
      <c r="K416" s="45">
        <f>ROUND(H416*J416,0)</f>
        <v>65800</v>
      </c>
      <c r="L416" s="45">
        <f t="shared" si="17"/>
        <v>0</v>
      </c>
      <c r="M416" s="45">
        <f t="shared" si="18"/>
        <v>0</v>
      </c>
      <c r="N416" s="115" t="s">
        <v>582</v>
      </c>
      <c r="O416" s="49" t="s">
        <v>249</v>
      </c>
    </row>
    <row r="417" spans="1:15" s="49" customFormat="1" outlineLevel="1">
      <c r="A417" s="3"/>
      <c r="B417" s="1" t="str">
        <f t="shared" si="20"/>
        <v/>
      </c>
      <c r="C417" s="208" t="s">
        <v>30</v>
      </c>
      <c r="F417" s="43"/>
      <c r="G417" s="45"/>
      <c r="H417" s="4">
        <v>17.3</v>
      </c>
      <c r="I417" s="3" t="s">
        <v>14</v>
      </c>
      <c r="J417" s="106">
        <f>J416</f>
        <v>329</v>
      </c>
      <c r="K417" s="45">
        <f>ROUND(H417*J417,0)</f>
        <v>5692</v>
      </c>
      <c r="L417" s="45">
        <f t="shared" ref="L417:L455" si="21">ROUND(IF(K417&gt;G417,K417-G417,0),0)</f>
        <v>5692</v>
      </c>
      <c r="M417" s="45">
        <f t="shared" ref="M417:M455" si="22">ROUND(IF(K417&lt;G417,G417-K417,0),0)</f>
        <v>0</v>
      </c>
      <c r="N417" s="115"/>
      <c r="O417" s="49" t="s">
        <v>249</v>
      </c>
    </row>
    <row r="418" spans="1:15" s="49" customFormat="1" outlineLevel="1">
      <c r="A418" s="3"/>
      <c r="B418" s="1" t="str">
        <f t="shared" si="20"/>
        <v/>
      </c>
      <c r="C418" s="48" t="s">
        <v>342</v>
      </c>
      <c r="F418" s="43"/>
      <c r="G418" s="45"/>
      <c r="H418" s="4"/>
      <c r="I418" s="3"/>
      <c r="J418" s="106"/>
      <c r="K418" s="45"/>
      <c r="L418" s="45"/>
      <c r="M418" s="45"/>
      <c r="N418" s="115"/>
      <c r="O418" s="49" t="s">
        <v>249</v>
      </c>
    </row>
    <row r="419" spans="1:15" s="49" customFormat="1" ht="12.1" customHeight="1" outlineLevel="1">
      <c r="A419" s="3"/>
      <c r="B419" s="1" t="str">
        <f t="shared" si="20"/>
        <v/>
      </c>
      <c r="C419" s="48"/>
      <c r="F419" s="43"/>
      <c r="G419" s="45"/>
      <c r="H419" s="4"/>
      <c r="I419" s="3"/>
      <c r="J419" s="106"/>
      <c r="K419" s="45"/>
      <c r="L419" s="45"/>
      <c r="M419" s="45"/>
      <c r="N419" s="115"/>
      <c r="O419" s="49" t="s">
        <v>249</v>
      </c>
    </row>
    <row r="420" spans="1:15" s="49" customFormat="1" ht="60.8" customHeight="1" outlineLevel="1">
      <c r="A420" s="1">
        <v>326</v>
      </c>
      <c r="B420" s="1" t="str">
        <f t="shared" si="20"/>
        <v>IVF326</v>
      </c>
      <c r="C420" s="205" t="s">
        <v>126</v>
      </c>
      <c r="D420" s="1">
        <v>100</v>
      </c>
      <c r="E420" s="46" t="s">
        <v>14</v>
      </c>
      <c r="F420" s="5">
        <v>163</v>
      </c>
      <c r="G420" s="45">
        <f>ROUND(D420*F420,0)</f>
        <v>16300</v>
      </c>
      <c r="H420" s="4">
        <v>0</v>
      </c>
      <c r="I420" s="3" t="s">
        <v>14</v>
      </c>
      <c r="J420" s="106">
        <f>F420</f>
        <v>163</v>
      </c>
      <c r="K420" s="45"/>
      <c r="L420" s="45">
        <f t="shared" si="21"/>
        <v>0</v>
      </c>
      <c r="M420" s="45">
        <f t="shared" si="22"/>
        <v>16300</v>
      </c>
      <c r="N420" s="115" t="s">
        <v>393</v>
      </c>
      <c r="O420" s="49" t="s">
        <v>249</v>
      </c>
    </row>
    <row r="421" spans="1:15" s="49" customFormat="1" ht="12.1" customHeight="1" outlineLevel="1">
      <c r="A421" s="3"/>
      <c r="B421" s="1" t="str">
        <f t="shared" si="20"/>
        <v/>
      </c>
      <c r="F421" s="43"/>
      <c r="G421" s="45"/>
      <c r="H421" s="4"/>
      <c r="I421" s="3"/>
      <c r="J421" s="106"/>
      <c r="K421" s="45"/>
      <c r="L421" s="45">
        <f t="shared" si="21"/>
        <v>0</v>
      </c>
      <c r="M421" s="45">
        <f t="shared" si="22"/>
        <v>0</v>
      </c>
      <c r="N421" s="115"/>
      <c r="O421" s="49" t="s">
        <v>249</v>
      </c>
    </row>
    <row r="422" spans="1:15" s="49" customFormat="1" ht="123.8" customHeight="1" outlineLevel="1">
      <c r="A422" s="1">
        <v>327</v>
      </c>
      <c r="B422" s="1" t="str">
        <f t="shared" si="20"/>
        <v>IVF327</v>
      </c>
      <c r="C422" s="205" t="s">
        <v>127</v>
      </c>
      <c r="D422" s="1">
        <v>200</v>
      </c>
      <c r="E422" s="46" t="s">
        <v>14</v>
      </c>
      <c r="F422" s="5">
        <v>902</v>
      </c>
      <c r="G422" s="45">
        <f>ROUND(D422*F422,0)</f>
        <v>180400</v>
      </c>
      <c r="H422" s="4">
        <v>200</v>
      </c>
      <c r="I422" s="3" t="s">
        <v>14</v>
      </c>
      <c r="J422" s="106">
        <f>F422</f>
        <v>902</v>
      </c>
      <c r="K422" s="45">
        <f>ROUND(H422*J422,0)</f>
        <v>180400</v>
      </c>
      <c r="L422" s="45">
        <f t="shared" si="21"/>
        <v>0</v>
      </c>
      <c r="M422" s="45">
        <f t="shared" si="22"/>
        <v>0</v>
      </c>
      <c r="N422" s="205" t="s">
        <v>581</v>
      </c>
      <c r="O422" s="49" t="s">
        <v>249</v>
      </c>
    </row>
    <row r="423" spans="1:15" s="49" customFormat="1" outlineLevel="1">
      <c r="A423" s="3"/>
      <c r="B423" s="1" t="str">
        <f t="shared" si="20"/>
        <v/>
      </c>
      <c r="C423" s="208" t="s">
        <v>30</v>
      </c>
      <c r="F423" s="43"/>
      <c r="G423" s="45"/>
      <c r="H423" s="4">
        <f>207.3-200</f>
        <v>7.3000000000000114</v>
      </c>
      <c r="I423" s="3" t="s">
        <v>14</v>
      </c>
      <c r="J423" s="106">
        <f>J422</f>
        <v>902</v>
      </c>
      <c r="K423" s="45">
        <f>ROUND(H423*J423,0)</f>
        <v>6585</v>
      </c>
      <c r="L423" s="45">
        <f t="shared" si="21"/>
        <v>6585</v>
      </c>
      <c r="M423" s="45">
        <f t="shared" si="22"/>
        <v>0</v>
      </c>
      <c r="N423" s="205"/>
      <c r="O423" s="49" t="s">
        <v>249</v>
      </c>
    </row>
    <row r="424" spans="1:15" s="49" customFormat="1" outlineLevel="1">
      <c r="A424" s="3"/>
      <c r="B424" s="1" t="str">
        <f t="shared" si="20"/>
        <v/>
      </c>
      <c r="C424" s="48" t="s">
        <v>343</v>
      </c>
      <c r="F424" s="43"/>
      <c r="G424" s="45"/>
      <c r="H424" s="4"/>
      <c r="I424" s="3"/>
      <c r="J424" s="106"/>
      <c r="K424" s="45"/>
      <c r="L424" s="45"/>
      <c r="M424" s="45"/>
      <c r="N424" s="205"/>
      <c r="O424" s="49" t="s">
        <v>249</v>
      </c>
    </row>
    <row r="425" spans="1:15" s="49" customFormat="1" ht="12.1" customHeight="1" outlineLevel="1">
      <c r="A425" s="3"/>
      <c r="B425" s="1" t="str">
        <f t="shared" si="20"/>
        <v/>
      </c>
      <c r="C425" s="48"/>
      <c r="F425" s="43"/>
      <c r="G425" s="45"/>
      <c r="H425" s="4"/>
      <c r="I425" s="3"/>
      <c r="J425" s="106"/>
      <c r="K425" s="45"/>
      <c r="L425" s="45"/>
      <c r="M425" s="45"/>
      <c r="N425" s="205"/>
      <c r="O425" s="49" t="s">
        <v>249</v>
      </c>
    </row>
    <row r="426" spans="1:15" s="49" customFormat="1" ht="137.25" customHeight="1" outlineLevel="1">
      <c r="A426" s="1">
        <v>328</v>
      </c>
      <c r="B426" s="1" t="str">
        <f t="shared" si="20"/>
        <v>IVF328</v>
      </c>
      <c r="C426" s="205" t="s">
        <v>128</v>
      </c>
      <c r="D426" s="1">
        <v>80</v>
      </c>
      <c r="E426" s="46" t="s">
        <v>14</v>
      </c>
      <c r="F426" s="5">
        <v>83</v>
      </c>
      <c r="G426" s="45">
        <f>ROUND(D426*F426,0)</f>
        <v>6640</v>
      </c>
      <c r="H426" s="4">
        <v>80</v>
      </c>
      <c r="I426" s="3" t="s">
        <v>14</v>
      </c>
      <c r="J426" s="106">
        <f>F426</f>
        <v>83</v>
      </c>
      <c r="K426" s="45">
        <f>ROUND(H426*J426,0)</f>
        <v>6640</v>
      </c>
      <c r="L426" s="45">
        <f t="shared" si="21"/>
        <v>0</v>
      </c>
      <c r="M426" s="45">
        <f t="shared" si="22"/>
        <v>0</v>
      </c>
      <c r="N426" s="205" t="s">
        <v>580</v>
      </c>
      <c r="O426" s="49" t="s">
        <v>249</v>
      </c>
    </row>
    <row r="427" spans="1:15" s="49" customFormat="1" outlineLevel="1">
      <c r="A427" s="3"/>
      <c r="B427" s="1" t="str">
        <f t="shared" si="20"/>
        <v/>
      </c>
      <c r="C427" s="208" t="s">
        <v>30</v>
      </c>
      <c r="F427" s="43"/>
      <c r="G427" s="45"/>
      <c r="H427" s="4">
        <f>450.6-80</f>
        <v>370.6</v>
      </c>
      <c r="I427" s="3" t="s">
        <v>14</v>
      </c>
      <c r="J427" s="106">
        <f>J426</f>
        <v>83</v>
      </c>
      <c r="K427" s="45">
        <f>ROUND(H427*J427,0)</f>
        <v>30760</v>
      </c>
      <c r="L427" s="45">
        <f t="shared" si="21"/>
        <v>30760</v>
      </c>
      <c r="M427" s="45">
        <f t="shared" si="22"/>
        <v>0</v>
      </c>
      <c r="N427" s="115"/>
      <c r="O427" s="49" t="s">
        <v>249</v>
      </c>
    </row>
    <row r="428" spans="1:15" s="49" customFormat="1" outlineLevel="1">
      <c r="A428" s="3"/>
      <c r="B428" s="1" t="str">
        <f t="shared" si="20"/>
        <v/>
      </c>
      <c r="C428" s="48" t="s">
        <v>343</v>
      </c>
      <c r="F428" s="43"/>
      <c r="G428" s="45"/>
      <c r="H428" s="4"/>
      <c r="I428" s="3"/>
      <c r="J428" s="106"/>
      <c r="K428" s="45"/>
      <c r="L428" s="45"/>
      <c r="M428" s="45"/>
      <c r="N428" s="115"/>
      <c r="O428" s="49" t="s">
        <v>249</v>
      </c>
    </row>
    <row r="429" spans="1:15" s="49" customFormat="1" ht="12.1" customHeight="1" outlineLevel="1">
      <c r="A429" s="3"/>
      <c r="B429" s="1" t="str">
        <f t="shared" si="20"/>
        <v/>
      </c>
      <c r="C429" s="48"/>
      <c r="F429" s="43"/>
      <c r="G429" s="45"/>
      <c r="H429" s="4"/>
      <c r="I429" s="3"/>
      <c r="J429" s="106"/>
      <c r="K429" s="45"/>
      <c r="L429" s="45"/>
      <c r="M429" s="45"/>
      <c r="N429" s="115"/>
      <c r="O429" s="49" t="s">
        <v>249</v>
      </c>
    </row>
    <row r="430" spans="1:15" s="49" customFormat="1" ht="196.5" customHeight="1" outlineLevel="1">
      <c r="A430" s="1">
        <v>329</v>
      </c>
      <c r="B430" s="1" t="str">
        <f t="shared" si="20"/>
        <v>IVF329</v>
      </c>
      <c r="C430" s="205" t="s">
        <v>451</v>
      </c>
      <c r="D430" s="1">
        <v>120</v>
      </c>
      <c r="E430" s="46" t="s">
        <v>14</v>
      </c>
      <c r="F430" s="5">
        <v>1207</v>
      </c>
      <c r="G430" s="45">
        <f>ROUND(D430*F430,0)</f>
        <v>144840</v>
      </c>
      <c r="H430" s="4">
        <v>120</v>
      </c>
      <c r="I430" s="3" t="s">
        <v>14</v>
      </c>
      <c r="J430" s="106">
        <f>F430</f>
        <v>1207</v>
      </c>
      <c r="K430" s="45">
        <f>ROUND(H430*J430,0)</f>
        <v>144840</v>
      </c>
      <c r="L430" s="45">
        <f t="shared" si="21"/>
        <v>0</v>
      </c>
      <c r="M430" s="45">
        <f t="shared" si="22"/>
        <v>0</v>
      </c>
      <c r="N430" s="115" t="s">
        <v>598</v>
      </c>
      <c r="O430" s="49" t="s">
        <v>249</v>
      </c>
    </row>
    <row r="431" spans="1:15" s="49" customFormat="1" outlineLevel="1">
      <c r="A431" s="3"/>
      <c r="B431" s="1" t="str">
        <f t="shared" si="20"/>
        <v/>
      </c>
      <c r="C431" s="208" t="s">
        <v>30</v>
      </c>
      <c r="F431" s="43"/>
      <c r="G431" s="45"/>
      <c r="H431" s="4">
        <f>180-H430</f>
        <v>60</v>
      </c>
      <c r="I431" s="3" t="s">
        <v>14</v>
      </c>
      <c r="J431" s="106">
        <f>J430</f>
        <v>1207</v>
      </c>
      <c r="K431" s="45">
        <f>ROUND(H431*J431,0)</f>
        <v>72420</v>
      </c>
      <c r="L431" s="45">
        <f t="shared" si="21"/>
        <v>72420</v>
      </c>
      <c r="M431" s="45">
        <f t="shared" si="22"/>
        <v>0</v>
      </c>
      <c r="N431" s="115"/>
      <c r="O431" s="49" t="s">
        <v>249</v>
      </c>
    </row>
    <row r="432" spans="1:15" s="49" customFormat="1" outlineLevel="1">
      <c r="A432" s="3"/>
      <c r="B432" s="1" t="str">
        <f t="shared" si="20"/>
        <v/>
      </c>
      <c r="C432" s="48" t="s">
        <v>343</v>
      </c>
      <c r="F432" s="43"/>
      <c r="G432" s="45"/>
      <c r="H432" s="4"/>
      <c r="I432" s="3"/>
      <c r="J432" s="106"/>
      <c r="K432" s="45"/>
      <c r="L432" s="45"/>
      <c r="M432" s="45"/>
      <c r="N432" s="115"/>
      <c r="O432" s="49" t="s">
        <v>249</v>
      </c>
    </row>
    <row r="433" spans="1:15" s="49" customFormat="1" ht="12.1" customHeight="1" outlineLevel="1">
      <c r="A433" s="3"/>
      <c r="B433" s="1" t="str">
        <f t="shared" si="20"/>
        <v/>
      </c>
      <c r="C433" s="48"/>
      <c r="F433" s="43"/>
      <c r="G433" s="45"/>
      <c r="H433" s="4"/>
      <c r="I433" s="3"/>
      <c r="J433" s="106"/>
      <c r="K433" s="45"/>
      <c r="L433" s="45"/>
      <c r="M433" s="45"/>
      <c r="N433" s="115"/>
      <c r="O433" s="49" t="s">
        <v>249</v>
      </c>
    </row>
    <row r="434" spans="1:15" s="49" customFormat="1" ht="212.95" customHeight="1" outlineLevel="1">
      <c r="A434" s="1">
        <v>330</v>
      </c>
      <c r="B434" s="1" t="str">
        <f t="shared" si="20"/>
        <v>IVF330</v>
      </c>
      <c r="C434" s="205" t="s">
        <v>452</v>
      </c>
      <c r="D434" s="1">
        <v>70</v>
      </c>
      <c r="E434" s="46" t="s">
        <v>14</v>
      </c>
      <c r="F434" s="5">
        <v>722</v>
      </c>
      <c r="G434" s="45">
        <f>ROUND(D434*F434,0)</f>
        <v>50540</v>
      </c>
      <c r="H434" s="4">
        <v>70</v>
      </c>
      <c r="I434" s="3" t="s">
        <v>14</v>
      </c>
      <c r="J434" s="106">
        <f>F434</f>
        <v>722</v>
      </c>
      <c r="K434" s="45">
        <f>ROUND(H434*J434,0)</f>
        <v>50540</v>
      </c>
      <c r="L434" s="45">
        <f t="shared" si="21"/>
        <v>0</v>
      </c>
      <c r="M434" s="45">
        <f t="shared" si="22"/>
        <v>0</v>
      </c>
      <c r="N434" s="115" t="s">
        <v>598</v>
      </c>
      <c r="O434" s="49" t="s">
        <v>249</v>
      </c>
    </row>
    <row r="435" spans="1:15" s="49" customFormat="1" outlineLevel="1">
      <c r="A435" s="3"/>
      <c r="B435" s="1" t="str">
        <f t="shared" si="20"/>
        <v/>
      </c>
      <c r="C435" s="208" t="s">
        <v>30</v>
      </c>
      <c r="F435" s="43"/>
      <c r="G435" s="45"/>
      <c r="H435" s="4">
        <f>180-H434</f>
        <v>110</v>
      </c>
      <c r="I435" s="3" t="s">
        <v>14</v>
      </c>
      <c r="J435" s="106">
        <f>J434</f>
        <v>722</v>
      </c>
      <c r="K435" s="45">
        <f>ROUND(H435*J435,0)</f>
        <v>79420</v>
      </c>
      <c r="L435" s="45">
        <f t="shared" si="21"/>
        <v>79420</v>
      </c>
      <c r="M435" s="45">
        <f t="shared" si="22"/>
        <v>0</v>
      </c>
      <c r="N435" s="115"/>
      <c r="O435" s="49" t="s">
        <v>249</v>
      </c>
    </row>
    <row r="436" spans="1:15" s="49" customFormat="1" outlineLevel="1">
      <c r="A436" s="3"/>
      <c r="B436" s="1" t="str">
        <f t="shared" si="20"/>
        <v/>
      </c>
      <c r="C436" s="48" t="s">
        <v>343</v>
      </c>
      <c r="F436" s="43"/>
      <c r="G436" s="45"/>
      <c r="H436" s="4"/>
      <c r="I436" s="3"/>
      <c r="J436" s="106"/>
      <c r="K436" s="45"/>
      <c r="L436" s="45"/>
      <c r="M436" s="45"/>
      <c r="N436" s="115"/>
      <c r="O436" s="49" t="s">
        <v>249</v>
      </c>
    </row>
    <row r="437" spans="1:15" s="49" customFormat="1" ht="12.1" customHeight="1" outlineLevel="1">
      <c r="A437" s="3"/>
      <c r="B437" s="1" t="str">
        <f t="shared" si="20"/>
        <v/>
      </c>
      <c r="C437" s="48"/>
      <c r="F437" s="43"/>
      <c r="G437" s="45"/>
      <c r="H437" s="4"/>
      <c r="I437" s="3"/>
      <c r="J437" s="106"/>
      <c r="K437" s="45"/>
      <c r="L437" s="45"/>
      <c r="M437" s="45"/>
      <c r="N437" s="115"/>
      <c r="O437" s="49" t="s">
        <v>249</v>
      </c>
    </row>
    <row r="438" spans="1:15" s="49" customFormat="1" ht="210.75" customHeight="1" outlineLevel="1">
      <c r="A438" s="1">
        <v>331</v>
      </c>
      <c r="B438" s="1" t="str">
        <f t="shared" si="20"/>
        <v>IVF331</v>
      </c>
      <c r="C438" s="205" t="s">
        <v>453</v>
      </c>
      <c r="D438" s="1">
        <v>100</v>
      </c>
      <c r="E438" s="46" t="s">
        <v>14</v>
      </c>
      <c r="F438" s="5">
        <v>1483</v>
      </c>
      <c r="G438" s="45">
        <f>ROUND(D438*F438,0)</f>
        <v>148300</v>
      </c>
      <c r="H438" s="4">
        <v>100</v>
      </c>
      <c r="I438" s="3" t="s">
        <v>14</v>
      </c>
      <c r="J438" s="106">
        <f>F438</f>
        <v>1483</v>
      </c>
      <c r="K438" s="45">
        <f>ROUND(H438*J438,0)</f>
        <v>148300</v>
      </c>
      <c r="L438" s="45">
        <f t="shared" si="21"/>
        <v>0</v>
      </c>
      <c r="M438" s="45">
        <f t="shared" si="22"/>
        <v>0</v>
      </c>
      <c r="N438" s="115" t="s">
        <v>599</v>
      </c>
      <c r="O438" s="49" t="s">
        <v>249</v>
      </c>
    </row>
    <row r="439" spans="1:15" s="49" customFormat="1" outlineLevel="1">
      <c r="A439" s="3"/>
      <c r="B439" s="1" t="str">
        <f t="shared" si="20"/>
        <v/>
      </c>
      <c r="C439" s="208" t="s">
        <v>30</v>
      </c>
      <c r="F439" s="43"/>
      <c r="G439" s="45"/>
      <c r="H439" s="4">
        <f>160.4-H438</f>
        <v>60.400000000000006</v>
      </c>
      <c r="I439" s="3" t="s">
        <v>14</v>
      </c>
      <c r="J439" s="106">
        <f>J438</f>
        <v>1483</v>
      </c>
      <c r="K439" s="45">
        <f>ROUND(H439*J439,0)</f>
        <v>89573</v>
      </c>
      <c r="L439" s="45">
        <f t="shared" si="21"/>
        <v>89573</v>
      </c>
      <c r="M439" s="45">
        <f t="shared" si="22"/>
        <v>0</v>
      </c>
      <c r="N439" s="115"/>
      <c r="O439" s="49" t="s">
        <v>249</v>
      </c>
    </row>
    <row r="440" spans="1:15" s="49" customFormat="1" outlineLevel="1">
      <c r="A440" s="3"/>
      <c r="B440" s="1" t="str">
        <f t="shared" si="20"/>
        <v/>
      </c>
      <c r="C440" s="48" t="s">
        <v>344</v>
      </c>
      <c r="F440" s="43"/>
      <c r="G440" s="45"/>
      <c r="H440" s="4"/>
      <c r="I440" s="3"/>
      <c r="J440" s="106"/>
      <c r="K440" s="45"/>
      <c r="L440" s="45"/>
      <c r="M440" s="45"/>
      <c r="N440" s="115"/>
      <c r="O440" s="49" t="s">
        <v>249</v>
      </c>
    </row>
    <row r="441" spans="1:15" s="49" customFormat="1" ht="12.1" customHeight="1" outlineLevel="1">
      <c r="A441" s="3"/>
      <c r="B441" s="1" t="str">
        <f t="shared" si="20"/>
        <v/>
      </c>
      <c r="C441" s="48"/>
      <c r="F441" s="43"/>
      <c r="G441" s="45"/>
      <c r="H441" s="4"/>
      <c r="I441" s="3"/>
      <c r="J441" s="106"/>
      <c r="K441" s="45"/>
      <c r="L441" s="45"/>
      <c r="M441" s="45"/>
      <c r="N441" s="115"/>
      <c r="O441" s="49" t="s">
        <v>249</v>
      </c>
    </row>
    <row r="442" spans="1:15" s="49" customFormat="1" ht="210.1" customHeight="1" outlineLevel="1">
      <c r="A442" s="1">
        <v>332</v>
      </c>
      <c r="B442" s="1" t="str">
        <f t="shared" si="20"/>
        <v>IVF332</v>
      </c>
      <c r="C442" s="205" t="s">
        <v>454</v>
      </c>
      <c r="D442" s="1">
        <v>120</v>
      </c>
      <c r="E442" s="46" t="s">
        <v>14</v>
      </c>
      <c r="F442" s="5">
        <v>484</v>
      </c>
      <c r="G442" s="45">
        <f>ROUND(D442*F442,0)</f>
        <v>58080</v>
      </c>
      <c r="H442" s="4">
        <v>120</v>
      </c>
      <c r="I442" s="3" t="s">
        <v>14</v>
      </c>
      <c r="J442" s="106">
        <f>F442</f>
        <v>484</v>
      </c>
      <c r="K442" s="45">
        <f>ROUND(H442*J442,0)</f>
        <v>58080</v>
      </c>
      <c r="L442" s="45">
        <f t="shared" si="21"/>
        <v>0</v>
      </c>
      <c r="M442" s="45">
        <f t="shared" si="22"/>
        <v>0</v>
      </c>
      <c r="N442" s="115" t="s">
        <v>302</v>
      </c>
      <c r="O442" s="49" t="s">
        <v>249</v>
      </c>
    </row>
    <row r="443" spans="1:15" s="49" customFormat="1" outlineLevel="1">
      <c r="A443" s="1"/>
      <c r="B443" s="1" t="str">
        <f t="shared" si="20"/>
        <v/>
      </c>
      <c r="C443" s="207" t="s">
        <v>345</v>
      </c>
      <c r="D443" s="1"/>
      <c r="E443" s="46"/>
      <c r="F443" s="5"/>
      <c r="G443" s="45"/>
      <c r="H443" s="4"/>
      <c r="I443" s="3"/>
      <c r="J443" s="106"/>
      <c r="K443" s="45"/>
      <c r="L443" s="45"/>
      <c r="M443" s="45"/>
      <c r="N443" s="115"/>
      <c r="O443" s="49" t="s">
        <v>249</v>
      </c>
    </row>
    <row r="444" spans="1:15" s="49" customFormat="1" ht="12.1" customHeight="1" outlineLevel="1">
      <c r="A444" s="3"/>
      <c r="B444" s="1" t="str">
        <f t="shared" si="20"/>
        <v/>
      </c>
      <c r="F444" s="43"/>
      <c r="G444" s="45"/>
      <c r="H444" s="4"/>
      <c r="I444" s="3"/>
      <c r="J444" s="106"/>
      <c r="K444" s="45"/>
      <c r="L444" s="45">
        <f t="shared" si="21"/>
        <v>0</v>
      </c>
      <c r="M444" s="45">
        <f t="shared" si="22"/>
        <v>0</v>
      </c>
      <c r="N444" s="115"/>
      <c r="O444" s="49" t="s">
        <v>249</v>
      </c>
    </row>
    <row r="445" spans="1:15" s="49" customFormat="1" ht="211.6" customHeight="1" outlineLevel="1">
      <c r="A445" s="1">
        <v>333</v>
      </c>
      <c r="B445" s="1" t="str">
        <f t="shared" si="20"/>
        <v>IVF333</v>
      </c>
      <c r="C445" s="205" t="s">
        <v>455</v>
      </c>
      <c r="D445" s="1">
        <v>80</v>
      </c>
      <c r="E445" s="46" t="s">
        <v>14</v>
      </c>
      <c r="F445" s="5">
        <v>356</v>
      </c>
      <c r="G445" s="45">
        <f>ROUND(D445*F445,0)</f>
        <v>28480</v>
      </c>
      <c r="H445" s="4">
        <v>80</v>
      </c>
      <c r="I445" s="3" t="s">
        <v>14</v>
      </c>
      <c r="J445" s="106">
        <f>F445</f>
        <v>356</v>
      </c>
      <c r="K445" s="45">
        <f>ROUND(H445*J445,0)</f>
        <v>28480</v>
      </c>
      <c r="L445" s="45">
        <f t="shared" si="21"/>
        <v>0</v>
      </c>
      <c r="M445" s="45">
        <f t="shared" si="22"/>
        <v>0</v>
      </c>
      <c r="N445" s="115" t="s">
        <v>302</v>
      </c>
      <c r="O445" s="49" t="s">
        <v>249</v>
      </c>
    </row>
    <row r="446" spans="1:15" s="49" customFormat="1" outlineLevel="1">
      <c r="A446" s="1"/>
      <c r="B446" s="1" t="str">
        <f t="shared" si="20"/>
        <v/>
      </c>
      <c r="C446" s="207" t="s">
        <v>345</v>
      </c>
      <c r="D446" s="1"/>
      <c r="E446" s="46"/>
      <c r="F446" s="5"/>
      <c r="G446" s="45"/>
      <c r="H446" s="4"/>
      <c r="I446" s="3"/>
      <c r="J446" s="106"/>
      <c r="K446" s="45"/>
      <c r="L446" s="45"/>
      <c r="M446" s="45"/>
      <c r="N446" s="115"/>
      <c r="O446" s="49" t="s">
        <v>249</v>
      </c>
    </row>
    <row r="447" spans="1:15" s="49" customFormat="1" ht="12.1" customHeight="1" outlineLevel="1">
      <c r="A447" s="3"/>
      <c r="B447" s="1" t="str">
        <f t="shared" si="20"/>
        <v/>
      </c>
      <c r="F447" s="43"/>
      <c r="G447" s="45"/>
      <c r="H447" s="4"/>
      <c r="I447" s="3"/>
      <c r="J447" s="106"/>
      <c r="K447" s="45"/>
      <c r="L447" s="45">
        <f t="shared" si="21"/>
        <v>0</v>
      </c>
      <c r="M447" s="45">
        <f t="shared" si="22"/>
        <v>0</v>
      </c>
      <c r="N447" s="115"/>
      <c r="O447" s="49" t="s">
        <v>249</v>
      </c>
    </row>
    <row r="448" spans="1:15" s="49" customFormat="1" ht="362.25" customHeight="1" outlineLevel="1">
      <c r="A448" s="1">
        <v>334</v>
      </c>
      <c r="B448" s="1" t="str">
        <f t="shared" si="20"/>
        <v>IVF334</v>
      </c>
      <c r="C448" s="205" t="s">
        <v>456</v>
      </c>
      <c r="D448" s="1">
        <v>1</v>
      </c>
      <c r="E448" s="46" t="s">
        <v>9</v>
      </c>
      <c r="F448" s="5">
        <v>355000</v>
      </c>
      <c r="G448" s="45">
        <f>ROUND(D448*F448,0)</f>
        <v>355000</v>
      </c>
      <c r="H448" s="4">
        <v>1</v>
      </c>
      <c r="I448" s="3" t="s">
        <v>9</v>
      </c>
      <c r="J448" s="106">
        <f>F448</f>
        <v>355000</v>
      </c>
      <c r="K448" s="45">
        <f>ROUND(H448*J448,0)</f>
        <v>355000</v>
      </c>
      <c r="L448" s="45">
        <f t="shared" si="21"/>
        <v>0</v>
      </c>
      <c r="M448" s="45">
        <f t="shared" si="22"/>
        <v>0</v>
      </c>
      <c r="N448" s="115" t="s">
        <v>302</v>
      </c>
      <c r="O448" s="49" t="s">
        <v>249</v>
      </c>
    </row>
    <row r="449" spans="1:15" s="49" customFormat="1" ht="0.7" customHeight="1" outlineLevel="1">
      <c r="A449" s="1"/>
      <c r="B449" s="1" t="str">
        <f t="shared" si="20"/>
        <v/>
      </c>
      <c r="C449" s="207" t="s">
        <v>345</v>
      </c>
      <c r="D449" s="1"/>
      <c r="E449" s="46"/>
      <c r="F449" s="5"/>
      <c r="G449" s="45"/>
      <c r="H449" s="4"/>
      <c r="I449" s="3"/>
      <c r="J449" s="106"/>
      <c r="K449" s="45"/>
      <c r="L449" s="45"/>
      <c r="M449" s="45"/>
      <c r="N449" s="115"/>
      <c r="O449" s="49" t="s">
        <v>249</v>
      </c>
    </row>
    <row r="450" spans="1:15" s="49" customFormat="1" ht="12.1" customHeight="1" outlineLevel="1">
      <c r="A450" s="3"/>
      <c r="B450" s="1" t="str">
        <f t="shared" si="20"/>
        <v/>
      </c>
      <c r="F450" s="43"/>
      <c r="G450" s="45"/>
      <c r="H450" s="4"/>
      <c r="I450" s="3"/>
      <c r="J450" s="106"/>
      <c r="K450" s="45"/>
      <c r="L450" s="45">
        <f t="shared" si="21"/>
        <v>0</v>
      </c>
      <c r="M450" s="45">
        <f t="shared" si="22"/>
        <v>0</v>
      </c>
      <c r="N450" s="115"/>
      <c r="O450" s="49" t="s">
        <v>249</v>
      </c>
    </row>
    <row r="451" spans="1:15" s="49" customFormat="1" ht="338.95" customHeight="1" outlineLevel="1">
      <c r="A451" s="1">
        <v>335</v>
      </c>
      <c r="B451" s="1" t="str">
        <f t="shared" si="20"/>
        <v>IVF335</v>
      </c>
      <c r="C451" s="205" t="s">
        <v>129</v>
      </c>
      <c r="D451" s="1">
        <v>1</v>
      </c>
      <c r="E451" s="46" t="s">
        <v>9</v>
      </c>
      <c r="F451" s="5">
        <v>270000</v>
      </c>
      <c r="G451" s="45">
        <f>ROUND(D451*F451,0)</f>
        <v>270000</v>
      </c>
      <c r="H451" s="4">
        <v>1</v>
      </c>
      <c r="I451" s="3" t="s">
        <v>9</v>
      </c>
      <c r="J451" s="106">
        <f>F451</f>
        <v>270000</v>
      </c>
      <c r="K451" s="45">
        <f>ROUND(H451*J451,0)</f>
        <v>270000</v>
      </c>
      <c r="L451" s="45">
        <f t="shared" si="21"/>
        <v>0</v>
      </c>
      <c r="M451" s="45">
        <f t="shared" si="22"/>
        <v>0</v>
      </c>
      <c r="N451" s="115" t="s">
        <v>302</v>
      </c>
      <c r="O451" s="49" t="s">
        <v>249</v>
      </c>
    </row>
    <row r="452" spans="1:15" s="49" customFormat="1" outlineLevel="1">
      <c r="A452" s="1"/>
      <c r="B452" s="1" t="str">
        <f t="shared" si="20"/>
        <v/>
      </c>
      <c r="C452" s="207" t="s">
        <v>345</v>
      </c>
      <c r="D452" s="1"/>
      <c r="E452" s="46"/>
      <c r="F452" s="5"/>
      <c r="G452" s="45"/>
      <c r="H452" s="4"/>
      <c r="I452" s="3"/>
      <c r="J452" s="106"/>
      <c r="K452" s="45"/>
      <c r="L452" s="45"/>
      <c r="M452" s="45"/>
      <c r="N452" s="115"/>
      <c r="O452" s="49" t="s">
        <v>249</v>
      </c>
    </row>
    <row r="453" spans="1:15" s="49" customFormat="1" ht="12.1" customHeight="1" outlineLevel="1">
      <c r="A453" s="3"/>
      <c r="B453" s="1" t="str">
        <f t="shared" si="20"/>
        <v/>
      </c>
      <c r="F453" s="43"/>
      <c r="G453" s="45"/>
      <c r="H453" s="4"/>
      <c r="I453" s="3"/>
      <c r="J453" s="106"/>
      <c r="K453" s="45"/>
      <c r="L453" s="45">
        <f t="shared" si="21"/>
        <v>0</v>
      </c>
      <c r="M453" s="45">
        <f t="shared" si="22"/>
        <v>0</v>
      </c>
      <c r="N453" s="115"/>
      <c r="O453" s="49" t="s">
        <v>249</v>
      </c>
    </row>
    <row r="454" spans="1:15" s="49" customFormat="1" ht="85.1" customHeight="1" outlineLevel="1">
      <c r="A454" s="1">
        <v>336</v>
      </c>
      <c r="B454" s="1" t="str">
        <f t="shared" si="20"/>
        <v>IVF336</v>
      </c>
      <c r="C454" s="205" t="s">
        <v>130</v>
      </c>
      <c r="D454" s="1">
        <v>3</v>
      </c>
      <c r="E454" s="46" t="s">
        <v>9</v>
      </c>
      <c r="F454" s="5">
        <v>1540</v>
      </c>
      <c r="G454" s="45">
        <f>ROUND(D454*F454,0)</f>
        <v>4620</v>
      </c>
      <c r="H454" s="4">
        <v>2</v>
      </c>
      <c r="I454" s="3" t="s">
        <v>9</v>
      </c>
      <c r="J454" s="106">
        <f>F454</f>
        <v>1540</v>
      </c>
      <c r="K454" s="45"/>
      <c r="L454" s="45">
        <f t="shared" si="21"/>
        <v>0</v>
      </c>
      <c r="M454" s="45">
        <f t="shared" si="22"/>
        <v>4620</v>
      </c>
      <c r="N454" s="115" t="s">
        <v>403</v>
      </c>
      <c r="O454" s="49" t="s">
        <v>249</v>
      </c>
    </row>
    <row r="455" spans="1:15" s="49" customFormat="1" ht="12.1" customHeight="1" outlineLevel="1">
      <c r="A455" s="3"/>
      <c r="B455" s="1" t="str">
        <f t="shared" si="20"/>
        <v/>
      </c>
      <c r="F455" s="43"/>
      <c r="G455" s="45"/>
      <c r="H455" s="4"/>
      <c r="I455" s="3"/>
      <c r="J455" s="106"/>
      <c r="K455" s="45"/>
      <c r="L455" s="45">
        <f t="shared" si="21"/>
        <v>0</v>
      </c>
      <c r="M455" s="45">
        <f t="shared" si="22"/>
        <v>0</v>
      </c>
      <c r="N455" s="115"/>
      <c r="O455" s="49" t="s">
        <v>249</v>
      </c>
    </row>
    <row r="456" spans="1:15" s="49" customFormat="1" ht="19.899999999999999" customHeight="1">
      <c r="A456" s="3"/>
      <c r="B456" s="1" t="str">
        <f t="shared" si="20"/>
        <v/>
      </c>
      <c r="F456" s="43"/>
      <c r="G456" s="52">
        <f>ROUND(SUM(G309:G455),0)</f>
        <v>3719411</v>
      </c>
      <c r="H456" s="4"/>
      <c r="I456" s="3"/>
      <c r="J456" s="107" t="s">
        <v>32</v>
      </c>
      <c r="K456" s="52">
        <f>ROUND(SUM(K309:K455),0)</f>
        <v>5641335</v>
      </c>
      <c r="L456" s="52">
        <f>SUM(L309:L455)</f>
        <v>2169638</v>
      </c>
      <c r="M456" s="52">
        <f>SUM(M309:M455)</f>
        <v>247714</v>
      </c>
      <c r="N456" s="220">
        <f>L456-M456</f>
        <v>1921924</v>
      </c>
    </row>
    <row r="457" spans="1:15" s="49" customFormat="1" ht="19.899999999999999" customHeight="1">
      <c r="A457" s="387"/>
      <c r="B457" s="389"/>
      <c r="F457" s="43"/>
      <c r="G457" s="52"/>
      <c r="H457" s="391"/>
      <c r="I457" s="387"/>
      <c r="J457" s="107"/>
      <c r="K457" s="52"/>
      <c r="L457" s="52"/>
      <c r="M457" s="52"/>
      <c r="N457" s="220"/>
    </row>
    <row r="458" spans="1:15" s="49" customFormat="1" ht="19.899999999999999" customHeight="1">
      <c r="A458" s="387"/>
      <c r="B458" s="389"/>
      <c r="F458" s="55" t="s">
        <v>388</v>
      </c>
      <c r="G458" s="52">
        <f>G456</f>
        <v>3719411</v>
      </c>
      <c r="H458" s="393"/>
      <c r="I458" s="56"/>
      <c r="J458" s="107" t="s">
        <v>240</v>
      </c>
      <c r="K458" s="107">
        <f>L456</f>
        <v>2169638</v>
      </c>
      <c r="L458" s="52"/>
      <c r="M458" s="52"/>
      <c r="N458" s="220"/>
    </row>
    <row r="459" spans="1:15" s="49" customFormat="1" ht="19.899999999999999" customHeight="1">
      <c r="A459" s="387"/>
      <c r="B459" s="389"/>
      <c r="F459" s="55" t="s">
        <v>653</v>
      </c>
      <c r="G459" s="52">
        <f>K456</f>
        <v>5641335</v>
      </c>
      <c r="H459" s="393"/>
      <c r="I459" s="56"/>
      <c r="J459" s="107" t="s">
        <v>239</v>
      </c>
      <c r="K459" s="107">
        <f>M456</f>
        <v>247714</v>
      </c>
      <c r="L459" s="52"/>
      <c r="M459" s="52"/>
      <c r="N459" s="220"/>
    </row>
    <row r="460" spans="1:15" s="49" customFormat="1" ht="19.899999999999999" customHeight="1">
      <c r="A460" s="387"/>
      <c r="B460" s="389"/>
      <c r="F460" s="55" t="s">
        <v>648</v>
      </c>
      <c r="G460" s="107">
        <f>G459-G458</f>
        <v>1921924</v>
      </c>
      <c r="H460" s="393"/>
      <c r="I460" s="56"/>
      <c r="J460" s="55" t="s">
        <v>648</v>
      </c>
      <c r="K460" s="107">
        <f>K458-K459</f>
        <v>1921924</v>
      </c>
      <c r="L460" s="52"/>
      <c r="M460" s="52"/>
      <c r="N460" s="220"/>
    </row>
    <row r="461" spans="1:15" s="49" customFormat="1" ht="19.899999999999999" customHeight="1">
      <c r="A461" s="387"/>
      <c r="B461" s="389"/>
      <c r="F461" s="43"/>
      <c r="G461" s="52"/>
      <c r="H461" s="391"/>
      <c r="I461" s="387"/>
      <c r="J461" s="107"/>
      <c r="K461" s="52"/>
      <c r="L461" s="52"/>
      <c r="M461" s="52"/>
      <c r="N461" s="220"/>
    </row>
    <row r="462" spans="1:15" s="49" customFormat="1" ht="19.899999999999999" customHeight="1">
      <c r="A462" s="3"/>
      <c r="B462" s="1" t="str">
        <f t="shared" si="20"/>
        <v/>
      </c>
      <c r="C462" s="192" t="s">
        <v>36</v>
      </c>
      <c r="F462" s="43" t="s">
        <v>40</v>
      </c>
      <c r="G462" s="44"/>
      <c r="H462" s="4"/>
      <c r="I462" s="3"/>
      <c r="J462" s="106"/>
      <c r="K462" s="44"/>
      <c r="L462" s="45"/>
      <c r="M462" s="45"/>
      <c r="N462" s="115"/>
    </row>
    <row r="463" spans="1:15" s="49" customFormat="1" ht="76.099999999999994" customHeight="1" outlineLevel="1">
      <c r="A463" s="1">
        <v>337</v>
      </c>
      <c r="B463" s="1" t="str">
        <f t="shared" si="20"/>
        <v>IVF337</v>
      </c>
      <c r="C463" s="205" t="s">
        <v>131</v>
      </c>
      <c r="D463" s="1">
        <v>1</v>
      </c>
      <c r="E463" s="46" t="s">
        <v>17</v>
      </c>
      <c r="F463" s="5">
        <v>383000</v>
      </c>
      <c r="G463" s="45">
        <f t="shared" ref="G463:G469" si="23">ROUND(D463*F463,0)</f>
        <v>383000</v>
      </c>
      <c r="H463" s="4">
        <f>D463</f>
        <v>1</v>
      </c>
      <c r="I463" s="3" t="s">
        <v>17</v>
      </c>
      <c r="J463" s="106">
        <f>F463</f>
        <v>383000</v>
      </c>
      <c r="K463" s="45">
        <f t="shared" ref="K463:K469" si="24">ROUND(H463*J463,0)</f>
        <v>383000</v>
      </c>
      <c r="L463" s="45">
        <f>ROUND(IF(K463&gt;G463,K463-G463,0),0)</f>
        <v>0</v>
      </c>
      <c r="M463" s="45">
        <f>ROUND(IF(K463&lt;G463,G463-K463,0),0)</f>
        <v>0</v>
      </c>
      <c r="N463" s="115" t="s">
        <v>302</v>
      </c>
      <c r="O463" s="49" t="s">
        <v>252</v>
      </c>
    </row>
    <row r="464" spans="1:15" s="49" customFormat="1" outlineLevel="1">
      <c r="A464" s="1"/>
      <c r="B464" s="1" t="str">
        <f t="shared" si="20"/>
        <v/>
      </c>
      <c r="C464" s="207" t="s">
        <v>368</v>
      </c>
      <c r="D464" s="1"/>
      <c r="E464" s="46"/>
      <c r="F464" s="5"/>
      <c r="G464" s="45"/>
      <c r="H464" s="4"/>
      <c r="I464" s="3"/>
      <c r="J464" s="106"/>
      <c r="K464" s="45"/>
      <c r="L464" s="45"/>
      <c r="M464" s="45"/>
      <c r="N464" s="115"/>
      <c r="O464" s="49" t="s">
        <v>252</v>
      </c>
    </row>
    <row r="465" spans="1:15" s="49" customFormat="1" ht="12.1" customHeight="1" outlineLevel="1">
      <c r="A465" s="3"/>
      <c r="B465" s="1" t="str">
        <f t="shared" si="20"/>
        <v/>
      </c>
      <c r="F465" s="43"/>
      <c r="G465" s="45"/>
      <c r="H465" s="4"/>
      <c r="I465" s="3"/>
      <c r="J465" s="106"/>
      <c r="K465" s="45"/>
      <c r="L465" s="45">
        <f t="shared" ref="L465:L471" si="25">ROUND(IF(K465&gt;G465,K465-G465,0),0)</f>
        <v>0</v>
      </c>
      <c r="M465" s="45">
        <f t="shared" ref="M465:M471" si="26">ROUND(IF(K465&lt;G465,G465-K465,0),0)</f>
        <v>0</v>
      </c>
      <c r="N465" s="115"/>
      <c r="O465" s="49" t="s">
        <v>252</v>
      </c>
    </row>
    <row r="466" spans="1:15" s="49" customFormat="1" ht="89.35" customHeight="1" outlineLevel="1">
      <c r="A466" s="1">
        <v>338</v>
      </c>
      <c r="B466" s="1" t="str">
        <f t="shared" si="20"/>
        <v>IVF338</v>
      </c>
      <c r="C466" s="205" t="s">
        <v>132</v>
      </c>
      <c r="D466" s="1">
        <v>1</v>
      </c>
      <c r="E466" s="46" t="s">
        <v>17</v>
      </c>
      <c r="F466" s="5">
        <v>124000</v>
      </c>
      <c r="G466" s="45">
        <f t="shared" si="23"/>
        <v>124000</v>
      </c>
      <c r="H466" s="4">
        <f>D466</f>
        <v>1</v>
      </c>
      <c r="I466" s="3" t="s">
        <v>17</v>
      </c>
      <c r="J466" s="106">
        <f>F466</f>
        <v>124000</v>
      </c>
      <c r="K466" s="45">
        <f t="shared" si="24"/>
        <v>124000</v>
      </c>
      <c r="L466" s="45">
        <f t="shared" si="25"/>
        <v>0</v>
      </c>
      <c r="M466" s="45">
        <f t="shared" si="26"/>
        <v>0</v>
      </c>
      <c r="N466" s="115" t="s">
        <v>302</v>
      </c>
      <c r="O466" s="49" t="s">
        <v>252</v>
      </c>
    </row>
    <row r="467" spans="1:15" s="49" customFormat="1" outlineLevel="1">
      <c r="A467" s="1"/>
      <c r="B467" s="1" t="str">
        <f t="shared" si="20"/>
        <v/>
      </c>
      <c r="C467" s="207" t="s">
        <v>371</v>
      </c>
      <c r="D467" s="1"/>
      <c r="E467" s="46"/>
      <c r="F467" s="5"/>
      <c r="G467" s="45"/>
      <c r="H467" s="4"/>
      <c r="I467" s="3"/>
      <c r="J467" s="106"/>
      <c r="K467" s="45"/>
      <c r="L467" s="45"/>
      <c r="M467" s="45"/>
      <c r="N467" s="115"/>
      <c r="O467" s="49" t="s">
        <v>252</v>
      </c>
    </row>
    <row r="468" spans="1:15" s="49" customFormat="1" ht="12.1" customHeight="1" outlineLevel="1">
      <c r="A468" s="3"/>
      <c r="B468" s="1" t="str">
        <f t="shared" si="20"/>
        <v/>
      </c>
      <c r="F468" s="43"/>
      <c r="G468" s="45"/>
      <c r="H468" s="4"/>
      <c r="I468" s="3"/>
      <c r="J468" s="106"/>
      <c r="K468" s="45"/>
      <c r="L468" s="45">
        <f t="shared" si="25"/>
        <v>0</v>
      </c>
      <c r="M468" s="45">
        <f t="shared" si="26"/>
        <v>0</v>
      </c>
      <c r="N468" s="115"/>
      <c r="O468" s="49" t="s">
        <v>252</v>
      </c>
    </row>
    <row r="469" spans="1:15" s="49" customFormat="1" ht="63" customHeight="1" outlineLevel="1">
      <c r="A469" s="1">
        <v>340</v>
      </c>
      <c r="B469" s="1" t="str">
        <f t="shared" si="20"/>
        <v>IVF340</v>
      </c>
      <c r="C469" s="205" t="s">
        <v>133</v>
      </c>
      <c r="D469" s="1">
        <v>1</v>
      </c>
      <c r="E469" s="46" t="s">
        <v>17</v>
      </c>
      <c r="F469" s="5">
        <v>182000</v>
      </c>
      <c r="G469" s="45">
        <f t="shared" si="23"/>
        <v>182000</v>
      </c>
      <c r="H469" s="4">
        <f>D469</f>
        <v>1</v>
      </c>
      <c r="I469" s="3" t="s">
        <v>17</v>
      </c>
      <c r="J469" s="106">
        <f>F469</f>
        <v>182000</v>
      </c>
      <c r="K469" s="45">
        <f t="shared" si="24"/>
        <v>182000</v>
      </c>
      <c r="L469" s="45">
        <f t="shared" si="25"/>
        <v>0</v>
      </c>
      <c r="M469" s="45">
        <f t="shared" si="26"/>
        <v>0</v>
      </c>
      <c r="N469" s="115" t="s">
        <v>302</v>
      </c>
      <c r="O469" s="49" t="s">
        <v>252</v>
      </c>
    </row>
    <row r="470" spans="1:15" s="49" customFormat="1" outlineLevel="1">
      <c r="A470" s="1"/>
      <c r="B470" s="1" t="str">
        <f t="shared" si="20"/>
        <v/>
      </c>
      <c r="C470" s="207" t="s">
        <v>371</v>
      </c>
      <c r="D470" s="1"/>
      <c r="E470" s="46"/>
      <c r="F470" s="5"/>
      <c r="G470" s="45"/>
      <c r="H470" s="4"/>
      <c r="I470" s="3"/>
      <c r="J470" s="106"/>
      <c r="K470" s="45"/>
      <c r="L470" s="45"/>
      <c r="M470" s="45"/>
      <c r="N470" s="115"/>
      <c r="O470" s="49" t="s">
        <v>252</v>
      </c>
    </row>
    <row r="471" spans="1:15" s="49" customFormat="1" ht="12.1" customHeight="1" outlineLevel="1">
      <c r="A471" s="3"/>
      <c r="B471" s="1" t="str">
        <f t="shared" si="20"/>
        <v/>
      </c>
      <c r="F471" s="43"/>
      <c r="G471" s="45"/>
      <c r="H471" s="4"/>
      <c r="I471" s="3"/>
      <c r="J471" s="106"/>
      <c r="K471" s="45"/>
      <c r="L471" s="45">
        <f t="shared" si="25"/>
        <v>0</v>
      </c>
      <c r="M471" s="45">
        <f t="shared" si="26"/>
        <v>0</v>
      </c>
      <c r="N471" s="115"/>
      <c r="O471" s="49" t="s">
        <v>252</v>
      </c>
    </row>
    <row r="472" spans="1:15" s="49" customFormat="1" ht="19.899999999999999" customHeight="1">
      <c r="A472" s="3"/>
      <c r="B472" s="1" t="str">
        <f t="shared" si="20"/>
        <v/>
      </c>
      <c r="F472" s="43"/>
      <c r="G472" s="52">
        <f>ROUND(SUM(G463:G471),0)</f>
        <v>689000</v>
      </c>
      <c r="H472" s="4"/>
      <c r="I472" s="3"/>
      <c r="J472" s="107" t="s">
        <v>32</v>
      </c>
      <c r="K472" s="52">
        <f>ROUND(SUM(K463:K471),0)</f>
        <v>689000</v>
      </c>
      <c r="L472" s="52">
        <f>SUM(L463:L471)</f>
        <v>0</v>
      </c>
      <c r="M472" s="52">
        <f>SUM(M463:M471)</f>
        <v>0</v>
      </c>
      <c r="N472" s="222">
        <f>L472-M472</f>
        <v>0</v>
      </c>
    </row>
    <row r="473" spans="1:15" s="49" customFormat="1" ht="19.899999999999999" customHeight="1">
      <c r="A473" s="387"/>
      <c r="B473" s="389"/>
      <c r="F473" s="43"/>
      <c r="G473" s="52"/>
      <c r="H473" s="391"/>
      <c r="I473" s="387"/>
      <c r="J473" s="107"/>
      <c r="K473" s="52"/>
      <c r="L473" s="52"/>
      <c r="M473" s="52"/>
      <c r="N473" s="384"/>
    </row>
    <row r="474" spans="1:15" s="49" customFormat="1" ht="19.899999999999999" customHeight="1">
      <c r="A474" s="387"/>
      <c r="B474" s="389"/>
      <c r="F474" s="55" t="s">
        <v>388</v>
      </c>
      <c r="G474" s="52">
        <f>G472</f>
        <v>689000</v>
      </c>
      <c r="H474" s="393"/>
      <c r="I474" s="56"/>
      <c r="J474" s="107" t="s">
        <v>240</v>
      </c>
      <c r="K474" s="395">
        <f>L472</f>
        <v>0</v>
      </c>
      <c r="L474" s="52"/>
      <c r="M474" s="52"/>
      <c r="N474" s="384"/>
    </row>
    <row r="475" spans="1:15" s="49" customFormat="1" ht="19.899999999999999" customHeight="1">
      <c r="A475" s="387"/>
      <c r="B475" s="389"/>
      <c r="F475" s="55" t="s">
        <v>653</v>
      </c>
      <c r="G475" s="52">
        <f>K472</f>
        <v>689000</v>
      </c>
      <c r="H475" s="393"/>
      <c r="I475" s="56"/>
      <c r="J475" s="107" t="s">
        <v>239</v>
      </c>
      <c r="K475" s="395">
        <f>M472</f>
        <v>0</v>
      </c>
      <c r="L475" s="52"/>
      <c r="M475" s="52"/>
      <c r="N475" s="384"/>
    </row>
    <row r="476" spans="1:15" s="49" customFormat="1" ht="19.899999999999999" customHeight="1">
      <c r="A476" s="387"/>
      <c r="B476" s="389"/>
      <c r="F476" s="55" t="s">
        <v>648</v>
      </c>
      <c r="G476" s="395">
        <f>G475-G474</f>
        <v>0</v>
      </c>
      <c r="H476" s="393"/>
      <c r="I476" s="56"/>
      <c r="J476" s="55" t="s">
        <v>648</v>
      </c>
      <c r="K476" s="395">
        <f>K474-K475</f>
        <v>0</v>
      </c>
      <c r="L476" s="52"/>
      <c r="M476" s="52"/>
      <c r="N476" s="384"/>
    </row>
    <row r="477" spans="1:15" s="49" customFormat="1" ht="19.899999999999999" customHeight="1">
      <c r="A477" s="387"/>
      <c r="B477" s="389"/>
      <c r="F477" s="43"/>
      <c r="G477" s="52"/>
      <c r="H477" s="391"/>
      <c r="I477" s="387"/>
      <c r="J477" s="107"/>
      <c r="K477" s="52"/>
      <c r="L477" s="52"/>
      <c r="M477" s="52"/>
      <c r="N477" s="384"/>
    </row>
    <row r="478" spans="1:15" s="49" customFormat="1" ht="19.899999999999999" customHeight="1">
      <c r="A478" s="3"/>
      <c r="B478" s="1" t="str">
        <f t="shared" si="20"/>
        <v/>
      </c>
      <c r="C478" s="192" t="s">
        <v>37</v>
      </c>
      <c r="F478" s="43"/>
      <c r="G478" s="44"/>
      <c r="H478" s="4"/>
      <c r="I478" s="3"/>
      <c r="J478" s="107"/>
      <c r="K478" s="52"/>
      <c r="L478" s="52"/>
      <c r="M478" s="52"/>
      <c r="N478" s="115"/>
    </row>
    <row r="479" spans="1:15" s="49" customFormat="1" ht="61.5" customHeight="1" outlineLevel="1">
      <c r="A479" s="1">
        <v>341</v>
      </c>
      <c r="B479" s="1" t="str">
        <f t="shared" si="20"/>
        <v>IVF341</v>
      </c>
      <c r="C479" s="205" t="s">
        <v>457</v>
      </c>
      <c r="D479" s="1">
        <v>1</v>
      </c>
      <c r="E479" s="46" t="s">
        <v>17</v>
      </c>
      <c r="F479" s="5">
        <v>138000</v>
      </c>
      <c r="G479" s="45">
        <f>ROUND(D479*F479,0)</f>
        <v>138000</v>
      </c>
      <c r="H479" s="4">
        <v>1</v>
      </c>
      <c r="I479" s="3" t="s">
        <v>17</v>
      </c>
      <c r="J479" s="106">
        <f>F479</f>
        <v>138000</v>
      </c>
      <c r="K479" s="45">
        <f>ROUND(H479*J479,0)</f>
        <v>138000</v>
      </c>
      <c r="L479" s="45">
        <f>ROUND(IF(K479&gt;G479,K479-G479,0),0)</f>
        <v>0</v>
      </c>
      <c r="M479" s="45">
        <f>ROUND(IF(K479&lt;G479,G479-K479,0),0)</f>
        <v>0</v>
      </c>
      <c r="N479" s="115" t="s">
        <v>302</v>
      </c>
      <c r="O479" s="49" t="s">
        <v>253</v>
      </c>
    </row>
    <row r="480" spans="1:15" s="49" customFormat="1" outlineLevel="1">
      <c r="A480" s="1"/>
      <c r="B480" s="1" t="str">
        <f t="shared" si="20"/>
        <v/>
      </c>
      <c r="C480" s="207" t="s">
        <v>371</v>
      </c>
      <c r="D480" s="1"/>
      <c r="E480" s="46"/>
      <c r="F480" s="5"/>
      <c r="G480" s="45"/>
      <c r="H480" s="4"/>
      <c r="I480" s="3"/>
      <c r="J480" s="106"/>
      <c r="K480" s="45"/>
      <c r="L480" s="45"/>
      <c r="M480" s="45"/>
      <c r="N480" s="115"/>
      <c r="O480" s="49" t="s">
        <v>253</v>
      </c>
    </row>
    <row r="481" spans="1:15" s="49" customFormat="1" ht="12.1" customHeight="1" outlineLevel="1">
      <c r="A481" s="3"/>
      <c r="B481" s="1" t="str">
        <f t="shared" si="20"/>
        <v/>
      </c>
      <c r="F481" s="43"/>
      <c r="G481" s="45"/>
      <c r="H481" s="4"/>
      <c r="I481" s="3"/>
      <c r="J481" s="106"/>
      <c r="K481" s="45"/>
      <c r="L481" s="45">
        <f t="shared" ref="L481:L494" si="27">ROUND(IF(K481&gt;G481,K481-G481,0),0)</f>
        <v>0</v>
      </c>
      <c r="M481" s="45">
        <f t="shared" ref="M481:M494" si="28">ROUND(IF(K481&lt;G481,G481-K481,0),0)</f>
        <v>0</v>
      </c>
      <c r="N481" s="115"/>
      <c r="O481" s="49" t="s">
        <v>253</v>
      </c>
    </row>
    <row r="482" spans="1:15" s="49" customFormat="1" ht="107.35" customHeight="1" outlineLevel="1">
      <c r="A482" s="1">
        <v>339</v>
      </c>
      <c r="B482" s="1" t="str">
        <f t="shared" si="20"/>
        <v>IVF339</v>
      </c>
      <c r="C482" s="205" t="s">
        <v>134</v>
      </c>
      <c r="D482" s="1">
        <v>1</v>
      </c>
      <c r="E482" s="46" t="s">
        <v>17</v>
      </c>
      <c r="F482" s="5">
        <v>510000</v>
      </c>
      <c r="G482" s="45">
        <f>ROUND(D482*F482,0)</f>
        <v>510000</v>
      </c>
      <c r="H482" s="4">
        <v>1</v>
      </c>
      <c r="I482" s="3" t="s">
        <v>17</v>
      </c>
      <c r="J482" s="106">
        <f>F482</f>
        <v>510000</v>
      </c>
      <c r="K482" s="45">
        <f>ROUND(H482*J482,0)</f>
        <v>510000</v>
      </c>
      <c r="L482" s="45">
        <f t="shared" si="27"/>
        <v>0</v>
      </c>
      <c r="M482" s="45">
        <f t="shared" si="28"/>
        <v>0</v>
      </c>
      <c r="N482" s="115" t="s">
        <v>302</v>
      </c>
      <c r="O482" s="49" t="s">
        <v>253</v>
      </c>
    </row>
    <row r="483" spans="1:15" s="49" customFormat="1" outlineLevel="1">
      <c r="A483" s="1"/>
      <c r="B483" s="1" t="str">
        <f t="shared" si="20"/>
        <v/>
      </c>
      <c r="C483" s="207" t="s">
        <v>371</v>
      </c>
      <c r="D483" s="1"/>
      <c r="E483" s="46"/>
      <c r="F483" s="5"/>
      <c r="G483" s="45"/>
      <c r="H483" s="4"/>
      <c r="I483" s="3"/>
      <c r="J483" s="106"/>
      <c r="K483" s="45"/>
      <c r="L483" s="45"/>
      <c r="M483" s="45"/>
      <c r="N483" s="115"/>
      <c r="O483" s="49" t="s">
        <v>253</v>
      </c>
    </row>
    <row r="484" spans="1:15" s="49" customFormat="1" ht="12.1" customHeight="1" outlineLevel="1">
      <c r="A484" s="1"/>
      <c r="B484" s="1" t="str">
        <f t="shared" ref="B484:B552" si="29">IF(ISBLANK(A484), "","IVF"&amp;A484)</f>
        <v/>
      </c>
      <c r="C484" s="205"/>
      <c r="D484" s="1"/>
      <c r="E484" s="46"/>
      <c r="F484" s="5"/>
      <c r="G484" s="45"/>
      <c r="H484" s="4"/>
      <c r="I484" s="3"/>
      <c r="J484" s="106"/>
      <c r="K484" s="45"/>
      <c r="L484" s="45">
        <f t="shared" si="27"/>
        <v>0</v>
      </c>
      <c r="M484" s="45">
        <f t="shared" si="28"/>
        <v>0</v>
      </c>
      <c r="N484" s="115"/>
      <c r="O484" s="49" t="s">
        <v>253</v>
      </c>
    </row>
    <row r="485" spans="1:15" s="49" customFormat="1" ht="61.5" customHeight="1" outlineLevel="1">
      <c r="A485" s="1">
        <v>342</v>
      </c>
      <c r="B485" s="1" t="str">
        <f t="shared" si="29"/>
        <v>IVF342</v>
      </c>
      <c r="C485" s="205" t="s">
        <v>135</v>
      </c>
      <c r="D485" s="1">
        <v>5</v>
      </c>
      <c r="E485" s="46" t="s">
        <v>9</v>
      </c>
      <c r="F485" s="5">
        <v>11225</v>
      </c>
      <c r="G485" s="45">
        <f>ROUND(D485*F485,0)</f>
        <v>56125</v>
      </c>
      <c r="H485" s="4">
        <v>5</v>
      </c>
      <c r="I485" s="3" t="s">
        <v>9</v>
      </c>
      <c r="J485" s="106">
        <f>F485</f>
        <v>11225</v>
      </c>
      <c r="K485" s="45">
        <f>ROUND(H485*J485,0)</f>
        <v>56125</v>
      </c>
      <c r="L485" s="45">
        <f t="shared" si="27"/>
        <v>0</v>
      </c>
      <c r="M485" s="45">
        <f t="shared" si="28"/>
        <v>0</v>
      </c>
      <c r="N485" s="115" t="s">
        <v>302</v>
      </c>
      <c r="O485" s="49" t="s">
        <v>253</v>
      </c>
    </row>
    <row r="486" spans="1:15" s="49" customFormat="1" outlineLevel="1">
      <c r="A486" s="1"/>
      <c r="B486" s="1" t="str">
        <f t="shared" si="29"/>
        <v/>
      </c>
      <c r="C486" s="207" t="s">
        <v>371</v>
      </c>
      <c r="D486" s="1"/>
      <c r="E486" s="46"/>
      <c r="F486" s="5"/>
      <c r="G486" s="45"/>
      <c r="H486" s="4"/>
      <c r="I486" s="3"/>
      <c r="J486" s="106"/>
      <c r="K486" s="45"/>
      <c r="L486" s="45"/>
      <c r="M486" s="45"/>
      <c r="N486" s="115"/>
      <c r="O486" s="49" t="s">
        <v>253</v>
      </c>
    </row>
    <row r="487" spans="1:15" s="49" customFormat="1" ht="12.1" customHeight="1" outlineLevel="1">
      <c r="A487" s="3"/>
      <c r="B487" s="1" t="str">
        <f t="shared" si="29"/>
        <v/>
      </c>
      <c r="F487" s="43"/>
      <c r="G487" s="45"/>
      <c r="H487" s="4"/>
      <c r="I487" s="3"/>
      <c r="J487" s="106"/>
      <c r="K487" s="45"/>
      <c r="L487" s="45">
        <f t="shared" si="27"/>
        <v>0</v>
      </c>
      <c r="M487" s="45">
        <f t="shared" si="28"/>
        <v>0</v>
      </c>
      <c r="N487" s="115"/>
      <c r="O487" s="49" t="s">
        <v>253</v>
      </c>
    </row>
    <row r="488" spans="1:15" s="49" customFormat="1" ht="62" customHeight="1" outlineLevel="1">
      <c r="A488" s="1">
        <v>343</v>
      </c>
      <c r="B488" s="1" t="str">
        <f t="shared" si="29"/>
        <v>IVF343</v>
      </c>
      <c r="C488" s="205" t="s">
        <v>136</v>
      </c>
      <c r="D488" s="1">
        <v>5</v>
      </c>
      <c r="E488" s="46" t="s">
        <v>9</v>
      </c>
      <c r="F488" s="5">
        <v>7686</v>
      </c>
      <c r="G488" s="45">
        <f>ROUND(D488*F488,0)</f>
        <v>38430</v>
      </c>
      <c r="H488" s="4">
        <v>5</v>
      </c>
      <c r="I488" s="3" t="s">
        <v>9</v>
      </c>
      <c r="J488" s="106">
        <f>F488</f>
        <v>7686</v>
      </c>
      <c r="K488" s="45">
        <f>ROUND(H488*J488,0)</f>
        <v>38430</v>
      </c>
      <c r="L488" s="45">
        <f t="shared" si="27"/>
        <v>0</v>
      </c>
      <c r="M488" s="45">
        <f t="shared" si="28"/>
        <v>0</v>
      </c>
      <c r="N488" s="115" t="s">
        <v>302</v>
      </c>
      <c r="O488" s="49" t="s">
        <v>253</v>
      </c>
    </row>
    <row r="489" spans="1:15" s="49" customFormat="1" outlineLevel="1">
      <c r="A489" s="1"/>
      <c r="B489" s="1" t="str">
        <f t="shared" si="29"/>
        <v/>
      </c>
      <c r="C489" s="207" t="s">
        <v>371</v>
      </c>
      <c r="D489" s="1"/>
      <c r="E489" s="46"/>
      <c r="F489" s="5"/>
      <c r="G489" s="45"/>
      <c r="H489" s="4"/>
      <c r="I489" s="3"/>
      <c r="J489" s="106"/>
      <c r="K489" s="45"/>
      <c r="L489" s="45"/>
      <c r="M489" s="45"/>
      <c r="N489" s="115"/>
      <c r="O489" s="49" t="s">
        <v>253</v>
      </c>
    </row>
    <row r="490" spans="1:15" s="49" customFormat="1" ht="12.1" customHeight="1" outlineLevel="1">
      <c r="A490" s="3"/>
      <c r="B490" s="1" t="str">
        <f t="shared" si="29"/>
        <v/>
      </c>
      <c r="F490" s="43"/>
      <c r="G490" s="45"/>
      <c r="H490" s="4"/>
      <c r="I490" s="3"/>
      <c r="J490" s="106"/>
      <c r="K490" s="45"/>
      <c r="L490" s="45">
        <f t="shared" si="27"/>
        <v>0</v>
      </c>
      <c r="M490" s="45">
        <f t="shared" si="28"/>
        <v>0</v>
      </c>
      <c r="N490" s="115"/>
      <c r="O490" s="49" t="s">
        <v>253</v>
      </c>
    </row>
    <row r="491" spans="1:15" s="49" customFormat="1" ht="63.7" customHeight="1" outlineLevel="1">
      <c r="A491" s="1">
        <v>344</v>
      </c>
      <c r="B491" s="1" t="str">
        <f t="shared" si="29"/>
        <v>IVF344</v>
      </c>
      <c r="C491" s="205" t="s">
        <v>137</v>
      </c>
      <c r="D491" s="1">
        <v>5</v>
      </c>
      <c r="E491" s="46" t="s">
        <v>9</v>
      </c>
      <c r="F491" s="5">
        <v>15065</v>
      </c>
      <c r="G491" s="45">
        <f>ROUND(D491*F491,0)</f>
        <v>75325</v>
      </c>
      <c r="H491" s="4">
        <v>5</v>
      </c>
      <c r="I491" s="3" t="s">
        <v>9</v>
      </c>
      <c r="J491" s="106">
        <f>F491</f>
        <v>15065</v>
      </c>
      <c r="K491" s="45">
        <f>ROUND(H491*J491,0)</f>
        <v>75325</v>
      </c>
      <c r="L491" s="45">
        <f t="shared" si="27"/>
        <v>0</v>
      </c>
      <c r="M491" s="45">
        <f t="shared" si="28"/>
        <v>0</v>
      </c>
      <c r="N491" s="115" t="s">
        <v>302</v>
      </c>
      <c r="O491" s="49" t="s">
        <v>253</v>
      </c>
    </row>
    <row r="492" spans="1:15" s="49" customFormat="1" outlineLevel="1">
      <c r="A492" s="1"/>
      <c r="B492" s="1" t="str">
        <f t="shared" si="29"/>
        <v/>
      </c>
      <c r="C492" s="207" t="s">
        <v>371</v>
      </c>
      <c r="D492" s="1"/>
      <c r="E492" s="46"/>
      <c r="F492" s="5"/>
      <c r="G492" s="45"/>
      <c r="H492" s="4"/>
      <c r="I492" s="3"/>
      <c r="J492" s="106"/>
      <c r="K492" s="45"/>
      <c r="L492" s="45"/>
      <c r="M492" s="45"/>
      <c r="N492" s="115"/>
      <c r="O492" s="49" t="s">
        <v>253</v>
      </c>
    </row>
    <row r="493" spans="1:15" s="49" customFormat="1" ht="12.1" customHeight="1" outlineLevel="1">
      <c r="A493" s="3"/>
      <c r="B493" s="1" t="str">
        <f t="shared" si="29"/>
        <v/>
      </c>
      <c r="F493" s="43"/>
      <c r="G493" s="45"/>
      <c r="H493" s="4"/>
      <c r="I493" s="3"/>
      <c r="J493" s="106"/>
      <c r="K493" s="45"/>
      <c r="L493" s="45">
        <f t="shared" si="27"/>
        <v>0</v>
      </c>
      <c r="M493" s="45">
        <f t="shared" si="28"/>
        <v>0</v>
      </c>
      <c r="N493" s="115"/>
      <c r="O493" s="49" t="s">
        <v>253</v>
      </c>
    </row>
    <row r="494" spans="1:15" s="49" customFormat="1" ht="65.25" customHeight="1" outlineLevel="1">
      <c r="A494" s="1">
        <v>345</v>
      </c>
      <c r="B494" s="1" t="str">
        <f t="shared" si="29"/>
        <v>IVF345</v>
      </c>
      <c r="C494" s="205" t="s">
        <v>138</v>
      </c>
      <c r="D494" s="1">
        <v>1</v>
      </c>
      <c r="E494" s="46" t="s">
        <v>17</v>
      </c>
      <c r="F494" s="5">
        <v>56000</v>
      </c>
      <c r="G494" s="45">
        <f>ROUND(D494*F494,0)</f>
        <v>56000</v>
      </c>
      <c r="H494" s="4">
        <v>1</v>
      </c>
      <c r="I494" s="3" t="s">
        <v>17</v>
      </c>
      <c r="J494" s="106">
        <f>F494</f>
        <v>56000</v>
      </c>
      <c r="K494" s="45">
        <f>ROUND(H494*J494,0)</f>
        <v>56000</v>
      </c>
      <c r="L494" s="45">
        <f t="shared" si="27"/>
        <v>0</v>
      </c>
      <c r="M494" s="45">
        <f t="shared" si="28"/>
        <v>0</v>
      </c>
      <c r="N494" s="115" t="s">
        <v>302</v>
      </c>
      <c r="O494" s="49" t="s">
        <v>253</v>
      </c>
    </row>
    <row r="495" spans="1:15" s="49" customFormat="1" outlineLevel="1">
      <c r="A495" s="1"/>
      <c r="B495" s="1" t="str">
        <f t="shared" si="29"/>
        <v/>
      </c>
      <c r="C495" s="207" t="s">
        <v>369</v>
      </c>
      <c r="D495" s="1"/>
      <c r="E495" s="46"/>
      <c r="F495" s="5"/>
      <c r="G495" s="45"/>
      <c r="H495" s="4"/>
      <c r="I495" s="3"/>
      <c r="J495" s="106"/>
      <c r="K495" s="45"/>
      <c r="L495" s="45"/>
      <c r="M495" s="45"/>
      <c r="N495" s="115"/>
      <c r="O495" s="49" t="s">
        <v>253</v>
      </c>
    </row>
    <row r="496" spans="1:15" s="49" customFormat="1" ht="12.1" customHeight="1" outlineLevel="1">
      <c r="A496" s="3"/>
      <c r="B496" s="1" t="str">
        <f t="shared" si="29"/>
        <v/>
      </c>
      <c r="F496" s="43"/>
      <c r="G496" s="45"/>
      <c r="H496" s="4"/>
      <c r="I496" s="3"/>
      <c r="J496" s="106"/>
      <c r="K496" s="45"/>
      <c r="L496" s="45"/>
      <c r="M496" s="45"/>
      <c r="N496" s="115"/>
      <c r="O496" s="49" t="s">
        <v>253</v>
      </c>
    </row>
    <row r="497" spans="1:15" s="49" customFormat="1" ht="19.899999999999999" customHeight="1">
      <c r="A497" s="3"/>
      <c r="B497" s="1" t="str">
        <f t="shared" si="29"/>
        <v/>
      </c>
      <c r="F497" s="43"/>
      <c r="G497" s="52">
        <f>ROUND(SUM(G479:G496),0)</f>
        <v>873880</v>
      </c>
      <c r="H497" s="4"/>
      <c r="I497" s="3"/>
      <c r="J497" s="107" t="s">
        <v>32</v>
      </c>
      <c r="K497" s="52">
        <f>ROUND(SUM(K479:K496),0)</f>
        <v>873880</v>
      </c>
      <c r="L497" s="52">
        <f>SUM(L479:L496)</f>
        <v>0</v>
      </c>
      <c r="M497" s="52">
        <f>SUM(M479:M496)</f>
        <v>0</v>
      </c>
      <c r="N497" s="222">
        <f>L497-M497</f>
        <v>0</v>
      </c>
    </row>
    <row r="498" spans="1:15" s="49" customFormat="1" ht="19.899999999999999" customHeight="1">
      <c r="A498" s="387"/>
      <c r="B498" s="389"/>
      <c r="F498" s="43"/>
      <c r="G498" s="52"/>
      <c r="H498" s="391"/>
      <c r="I498" s="387"/>
      <c r="J498" s="107"/>
      <c r="K498" s="52"/>
      <c r="L498" s="52"/>
      <c r="M498" s="52"/>
      <c r="N498" s="384"/>
    </row>
    <row r="499" spans="1:15" s="49" customFormat="1" ht="19.899999999999999" customHeight="1">
      <c r="A499" s="387"/>
      <c r="B499" s="389"/>
      <c r="F499" s="55" t="s">
        <v>388</v>
      </c>
      <c r="G499" s="52">
        <f>G497</f>
        <v>873880</v>
      </c>
      <c r="H499" s="393"/>
      <c r="I499" s="56"/>
      <c r="J499" s="107" t="s">
        <v>240</v>
      </c>
      <c r="K499" s="395">
        <f>L497</f>
        <v>0</v>
      </c>
      <c r="L499" s="52"/>
      <c r="M499" s="52"/>
      <c r="N499" s="384"/>
    </row>
    <row r="500" spans="1:15" s="49" customFormat="1" ht="19.899999999999999" customHeight="1">
      <c r="A500" s="387"/>
      <c r="B500" s="389"/>
      <c r="F500" s="55" t="s">
        <v>653</v>
      </c>
      <c r="G500" s="52">
        <f>K497</f>
        <v>873880</v>
      </c>
      <c r="H500" s="393"/>
      <c r="I500" s="56"/>
      <c r="J500" s="107" t="s">
        <v>239</v>
      </c>
      <c r="K500" s="395">
        <f>M497</f>
        <v>0</v>
      </c>
      <c r="L500" s="52"/>
      <c r="M500" s="52"/>
      <c r="N500" s="384"/>
    </row>
    <row r="501" spans="1:15" s="49" customFormat="1" ht="19.899999999999999" customHeight="1">
      <c r="A501" s="387"/>
      <c r="B501" s="389"/>
      <c r="F501" s="55" t="s">
        <v>648</v>
      </c>
      <c r="G501" s="395">
        <f>G500-G499</f>
        <v>0</v>
      </c>
      <c r="H501" s="393"/>
      <c r="I501" s="56"/>
      <c r="J501" s="55" t="s">
        <v>648</v>
      </c>
      <c r="K501" s="395">
        <f>K499-K500</f>
        <v>0</v>
      </c>
      <c r="L501" s="52"/>
      <c r="M501" s="52"/>
      <c r="N501" s="384"/>
    </row>
    <row r="502" spans="1:15" s="49" customFormat="1" ht="19.899999999999999" customHeight="1">
      <c r="A502" s="387"/>
      <c r="B502" s="389"/>
      <c r="F502" s="43"/>
      <c r="G502" s="52"/>
      <c r="H502" s="391"/>
      <c r="I502" s="387"/>
      <c r="J502" s="107"/>
      <c r="K502" s="52"/>
      <c r="L502" s="52"/>
      <c r="M502" s="52"/>
      <c r="N502" s="384"/>
    </row>
    <row r="503" spans="1:15" s="49" customFormat="1" ht="19.899999999999999" customHeight="1">
      <c r="A503" s="3"/>
      <c r="B503" s="1" t="str">
        <f t="shared" si="29"/>
        <v/>
      </c>
      <c r="C503" s="192" t="s">
        <v>38</v>
      </c>
      <c r="F503" s="43"/>
      <c r="G503" s="44"/>
      <c r="H503" s="4"/>
      <c r="I503" s="3"/>
      <c r="J503" s="106"/>
      <c r="K503" s="44"/>
      <c r="L503" s="45"/>
      <c r="M503" s="45"/>
      <c r="N503" s="115"/>
    </row>
    <row r="504" spans="1:15" s="49" customFormat="1" ht="211.6" customHeight="1" outlineLevel="1">
      <c r="A504" s="1">
        <v>346</v>
      </c>
      <c r="B504" s="1" t="str">
        <f t="shared" si="29"/>
        <v>IVF346</v>
      </c>
      <c r="C504" s="205" t="s">
        <v>458</v>
      </c>
      <c r="D504" s="1">
        <v>1</v>
      </c>
      <c r="E504" s="46" t="s">
        <v>9</v>
      </c>
      <c r="F504" s="5">
        <v>48000</v>
      </c>
      <c r="G504" s="45">
        <f>ROUND(D504*F504,0)</f>
        <v>48000</v>
      </c>
      <c r="H504" s="4">
        <f>D504</f>
        <v>1</v>
      </c>
      <c r="I504" s="3" t="s">
        <v>9</v>
      </c>
      <c r="J504" s="106">
        <f>F504</f>
        <v>48000</v>
      </c>
      <c r="K504" s="45">
        <f>ROUND(H504*J504,0)</f>
        <v>48000</v>
      </c>
      <c r="L504" s="45">
        <f>ROUND(IF(K504&gt;G504,K504-G504,0),0)</f>
        <v>0</v>
      </c>
      <c r="M504" s="45">
        <f>ROUND(IF(K504&lt;G504,G504-K504,0),0)</f>
        <v>0</v>
      </c>
      <c r="N504" s="497" t="s">
        <v>600</v>
      </c>
      <c r="O504" s="49" t="s">
        <v>254</v>
      </c>
    </row>
    <row r="505" spans="1:15" s="49" customFormat="1" outlineLevel="1">
      <c r="A505" s="3"/>
      <c r="B505" s="1" t="str">
        <f t="shared" si="29"/>
        <v/>
      </c>
      <c r="C505" s="208" t="s">
        <v>30</v>
      </c>
      <c r="F505" s="43"/>
      <c r="G505" s="45"/>
      <c r="H505" s="4">
        <v>2</v>
      </c>
      <c r="I505" s="3" t="s">
        <v>9</v>
      </c>
      <c r="J505" s="106">
        <f>F504</f>
        <v>48000</v>
      </c>
      <c r="K505" s="45">
        <f>ROUND(H505*J505,0)</f>
        <v>96000</v>
      </c>
      <c r="L505" s="45">
        <f t="shared" ref="L505:L591" si="30">ROUND(IF(K505&gt;G505,K505-G505,0),0)</f>
        <v>96000</v>
      </c>
      <c r="M505" s="45">
        <f t="shared" ref="M505:M591" si="31">ROUND(IF(K505&lt;G505,G505-K505,0),0)</f>
        <v>0</v>
      </c>
      <c r="N505" s="497"/>
      <c r="O505" s="49" t="s">
        <v>254</v>
      </c>
    </row>
    <row r="506" spans="1:15" s="49" customFormat="1" outlineLevel="1">
      <c r="A506" s="3"/>
      <c r="B506" s="1" t="str">
        <f t="shared" si="29"/>
        <v/>
      </c>
      <c r="C506" s="48" t="s">
        <v>345</v>
      </c>
      <c r="F506" s="43"/>
      <c r="G506" s="45"/>
      <c r="H506" s="4"/>
      <c r="I506" s="3"/>
      <c r="J506" s="106"/>
      <c r="K506" s="45"/>
      <c r="L506" s="45"/>
      <c r="M506" s="45"/>
      <c r="N506" s="115"/>
      <c r="O506" s="49" t="s">
        <v>254</v>
      </c>
    </row>
    <row r="507" spans="1:15" s="49" customFormat="1" ht="12.1" customHeight="1" outlineLevel="1">
      <c r="A507" s="3"/>
      <c r="B507" s="1" t="str">
        <f t="shared" si="29"/>
        <v/>
      </c>
      <c r="C507" s="48"/>
      <c r="F507" s="43"/>
      <c r="G507" s="45"/>
      <c r="H507" s="4"/>
      <c r="I507" s="3"/>
      <c r="J507" s="106"/>
      <c r="K507" s="45"/>
      <c r="L507" s="45"/>
      <c r="M507" s="45"/>
      <c r="N507" s="115"/>
      <c r="O507" s="49" t="s">
        <v>254</v>
      </c>
    </row>
    <row r="508" spans="1:15" s="49" customFormat="1" ht="215.35" customHeight="1" outlineLevel="1">
      <c r="A508" s="1">
        <v>347</v>
      </c>
      <c r="B508" s="1" t="str">
        <f t="shared" si="29"/>
        <v>IVF347</v>
      </c>
      <c r="C508" s="205" t="s">
        <v>459</v>
      </c>
      <c r="D508" s="1">
        <v>1</v>
      </c>
      <c r="E508" s="46" t="s">
        <v>9</v>
      </c>
      <c r="F508" s="5">
        <v>40000</v>
      </c>
      <c r="G508" s="45">
        <f>ROUND(D508*F508,0)</f>
        <v>40000</v>
      </c>
      <c r="H508" s="4">
        <v>0</v>
      </c>
      <c r="I508" s="3" t="s">
        <v>9</v>
      </c>
      <c r="J508" s="106">
        <f>F508</f>
        <v>40000</v>
      </c>
      <c r="K508" s="45"/>
      <c r="L508" s="45">
        <f t="shared" si="30"/>
        <v>0</v>
      </c>
      <c r="M508" s="45">
        <f t="shared" si="31"/>
        <v>40000</v>
      </c>
      <c r="N508" s="115" t="s">
        <v>409</v>
      </c>
      <c r="O508" s="49" t="s">
        <v>254</v>
      </c>
    </row>
    <row r="509" spans="1:15" s="49" customFormat="1" ht="12.1" customHeight="1" outlineLevel="1">
      <c r="A509" s="3"/>
      <c r="B509" s="1" t="str">
        <f t="shared" si="29"/>
        <v/>
      </c>
      <c r="F509" s="43"/>
      <c r="G509" s="45"/>
      <c r="H509" s="4"/>
      <c r="I509" s="3"/>
      <c r="J509" s="106"/>
      <c r="K509" s="45"/>
      <c r="L509" s="45">
        <f t="shared" si="30"/>
        <v>0</v>
      </c>
      <c r="M509" s="45">
        <f t="shared" si="31"/>
        <v>0</v>
      </c>
      <c r="N509" s="115"/>
      <c r="O509" s="49" t="s">
        <v>254</v>
      </c>
    </row>
    <row r="510" spans="1:15" s="49" customFormat="1" ht="409.6" customHeight="1" outlineLevel="1">
      <c r="A510" s="1">
        <v>348</v>
      </c>
      <c r="B510" s="1" t="str">
        <f t="shared" si="29"/>
        <v>IVF348</v>
      </c>
      <c r="C510" s="205" t="s">
        <v>24</v>
      </c>
      <c r="D510" s="1">
        <v>1</v>
      </c>
      <c r="E510" s="46" t="s">
        <v>9</v>
      </c>
      <c r="F510" s="5">
        <v>590000</v>
      </c>
      <c r="G510" s="45">
        <f>ROUND(D510*F510,0)</f>
        <v>590000</v>
      </c>
      <c r="H510" s="4">
        <v>0</v>
      </c>
      <c r="I510" s="3" t="s">
        <v>9</v>
      </c>
      <c r="J510" s="106">
        <f>F510</f>
        <v>590000</v>
      </c>
      <c r="K510" s="45"/>
      <c r="L510" s="45">
        <f t="shared" si="30"/>
        <v>0</v>
      </c>
      <c r="M510" s="45">
        <f t="shared" si="31"/>
        <v>590000</v>
      </c>
      <c r="N510" s="115" t="s">
        <v>412</v>
      </c>
      <c r="O510" s="49" t="s">
        <v>254</v>
      </c>
    </row>
    <row r="511" spans="1:15" s="49" customFormat="1" ht="12.1" customHeight="1" outlineLevel="1">
      <c r="A511" s="3"/>
      <c r="B511" s="1" t="str">
        <f t="shared" si="29"/>
        <v/>
      </c>
      <c r="F511" s="43"/>
      <c r="G511" s="45"/>
      <c r="H511" s="4"/>
      <c r="I511" s="3"/>
      <c r="J511" s="106"/>
      <c r="K511" s="45"/>
      <c r="L511" s="45">
        <f t="shared" si="30"/>
        <v>0</v>
      </c>
      <c r="M511" s="45">
        <f t="shared" si="31"/>
        <v>0</v>
      </c>
      <c r="N511" s="115"/>
      <c r="O511" s="49" t="s">
        <v>254</v>
      </c>
    </row>
    <row r="512" spans="1:15" s="49" customFormat="1" ht="176.95" customHeight="1" outlineLevel="1">
      <c r="A512" s="1">
        <v>349</v>
      </c>
      <c r="B512" s="1" t="str">
        <f t="shared" si="29"/>
        <v>IVF349</v>
      </c>
      <c r="C512" s="205" t="s">
        <v>139</v>
      </c>
      <c r="D512" s="1">
        <v>6</v>
      </c>
      <c r="E512" s="46" t="s">
        <v>9</v>
      </c>
      <c r="F512" s="5">
        <v>42000</v>
      </c>
      <c r="G512" s="45">
        <f>ROUND(D512*F512,0)</f>
        <v>252000</v>
      </c>
      <c r="H512" s="4">
        <f>D512</f>
        <v>6</v>
      </c>
      <c r="I512" s="3" t="s">
        <v>9</v>
      </c>
      <c r="J512" s="106">
        <f>F512</f>
        <v>42000</v>
      </c>
      <c r="K512" s="45">
        <f>ROUND(H512*J512,0)</f>
        <v>252000</v>
      </c>
      <c r="L512" s="45">
        <f t="shared" si="30"/>
        <v>0</v>
      </c>
      <c r="M512" s="45">
        <f t="shared" si="31"/>
        <v>0</v>
      </c>
      <c r="N512" s="115" t="s">
        <v>302</v>
      </c>
      <c r="O512" s="49" t="s">
        <v>254</v>
      </c>
    </row>
    <row r="513" spans="1:15" s="49" customFormat="1" outlineLevel="1">
      <c r="A513" s="1"/>
      <c r="B513" s="1" t="str">
        <f t="shared" si="29"/>
        <v/>
      </c>
      <c r="C513" s="207" t="s">
        <v>366</v>
      </c>
      <c r="D513" s="1"/>
      <c r="E513" s="46"/>
      <c r="F513" s="5"/>
      <c r="G513" s="45"/>
      <c r="H513" s="4"/>
      <c r="I513" s="3"/>
      <c r="J513" s="106"/>
      <c r="K513" s="45"/>
      <c r="L513" s="45"/>
      <c r="M513" s="45"/>
      <c r="N513" s="115"/>
      <c r="O513" s="49" t="s">
        <v>254</v>
      </c>
    </row>
    <row r="514" spans="1:15" s="49" customFormat="1" ht="12.1" customHeight="1" outlineLevel="1">
      <c r="A514" s="3"/>
      <c r="B514" s="1" t="str">
        <f t="shared" si="29"/>
        <v/>
      </c>
      <c r="F514" s="43"/>
      <c r="G514" s="45"/>
      <c r="H514" s="4"/>
      <c r="I514" s="3"/>
      <c r="J514" s="106"/>
      <c r="K514" s="45"/>
      <c r="L514" s="45">
        <f t="shared" si="30"/>
        <v>0</v>
      </c>
      <c r="M514" s="45">
        <f t="shared" si="31"/>
        <v>0</v>
      </c>
      <c r="N514" s="115"/>
      <c r="O514" s="49" t="s">
        <v>254</v>
      </c>
    </row>
    <row r="515" spans="1:15" s="49" customFormat="1" ht="271.2" customHeight="1" outlineLevel="1">
      <c r="A515" s="1">
        <v>350</v>
      </c>
      <c r="B515" s="1" t="str">
        <f t="shared" si="29"/>
        <v>IVF350</v>
      </c>
      <c r="C515" s="205" t="s">
        <v>140</v>
      </c>
      <c r="D515" s="1">
        <v>1</v>
      </c>
      <c r="E515" s="46" t="s">
        <v>9</v>
      </c>
      <c r="F515" s="5">
        <v>182000</v>
      </c>
      <c r="G515" s="45">
        <f>ROUND(D515*F515,0)</f>
        <v>182000</v>
      </c>
      <c r="H515" s="4">
        <v>0</v>
      </c>
      <c r="I515" s="3" t="s">
        <v>9</v>
      </c>
      <c r="J515" s="106">
        <f>F515</f>
        <v>182000</v>
      </c>
      <c r="K515" s="45"/>
      <c r="L515" s="45">
        <f t="shared" si="30"/>
        <v>0</v>
      </c>
      <c r="M515" s="45">
        <f t="shared" si="31"/>
        <v>182000</v>
      </c>
      <c r="N515" s="115" t="s">
        <v>411</v>
      </c>
      <c r="O515" s="49" t="s">
        <v>254</v>
      </c>
    </row>
    <row r="516" spans="1:15" s="49" customFormat="1" ht="12.1" customHeight="1" outlineLevel="1">
      <c r="A516" s="3"/>
      <c r="B516" s="1" t="str">
        <f t="shared" si="29"/>
        <v/>
      </c>
      <c r="C516" s="48"/>
      <c r="F516" s="43"/>
      <c r="G516" s="45"/>
      <c r="H516" s="4"/>
      <c r="I516" s="3"/>
      <c r="J516" s="106"/>
      <c r="K516" s="45"/>
      <c r="L516" s="45">
        <f t="shared" si="30"/>
        <v>0</v>
      </c>
      <c r="M516" s="45">
        <f t="shared" si="31"/>
        <v>0</v>
      </c>
      <c r="N516" s="115"/>
      <c r="O516" s="49" t="s">
        <v>254</v>
      </c>
    </row>
    <row r="517" spans="1:15" s="49" customFormat="1" ht="240.8" customHeight="1" outlineLevel="1">
      <c r="A517" s="1">
        <v>351</v>
      </c>
      <c r="B517" s="1" t="str">
        <f t="shared" si="29"/>
        <v>IVF351</v>
      </c>
      <c r="C517" s="205" t="s">
        <v>141</v>
      </c>
      <c r="D517" s="1">
        <v>1</v>
      </c>
      <c r="E517" s="46" t="s">
        <v>9</v>
      </c>
      <c r="F517" s="5">
        <v>205000</v>
      </c>
      <c r="G517" s="45">
        <f>ROUND(D517*F517,0)</f>
        <v>205000</v>
      </c>
      <c r="H517" s="4">
        <f>D517</f>
        <v>1</v>
      </c>
      <c r="I517" s="3" t="s">
        <v>9</v>
      </c>
      <c r="J517" s="106">
        <f>F517</f>
        <v>205000</v>
      </c>
      <c r="K517" s="45">
        <f>ROUND(H517*J517,0)</f>
        <v>205000</v>
      </c>
      <c r="L517" s="45">
        <f t="shared" si="30"/>
        <v>0</v>
      </c>
      <c r="M517" s="45">
        <f t="shared" si="31"/>
        <v>0</v>
      </c>
      <c r="N517" s="115" t="s">
        <v>302</v>
      </c>
      <c r="O517" s="49" t="s">
        <v>254</v>
      </c>
    </row>
    <row r="518" spans="1:15" s="49" customFormat="1" outlineLevel="1">
      <c r="A518" s="1"/>
      <c r="B518" s="1" t="str">
        <f t="shared" si="29"/>
        <v/>
      </c>
      <c r="C518" s="207" t="s">
        <v>367</v>
      </c>
      <c r="D518" s="1"/>
      <c r="E518" s="46"/>
      <c r="F518" s="5"/>
      <c r="G518" s="45"/>
      <c r="H518" s="4"/>
      <c r="I518" s="3"/>
      <c r="J518" s="106"/>
      <c r="K518" s="45"/>
      <c r="L518" s="45"/>
      <c r="M518" s="45"/>
      <c r="N518" s="115"/>
      <c r="O518" s="49" t="s">
        <v>254</v>
      </c>
    </row>
    <row r="519" spans="1:15" s="49" customFormat="1" ht="12.1" customHeight="1" outlineLevel="1">
      <c r="A519" s="3"/>
      <c r="B519" s="1" t="str">
        <f t="shared" si="29"/>
        <v/>
      </c>
      <c r="F519" s="43"/>
      <c r="G519" s="45"/>
      <c r="H519" s="4"/>
      <c r="I519" s="3"/>
      <c r="J519" s="106"/>
      <c r="K519" s="45"/>
      <c r="L519" s="45">
        <f t="shared" si="30"/>
        <v>0</v>
      </c>
      <c r="M519" s="45">
        <f t="shared" si="31"/>
        <v>0</v>
      </c>
      <c r="N519" s="115"/>
      <c r="O519" s="49" t="s">
        <v>254</v>
      </c>
    </row>
    <row r="520" spans="1:15" s="49" customFormat="1" ht="216.7" customHeight="1" outlineLevel="1">
      <c r="A520" s="1">
        <v>352</v>
      </c>
      <c r="B520" s="1" t="str">
        <f t="shared" si="29"/>
        <v>IVF352</v>
      </c>
      <c r="C520" s="205" t="s">
        <v>460</v>
      </c>
      <c r="D520" s="1">
        <v>20</v>
      </c>
      <c r="E520" s="46" t="s">
        <v>14</v>
      </c>
      <c r="F520" s="5">
        <v>1020</v>
      </c>
      <c r="G520" s="45">
        <f>ROUND(D520*F520,0)</f>
        <v>20400</v>
      </c>
      <c r="H520" s="4">
        <v>16</v>
      </c>
      <c r="I520" s="3" t="s">
        <v>14</v>
      </c>
      <c r="J520" s="106">
        <f>F520</f>
        <v>1020</v>
      </c>
      <c r="K520" s="45">
        <f>ROUND(H520*J520,0)</f>
        <v>16320</v>
      </c>
      <c r="L520" s="45">
        <f t="shared" si="30"/>
        <v>0</v>
      </c>
      <c r="M520" s="45">
        <f t="shared" si="31"/>
        <v>4080</v>
      </c>
      <c r="N520" s="115" t="s">
        <v>410</v>
      </c>
      <c r="O520" s="49" t="s">
        <v>254</v>
      </c>
    </row>
    <row r="521" spans="1:15" s="49" customFormat="1" outlineLevel="1">
      <c r="A521" s="1"/>
      <c r="B521" s="1" t="str">
        <f t="shared" si="29"/>
        <v/>
      </c>
      <c r="C521" s="209" t="s">
        <v>367</v>
      </c>
      <c r="D521" s="1"/>
      <c r="E521" s="46"/>
      <c r="F521" s="5"/>
      <c r="G521" s="45"/>
      <c r="H521" s="4"/>
      <c r="I521" s="3"/>
      <c r="J521" s="106"/>
      <c r="K521" s="45"/>
      <c r="L521" s="45"/>
      <c r="M521" s="45"/>
      <c r="N521" s="115"/>
      <c r="O521" s="49" t="s">
        <v>254</v>
      </c>
    </row>
    <row r="522" spans="1:15" s="49" customFormat="1" ht="12.1" customHeight="1" outlineLevel="1">
      <c r="A522" s="3"/>
      <c r="B522" s="1" t="str">
        <f t="shared" si="29"/>
        <v/>
      </c>
      <c r="F522" s="43"/>
      <c r="G522" s="45"/>
      <c r="H522" s="4"/>
      <c r="I522" s="3"/>
      <c r="J522" s="106"/>
      <c r="K522" s="45"/>
      <c r="L522" s="45">
        <f t="shared" si="30"/>
        <v>0</v>
      </c>
      <c r="M522" s="45">
        <f t="shared" si="31"/>
        <v>0</v>
      </c>
      <c r="N522" s="115"/>
      <c r="O522" s="49" t="s">
        <v>254</v>
      </c>
    </row>
    <row r="523" spans="1:15" s="49" customFormat="1" ht="216" customHeight="1" outlineLevel="1">
      <c r="A523" s="1">
        <v>353</v>
      </c>
      <c r="B523" s="1" t="str">
        <f t="shared" si="29"/>
        <v>IVF353</v>
      </c>
      <c r="C523" s="205" t="s">
        <v>612</v>
      </c>
      <c r="D523" s="1">
        <v>20</v>
      </c>
      <c r="E523" s="46" t="s">
        <v>14</v>
      </c>
      <c r="F523" s="5">
        <v>1190</v>
      </c>
      <c r="G523" s="45">
        <f>ROUND(D523*F523,0)</f>
        <v>23800</v>
      </c>
      <c r="H523" s="4">
        <v>16</v>
      </c>
      <c r="I523" s="3" t="s">
        <v>14</v>
      </c>
      <c r="J523" s="106">
        <f>F523</f>
        <v>1190</v>
      </c>
      <c r="K523" s="45">
        <f>ROUND(H523*J523,0)</f>
        <v>19040</v>
      </c>
      <c r="L523" s="45">
        <f t="shared" si="30"/>
        <v>0</v>
      </c>
      <c r="M523" s="45">
        <f t="shared" si="31"/>
        <v>4760</v>
      </c>
      <c r="N523" s="115" t="s">
        <v>410</v>
      </c>
      <c r="O523" s="49" t="s">
        <v>254</v>
      </c>
    </row>
    <row r="524" spans="1:15" s="49" customFormat="1" outlineLevel="1">
      <c r="A524" s="1"/>
      <c r="B524" s="1" t="str">
        <f t="shared" si="29"/>
        <v/>
      </c>
      <c r="C524" s="209" t="s">
        <v>368</v>
      </c>
      <c r="D524" s="1"/>
      <c r="E524" s="46"/>
      <c r="F524" s="5"/>
      <c r="G524" s="45"/>
      <c r="H524" s="4"/>
      <c r="I524" s="3"/>
      <c r="J524" s="106"/>
      <c r="K524" s="45"/>
      <c r="L524" s="45"/>
      <c r="M524" s="45"/>
      <c r="N524" s="115"/>
      <c r="O524" s="49" t="s">
        <v>254</v>
      </c>
    </row>
    <row r="525" spans="1:15" s="49" customFormat="1" ht="12.1" customHeight="1" outlineLevel="1">
      <c r="A525" s="3"/>
      <c r="B525" s="1" t="str">
        <f t="shared" si="29"/>
        <v/>
      </c>
      <c r="F525" s="43"/>
      <c r="G525" s="45"/>
      <c r="H525" s="4"/>
      <c r="I525" s="3"/>
      <c r="J525" s="106"/>
      <c r="K525" s="45"/>
      <c r="L525" s="45">
        <f t="shared" si="30"/>
        <v>0</v>
      </c>
      <c r="M525" s="45">
        <f t="shared" si="31"/>
        <v>0</v>
      </c>
      <c r="N525" s="115"/>
      <c r="O525" s="49" t="s">
        <v>254</v>
      </c>
    </row>
    <row r="526" spans="1:15" s="49" customFormat="1" ht="77.3" customHeight="1" outlineLevel="1">
      <c r="A526" s="1">
        <v>354</v>
      </c>
      <c r="B526" s="1" t="str">
        <f t="shared" si="29"/>
        <v>IVF354</v>
      </c>
      <c r="C526" s="115" t="s">
        <v>142</v>
      </c>
      <c r="D526" s="1">
        <v>50</v>
      </c>
      <c r="E526" s="46" t="s">
        <v>14</v>
      </c>
      <c r="F526" s="5">
        <v>670</v>
      </c>
      <c r="G526" s="45">
        <f>ROUND(D526*F526,0)</f>
        <v>33500</v>
      </c>
      <c r="H526" s="4">
        <v>0</v>
      </c>
      <c r="I526" s="3" t="s">
        <v>14</v>
      </c>
      <c r="J526" s="106">
        <f>F526</f>
        <v>670</v>
      </c>
      <c r="K526" s="45"/>
      <c r="L526" s="45">
        <f t="shared" si="30"/>
        <v>0</v>
      </c>
      <c r="M526" s="45">
        <f t="shared" si="31"/>
        <v>33500</v>
      </c>
      <c r="N526" s="115" t="s">
        <v>387</v>
      </c>
      <c r="O526" s="49" t="s">
        <v>254</v>
      </c>
    </row>
    <row r="527" spans="1:15" s="49" customFormat="1" ht="12.1" customHeight="1" outlineLevel="1">
      <c r="A527" s="3"/>
      <c r="B527" s="1" t="str">
        <f t="shared" si="29"/>
        <v/>
      </c>
      <c r="F527" s="43"/>
      <c r="G527" s="45"/>
      <c r="H527" s="4"/>
      <c r="I527" s="3"/>
      <c r="J527" s="106"/>
      <c r="K527" s="45"/>
      <c r="L527" s="45">
        <f t="shared" si="30"/>
        <v>0</v>
      </c>
      <c r="M527" s="45">
        <f t="shared" si="31"/>
        <v>0</v>
      </c>
      <c r="N527" s="115"/>
      <c r="O527" s="49" t="s">
        <v>254</v>
      </c>
    </row>
    <row r="528" spans="1:15" s="49" customFormat="1" ht="76.95" customHeight="1" outlineLevel="1">
      <c r="A528" s="1">
        <v>355</v>
      </c>
      <c r="B528" s="1" t="str">
        <f t="shared" si="29"/>
        <v>IVF355</v>
      </c>
      <c r="C528" s="115" t="s">
        <v>143</v>
      </c>
      <c r="D528" s="1">
        <v>50</v>
      </c>
      <c r="E528" s="46" t="s">
        <v>14</v>
      </c>
      <c r="F528" s="5">
        <v>515</v>
      </c>
      <c r="G528" s="45">
        <f>ROUND(D528*F528,0)</f>
        <v>25750</v>
      </c>
      <c r="H528" s="4">
        <v>9</v>
      </c>
      <c r="I528" s="3" t="s">
        <v>14</v>
      </c>
      <c r="J528" s="106">
        <f>F528</f>
        <v>515</v>
      </c>
      <c r="K528" s="45">
        <f>ROUND(H528*J528,0)</f>
        <v>4635</v>
      </c>
      <c r="L528" s="45">
        <f t="shared" si="30"/>
        <v>0</v>
      </c>
      <c r="M528" s="45">
        <f t="shared" si="31"/>
        <v>21115</v>
      </c>
      <c r="N528" s="115" t="s">
        <v>410</v>
      </c>
      <c r="O528" s="49" t="s">
        <v>254</v>
      </c>
    </row>
    <row r="529" spans="1:15" s="49" customFormat="1" outlineLevel="1">
      <c r="A529" s="1"/>
      <c r="B529" s="1" t="str">
        <f t="shared" si="29"/>
        <v/>
      </c>
      <c r="C529" s="209" t="s">
        <v>368</v>
      </c>
      <c r="D529" s="1"/>
      <c r="E529" s="46"/>
      <c r="F529" s="5"/>
      <c r="G529" s="45"/>
      <c r="H529" s="4"/>
      <c r="I529" s="3"/>
      <c r="J529" s="106"/>
      <c r="K529" s="45"/>
      <c r="L529" s="45"/>
      <c r="M529" s="45"/>
      <c r="N529" s="115"/>
      <c r="O529" s="49" t="s">
        <v>254</v>
      </c>
    </row>
    <row r="530" spans="1:15" s="49" customFormat="1" ht="12.1" customHeight="1" outlineLevel="1">
      <c r="A530" s="3"/>
      <c r="B530" s="1" t="str">
        <f t="shared" si="29"/>
        <v/>
      </c>
      <c r="F530" s="43"/>
      <c r="G530" s="45"/>
      <c r="H530" s="4"/>
      <c r="I530" s="3"/>
      <c r="J530" s="106"/>
      <c r="K530" s="45"/>
      <c r="L530" s="45">
        <f t="shared" si="30"/>
        <v>0</v>
      </c>
      <c r="M530" s="45">
        <f t="shared" si="31"/>
        <v>0</v>
      </c>
      <c r="N530" s="115"/>
      <c r="O530" s="49" t="s">
        <v>254</v>
      </c>
    </row>
    <row r="531" spans="1:15" s="49" customFormat="1" ht="178.5" customHeight="1" outlineLevel="1">
      <c r="A531" s="1">
        <v>356</v>
      </c>
      <c r="B531" s="1" t="str">
        <f t="shared" si="29"/>
        <v>IVF356</v>
      </c>
      <c r="C531" s="205" t="s">
        <v>461</v>
      </c>
      <c r="D531" s="1">
        <v>30</v>
      </c>
      <c r="E531" s="46" t="s">
        <v>12</v>
      </c>
      <c r="F531" s="5">
        <v>2600</v>
      </c>
      <c r="G531" s="45">
        <f>ROUND(D531*F531,0)</f>
        <v>78000</v>
      </c>
      <c r="H531" s="4">
        <v>24.98</v>
      </c>
      <c r="I531" s="3" t="s">
        <v>12</v>
      </c>
      <c r="J531" s="106">
        <f>F531</f>
        <v>2600</v>
      </c>
      <c r="K531" s="45">
        <f>ROUND(H531*J531,0)</f>
        <v>64948</v>
      </c>
      <c r="L531" s="45">
        <f t="shared" si="30"/>
        <v>0</v>
      </c>
      <c r="M531" s="45">
        <f t="shared" si="31"/>
        <v>13052</v>
      </c>
      <c r="N531" s="115" t="s">
        <v>410</v>
      </c>
      <c r="O531" s="49" t="s">
        <v>254</v>
      </c>
    </row>
    <row r="532" spans="1:15" s="49" customFormat="1" outlineLevel="1">
      <c r="A532" s="1"/>
      <c r="B532" s="1" t="str">
        <f t="shared" si="29"/>
        <v/>
      </c>
      <c r="C532" s="209" t="s">
        <v>360</v>
      </c>
      <c r="D532" s="1"/>
      <c r="E532" s="46"/>
      <c r="F532" s="5"/>
      <c r="G532" s="45"/>
      <c r="H532" s="4"/>
      <c r="I532" s="3"/>
      <c r="J532" s="106"/>
      <c r="K532" s="45"/>
      <c r="L532" s="45"/>
      <c r="M532" s="45"/>
      <c r="N532" s="115"/>
      <c r="O532" s="49" t="s">
        <v>254</v>
      </c>
    </row>
    <row r="533" spans="1:15" s="49" customFormat="1" ht="12.1" customHeight="1" outlineLevel="1">
      <c r="A533" s="3"/>
      <c r="B533" s="1" t="str">
        <f t="shared" si="29"/>
        <v/>
      </c>
      <c r="F533" s="43"/>
      <c r="G533" s="45"/>
      <c r="H533" s="4"/>
      <c r="I533" s="3"/>
      <c r="J533" s="106"/>
      <c r="K533" s="45"/>
      <c r="L533" s="45">
        <f t="shared" si="30"/>
        <v>0</v>
      </c>
      <c r="M533" s="45">
        <f t="shared" si="31"/>
        <v>0</v>
      </c>
      <c r="N533" s="115"/>
      <c r="O533" s="49" t="s">
        <v>254</v>
      </c>
    </row>
    <row r="534" spans="1:15" s="49" customFormat="1" ht="176.3" customHeight="1" outlineLevel="1">
      <c r="A534" s="1">
        <v>357</v>
      </c>
      <c r="B534" s="1" t="str">
        <f t="shared" si="29"/>
        <v>IVF357</v>
      </c>
      <c r="C534" s="205" t="s">
        <v>462</v>
      </c>
      <c r="D534" s="1">
        <v>250</v>
      </c>
      <c r="E534" s="46" t="s">
        <v>12</v>
      </c>
      <c r="F534" s="5">
        <v>2325</v>
      </c>
      <c r="G534" s="45">
        <f>ROUND(D534*F534,0)</f>
        <v>581250</v>
      </c>
      <c r="H534" s="4">
        <v>232.64</v>
      </c>
      <c r="I534" s="3" t="s">
        <v>12</v>
      </c>
      <c r="J534" s="106">
        <f>F534</f>
        <v>2325</v>
      </c>
      <c r="K534" s="45">
        <f>ROUND(H534*J534,0)</f>
        <v>540888</v>
      </c>
      <c r="L534" s="45">
        <f t="shared" si="30"/>
        <v>0</v>
      </c>
      <c r="M534" s="45">
        <f t="shared" si="31"/>
        <v>40362</v>
      </c>
      <c r="N534" s="115" t="s">
        <v>410</v>
      </c>
      <c r="O534" s="49" t="s">
        <v>254</v>
      </c>
    </row>
    <row r="535" spans="1:15" s="49" customFormat="1" outlineLevel="1">
      <c r="A535" s="1"/>
      <c r="B535" s="1" t="str">
        <f t="shared" si="29"/>
        <v/>
      </c>
      <c r="C535" s="209" t="s">
        <v>361</v>
      </c>
      <c r="D535" s="1"/>
      <c r="E535" s="46"/>
      <c r="F535" s="5"/>
      <c r="G535" s="45"/>
      <c r="H535" s="4"/>
      <c r="I535" s="3"/>
      <c r="J535" s="106"/>
      <c r="K535" s="45"/>
      <c r="L535" s="45"/>
      <c r="M535" s="45"/>
      <c r="N535" s="115"/>
      <c r="O535" s="49" t="s">
        <v>254</v>
      </c>
    </row>
    <row r="536" spans="1:15" s="49" customFormat="1" ht="12.1" customHeight="1" outlineLevel="1">
      <c r="A536" s="3"/>
      <c r="B536" s="1" t="str">
        <f t="shared" si="29"/>
        <v/>
      </c>
      <c r="C536" s="48"/>
      <c r="F536" s="43"/>
      <c r="G536" s="45"/>
      <c r="H536" s="4"/>
      <c r="I536" s="3"/>
      <c r="J536" s="106"/>
      <c r="K536" s="45"/>
      <c r="L536" s="45">
        <f t="shared" si="30"/>
        <v>0</v>
      </c>
      <c r="M536" s="45">
        <f t="shared" si="31"/>
        <v>0</v>
      </c>
      <c r="N536" s="115"/>
      <c r="O536" s="49" t="s">
        <v>254</v>
      </c>
    </row>
    <row r="537" spans="1:15" s="49" customFormat="1" ht="61.5" customHeight="1" outlineLevel="1">
      <c r="A537" s="1">
        <v>358</v>
      </c>
      <c r="B537" s="1" t="str">
        <f t="shared" si="29"/>
        <v>IVF358</v>
      </c>
      <c r="C537" s="205" t="s">
        <v>144</v>
      </c>
      <c r="D537" s="1">
        <v>2</v>
      </c>
      <c r="E537" s="46" t="s">
        <v>12</v>
      </c>
      <c r="F537" s="5">
        <v>15800</v>
      </c>
      <c r="G537" s="45">
        <f>ROUND(D537*F537,0)</f>
        <v>31600</v>
      </c>
      <c r="H537" s="4">
        <v>0.8</v>
      </c>
      <c r="I537" s="3" t="s">
        <v>12</v>
      </c>
      <c r="J537" s="106">
        <f>F537</f>
        <v>15800</v>
      </c>
      <c r="K537" s="45">
        <f>ROUND(H537*J537,0)</f>
        <v>12640</v>
      </c>
      <c r="L537" s="45">
        <f t="shared" si="30"/>
        <v>0</v>
      </c>
      <c r="M537" s="45">
        <f t="shared" si="31"/>
        <v>18960</v>
      </c>
      <c r="N537" s="115" t="s">
        <v>410</v>
      </c>
      <c r="O537" s="49" t="s">
        <v>254</v>
      </c>
    </row>
    <row r="538" spans="1:15" s="49" customFormat="1" ht="12.1" customHeight="1" outlineLevel="1">
      <c r="A538" s="3"/>
      <c r="B538" s="1" t="str">
        <f t="shared" si="29"/>
        <v/>
      </c>
      <c r="F538" s="43"/>
      <c r="G538" s="45"/>
      <c r="H538" s="4"/>
      <c r="I538" s="3"/>
      <c r="J538" s="106"/>
      <c r="K538" s="45"/>
      <c r="L538" s="45">
        <f t="shared" si="30"/>
        <v>0</v>
      </c>
      <c r="M538" s="45">
        <f t="shared" si="31"/>
        <v>0</v>
      </c>
      <c r="N538" s="115"/>
      <c r="O538" s="49" t="s">
        <v>254</v>
      </c>
    </row>
    <row r="539" spans="1:15" s="49" customFormat="1" ht="60.8" customHeight="1" outlineLevel="1">
      <c r="A539" s="1">
        <v>359</v>
      </c>
      <c r="B539" s="1" t="str">
        <f t="shared" si="29"/>
        <v>IVF359</v>
      </c>
      <c r="C539" s="205" t="s">
        <v>145</v>
      </c>
      <c r="D539" s="1">
        <v>2</v>
      </c>
      <c r="E539" s="46" t="s">
        <v>12</v>
      </c>
      <c r="F539" s="5">
        <v>25900</v>
      </c>
      <c r="G539" s="45">
        <f>ROUND(D539*F539,0)</f>
        <v>51800</v>
      </c>
      <c r="H539" s="4">
        <v>0.8</v>
      </c>
      <c r="I539" s="3" t="s">
        <v>12</v>
      </c>
      <c r="J539" s="106">
        <f>F539</f>
        <v>25900</v>
      </c>
      <c r="K539" s="45">
        <f>ROUND(H539*J539,0)</f>
        <v>20720</v>
      </c>
      <c r="L539" s="45">
        <f t="shared" si="30"/>
        <v>0</v>
      </c>
      <c r="M539" s="45">
        <f t="shared" si="31"/>
        <v>31080</v>
      </c>
      <c r="N539" s="115" t="s">
        <v>410</v>
      </c>
      <c r="O539" s="49" t="s">
        <v>254</v>
      </c>
    </row>
    <row r="540" spans="1:15" s="49" customFormat="1" ht="12.1" customHeight="1" outlineLevel="1">
      <c r="A540" s="3"/>
      <c r="B540" s="1" t="str">
        <f t="shared" si="29"/>
        <v/>
      </c>
      <c r="F540" s="43"/>
      <c r="G540" s="45"/>
      <c r="H540" s="4"/>
      <c r="I540" s="3"/>
      <c r="J540" s="106"/>
      <c r="K540" s="45"/>
      <c r="L540" s="45">
        <f t="shared" si="30"/>
        <v>0</v>
      </c>
      <c r="M540" s="45">
        <f t="shared" si="31"/>
        <v>0</v>
      </c>
      <c r="N540" s="115"/>
      <c r="O540" s="49" t="s">
        <v>254</v>
      </c>
    </row>
    <row r="541" spans="1:15" s="49" customFormat="1" ht="59.95" customHeight="1" outlineLevel="1">
      <c r="A541" s="1">
        <v>360</v>
      </c>
      <c r="B541" s="1" t="str">
        <f t="shared" si="29"/>
        <v>IVF360</v>
      </c>
      <c r="C541" s="205" t="s">
        <v>146</v>
      </c>
      <c r="D541" s="1">
        <v>2</v>
      </c>
      <c r="E541" s="46" t="s">
        <v>12</v>
      </c>
      <c r="F541" s="5">
        <v>26300</v>
      </c>
      <c r="G541" s="45">
        <f>ROUND(D541*F541,0)</f>
        <v>52600</v>
      </c>
      <c r="H541" s="4">
        <v>1.59</v>
      </c>
      <c r="I541" s="3" t="s">
        <v>12</v>
      </c>
      <c r="J541" s="106">
        <f>F541</f>
        <v>26300</v>
      </c>
      <c r="K541" s="45">
        <f>ROUND(H541*J541,0)</f>
        <v>41817</v>
      </c>
      <c r="L541" s="45">
        <f t="shared" si="30"/>
        <v>0</v>
      </c>
      <c r="M541" s="45">
        <f t="shared" si="31"/>
        <v>10783</v>
      </c>
      <c r="N541" s="115" t="s">
        <v>410</v>
      </c>
      <c r="O541" s="49" t="s">
        <v>254</v>
      </c>
    </row>
    <row r="542" spans="1:15" s="49" customFormat="1" ht="12.1" customHeight="1" outlineLevel="1">
      <c r="A542" s="3"/>
      <c r="B542" s="1" t="str">
        <f t="shared" si="29"/>
        <v/>
      </c>
      <c r="F542" s="43"/>
      <c r="G542" s="45"/>
      <c r="H542" s="4"/>
      <c r="I542" s="3"/>
      <c r="J542" s="106"/>
      <c r="K542" s="45"/>
      <c r="L542" s="45">
        <f t="shared" si="30"/>
        <v>0</v>
      </c>
      <c r="M542" s="45">
        <f t="shared" si="31"/>
        <v>0</v>
      </c>
      <c r="N542" s="115"/>
      <c r="O542" s="49" t="s">
        <v>254</v>
      </c>
    </row>
    <row r="543" spans="1:15" s="49" customFormat="1" ht="50.95" customHeight="1" outlineLevel="1">
      <c r="A543" s="1">
        <v>361</v>
      </c>
      <c r="B543" s="1" t="str">
        <f t="shared" si="29"/>
        <v>IVF361</v>
      </c>
      <c r="C543" s="205" t="s">
        <v>147</v>
      </c>
      <c r="D543" s="1">
        <v>1</v>
      </c>
      <c r="E543" s="46" t="s">
        <v>12</v>
      </c>
      <c r="F543" s="5">
        <v>8125</v>
      </c>
      <c r="G543" s="45">
        <f>ROUND(D543*F543,0)</f>
        <v>8125</v>
      </c>
      <c r="H543" s="4">
        <f>D543</f>
        <v>1</v>
      </c>
      <c r="I543" s="3" t="s">
        <v>12</v>
      </c>
      <c r="J543" s="106">
        <f>F543</f>
        <v>8125</v>
      </c>
      <c r="K543" s="45">
        <f>ROUND(H543*J543,0)</f>
        <v>8125</v>
      </c>
      <c r="L543" s="45">
        <f t="shared" si="30"/>
        <v>0</v>
      </c>
      <c r="M543" s="45">
        <f t="shared" si="31"/>
        <v>0</v>
      </c>
      <c r="N543" s="115" t="s">
        <v>302</v>
      </c>
      <c r="O543" s="49" t="s">
        <v>254</v>
      </c>
    </row>
    <row r="544" spans="1:15" s="49" customFormat="1" ht="12.1" customHeight="1" outlineLevel="1">
      <c r="A544" s="3"/>
      <c r="B544" s="1" t="str">
        <f t="shared" si="29"/>
        <v/>
      </c>
      <c r="F544" s="43"/>
      <c r="G544" s="45"/>
      <c r="H544" s="4"/>
      <c r="I544" s="3"/>
      <c r="J544" s="106"/>
      <c r="K544" s="45"/>
      <c r="L544" s="45">
        <f t="shared" si="30"/>
        <v>0</v>
      </c>
      <c r="M544" s="45">
        <f t="shared" si="31"/>
        <v>0</v>
      </c>
      <c r="N544" s="115"/>
      <c r="O544" s="49" t="s">
        <v>254</v>
      </c>
    </row>
    <row r="545" spans="1:15" s="49" customFormat="1" ht="63" customHeight="1" outlineLevel="1">
      <c r="A545" s="1">
        <v>362</v>
      </c>
      <c r="B545" s="1" t="str">
        <f t="shared" si="29"/>
        <v>IVF362</v>
      </c>
      <c r="C545" s="205" t="s">
        <v>148</v>
      </c>
      <c r="D545" s="1">
        <v>1</v>
      </c>
      <c r="E545" s="46" t="s">
        <v>12</v>
      </c>
      <c r="F545" s="5">
        <v>7550</v>
      </c>
      <c r="G545" s="45">
        <f>ROUND(D545*F545,0)</f>
        <v>7550</v>
      </c>
      <c r="H545" s="4">
        <v>0.76</v>
      </c>
      <c r="I545" s="3" t="s">
        <v>12</v>
      </c>
      <c r="J545" s="106">
        <f>F545</f>
        <v>7550</v>
      </c>
      <c r="K545" s="45">
        <f>ROUND(H545*J545,0)</f>
        <v>5738</v>
      </c>
      <c r="L545" s="45">
        <f t="shared" si="30"/>
        <v>0</v>
      </c>
      <c r="M545" s="45">
        <f t="shared" si="31"/>
        <v>1812</v>
      </c>
      <c r="N545" s="115" t="s">
        <v>410</v>
      </c>
      <c r="O545" s="49" t="s">
        <v>254</v>
      </c>
    </row>
    <row r="546" spans="1:15" s="49" customFormat="1" ht="12.1" customHeight="1" outlineLevel="1">
      <c r="A546" s="3"/>
      <c r="B546" s="1" t="str">
        <f t="shared" si="29"/>
        <v/>
      </c>
      <c r="F546" s="43"/>
      <c r="G546" s="45"/>
      <c r="H546" s="4"/>
      <c r="I546" s="3"/>
      <c r="J546" s="106"/>
      <c r="K546" s="45"/>
      <c r="L546" s="45">
        <f t="shared" si="30"/>
        <v>0</v>
      </c>
      <c r="M546" s="45">
        <f t="shared" si="31"/>
        <v>0</v>
      </c>
      <c r="N546" s="115"/>
      <c r="O546" s="49" t="s">
        <v>254</v>
      </c>
    </row>
    <row r="547" spans="1:15" s="49" customFormat="1" ht="64.2" customHeight="1" outlineLevel="1">
      <c r="A547" s="1">
        <v>363</v>
      </c>
      <c r="B547" s="1" t="str">
        <f t="shared" si="29"/>
        <v>IVF363</v>
      </c>
      <c r="C547" s="205" t="s">
        <v>23</v>
      </c>
      <c r="D547" s="1">
        <v>2</v>
      </c>
      <c r="E547" s="46" t="s">
        <v>9</v>
      </c>
      <c r="F547" s="5">
        <v>10500</v>
      </c>
      <c r="G547" s="45">
        <f>ROUND(D547*F547,0)</f>
        <v>21000</v>
      </c>
      <c r="H547" s="4">
        <f>D547</f>
        <v>2</v>
      </c>
      <c r="I547" s="3" t="s">
        <v>9</v>
      </c>
      <c r="J547" s="106">
        <f>F547</f>
        <v>10500</v>
      </c>
      <c r="K547" s="45">
        <f>ROUND(H547*J547,0)</f>
        <v>21000</v>
      </c>
      <c r="L547" s="45">
        <f t="shared" si="30"/>
        <v>0</v>
      </c>
      <c r="M547" s="45">
        <f t="shared" si="31"/>
        <v>0</v>
      </c>
      <c r="N547" s="497" t="s">
        <v>404</v>
      </c>
      <c r="O547" s="49" t="s">
        <v>254</v>
      </c>
    </row>
    <row r="548" spans="1:15" s="49" customFormat="1" outlineLevel="1">
      <c r="A548" s="3"/>
      <c r="B548" s="1" t="str">
        <f t="shared" si="29"/>
        <v/>
      </c>
      <c r="C548" s="208" t="s">
        <v>30</v>
      </c>
      <c r="F548" s="43"/>
      <c r="G548" s="45"/>
      <c r="H548" s="4">
        <v>1</v>
      </c>
      <c r="I548" s="3" t="s">
        <v>9</v>
      </c>
      <c r="J548" s="106">
        <f>F547</f>
        <v>10500</v>
      </c>
      <c r="K548" s="45">
        <f>ROUND(H548*J548,0)</f>
        <v>10500</v>
      </c>
      <c r="L548" s="45">
        <f t="shared" si="30"/>
        <v>10500</v>
      </c>
      <c r="M548" s="45">
        <f t="shared" si="31"/>
        <v>0</v>
      </c>
      <c r="N548" s="497"/>
      <c r="O548" s="49" t="s">
        <v>254</v>
      </c>
    </row>
    <row r="549" spans="1:15" s="49" customFormat="1" ht="65.25" customHeight="1" outlineLevel="1">
      <c r="A549" s="1">
        <v>364</v>
      </c>
      <c r="B549" s="1" t="str">
        <f t="shared" si="29"/>
        <v>IVF364</v>
      </c>
      <c r="C549" s="205" t="s">
        <v>149</v>
      </c>
      <c r="D549" s="1">
        <v>2</v>
      </c>
      <c r="E549" s="46" t="s">
        <v>9</v>
      </c>
      <c r="F549" s="5">
        <v>12900</v>
      </c>
      <c r="G549" s="45">
        <f>ROUND(D549*F549,0)</f>
        <v>25800</v>
      </c>
      <c r="H549" s="4">
        <f>D549</f>
        <v>2</v>
      </c>
      <c r="I549" s="3" t="s">
        <v>9</v>
      </c>
      <c r="J549" s="106">
        <f>F549</f>
        <v>12900</v>
      </c>
      <c r="K549" s="45">
        <f>ROUND(H549*J549,0)</f>
        <v>25800</v>
      </c>
      <c r="L549" s="45">
        <f t="shared" si="30"/>
        <v>0</v>
      </c>
      <c r="M549" s="45">
        <f t="shared" si="31"/>
        <v>0</v>
      </c>
      <c r="N549" s="115" t="s">
        <v>302</v>
      </c>
      <c r="O549" s="49" t="s">
        <v>254</v>
      </c>
    </row>
    <row r="550" spans="1:15" s="49" customFormat="1" ht="12.1" customHeight="1" outlineLevel="1">
      <c r="A550" s="3"/>
      <c r="B550" s="1" t="str">
        <f t="shared" si="29"/>
        <v/>
      </c>
      <c r="F550" s="43"/>
      <c r="G550" s="45"/>
      <c r="H550" s="4"/>
      <c r="I550" s="3"/>
      <c r="J550" s="106"/>
      <c r="K550" s="45"/>
      <c r="L550" s="45">
        <f t="shared" si="30"/>
        <v>0</v>
      </c>
      <c r="M550" s="45">
        <f t="shared" si="31"/>
        <v>0</v>
      </c>
      <c r="N550" s="115"/>
      <c r="O550" s="49" t="s">
        <v>254</v>
      </c>
    </row>
    <row r="551" spans="1:15" s="49" customFormat="1" ht="50.95" customHeight="1" outlineLevel="1">
      <c r="A551" s="1">
        <v>365</v>
      </c>
      <c r="B551" s="1" t="str">
        <f t="shared" si="29"/>
        <v>IVF365</v>
      </c>
      <c r="C551" s="205" t="s">
        <v>150</v>
      </c>
      <c r="D551" s="1">
        <v>1</v>
      </c>
      <c r="E551" s="46" t="s">
        <v>12</v>
      </c>
      <c r="F551" s="5">
        <v>10300</v>
      </c>
      <c r="G551" s="45">
        <f>ROUND(D551*F551,0)</f>
        <v>10300</v>
      </c>
      <c r="H551" s="4">
        <f>D551</f>
        <v>1</v>
      </c>
      <c r="I551" s="3" t="s">
        <v>12</v>
      </c>
      <c r="J551" s="106">
        <f>F551</f>
        <v>10300</v>
      </c>
      <c r="K551" s="45">
        <f>ROUND(H551*J551,0)</f>
        <v>10300</v>
      </c>
      <c r="L551" s="45">
        <f t="shared" si="30"/>
        <v>0</v>
      </c>
      <c r="M551" s="45">
        <f t="shared" si="31"/>
        <v>0</v>
      </c>
      <c r="N551" s="497" t="s">
        <v>404</v>
      </c>
      <c r="O551" s="49" t="s">
        <v>254</v>
      </c>
    </row>
    <row r="552" spans="1:15" s="49" customFormat="1" outlineLevel="1">
      <c r="A552" s="3"/>
      <c r="B552" s="1" t="str">
        <f t="shared" si="29"/>
        <v/>
      </c>
      <c r="C552" s="208" t="s">
        <v>30</v>
      </c>
      <c r="F552" s="43"/>
      <c r="G552" s="45"/>
      <c r="H552" s="4">
        <v>0.8</v>
      </c>
      <c r="I552" s="3" t="s">
        <v>12</v>
      </c>
      <c r="J552" s="106">
        <f>J551</f>
        <v>10300</v>
      </c>
      <c r="K552" s="45">
        <f>ROUND(H552*J552,0)</f>
        <v>8240</v>
      </c>
      <c r="L552" s="45">
        <f>ROUND(IF(K552&gt;G552,K552-G552,0),0)</f>
        <v>8240</v>
      </c>
      <c r="M552" s="45">
        <f>ROUND(IF(K552&lt;G552,G552-K552,0),0)</f>
        <v>0</v>
      </c>
      <c r="N552" s="497"/>
      <c r="O552" s="49" t="s">
        <v>254</v>
      </c>
    </row>
    <row r="553" spans="1:15" s="49" customFormat="1" ht="81.7" customHeight="1" outlineLevel="1">
      <c r="A553" s="1">
        <v>366</v>
      </c>
      <c r="B553" s="1" t="str">
        <f t="shared" ref="B553:B621" si="32">IF(ISBLANK(A553), "","IVF"&amp;A553)</f>
        <v>IVF366</v>
      </c>
      <c r="C553" s="115" t="s">
        <v>151</v>
      </c>
      <c r="D553" s="1">
        <v>130</v>
      </c>
      <c r="E553" s="46" t="s">
        <v>12</v>
      </c>
      <c r="F553" s="5">
        <v>1225</v>
      </c>
      <c r="G553" s="45">
        <f>ROUND(D553*F553,0)</f>
        <v>159250</v>
      </c>
      <c r="H553" s="4">
        <v>45.79</v>
      </c>
      <c r="I553" s="3" t="s">
        <v>12</v>
      </c>
      <c r="J553" s="106">
        <f>F553</f>
        <v>1225</v>
      </c>
      <c r="K553" s="45">
        <f>ROUND(H553*J553,0)</f>
        <v>56093</v>
      </c>
      <c r="L553" s="45">
        <f t="shared" si="30"/>
        <v>0</v>
      </c>
      <c r="M553" s="45">
        <f t="shared" si="31"/>
        <v>103157</v>
      </c>
      <c r="N553" s="115" t="s">
        <v>410</v>
      </c>
      <c r="O553" s="49" t="s">
        <v>254</v>
      </c>
    </row>
    <row r="554" spans="1:15" s="49" customFormat="1" outlineLevel="1">
      <c r="A554" s="1"/>
      <c r="B554" s="1" t="str">
        <f t="shared" si="32"/>
        <v/>
      </c>
      <c r="C554" s="209" t="s">
        <v>365</v>
      </c>
      <c r="D554" s="1"/>
      <c r="E554" s="46"/>
      <c r="F554" s="5"/>
      <c r="G554" s="45"/>
      <c r="H554" s="4"/>
      <c r="I554" s="3"/>
      <c r="J554" s="106"/>
      <c r="K554" s="45"/>
      <c r="L554" s="45"/>
      <c r="M554" s="45"/>
      <c r="N554" s="115"/>
      <c r="O554" s="49" t="s">
        <v>254</v>
      </c>
    </row>
    <row r="555" spans="1:15" s="49" customFormat="1" ht="12.1" customHeight="1" outlineLevel="1">
      <c r="A555" s="3"/>
      <c r="B555" s="1" t="str">
        <f t="shared" si="32"/>
        <v/>
      </c>
      <c r="F555" s="43"/>
      <c r="G555" s="45"/>
      <c r="H555" s="4"/>
      <c r="I555" s="3"/>
      <c r="J555" s="106"/>
      <c r="K555" s="45"/>
      <c r="L555" s="45">
        <f t="shared" si="30"/>
        <v>0</v>
      </c>
      <c r="M555" s="45">
        <f t="shared" si="31"/>
        <v>0</v>
      </c>
      <c r="N555" s="115"/>
      <c r="O555" s="49" t="s">
        <v>254</v>
      </c>
    </row>
    <row r="556" spans="1:15" s="49" customFormat="1" ht="75.099999999999994" customHeight="1" outlineLevel="1">
      <c r="A556" s="1">
        <v>367</v>
      </c>
      <c r="B556" s="1" t="str">
        <f t="shared" si="32"/>
        <v>IVF367</v>
      </c>
      <c r="C556" s="115" t="s">
        <v>152</v>
      </c>
      <c r="D556" s="1">
        <v>130</v>
      </c>
      <c r="E556" s="46" t="s">
        <v>12</v>
      </c>
      <c r="F556" s="5">
        <v>1075</v>
      </c>
      <c r="G556" s="45">
        <f>ROUND(D556*F556,0)</f>
        <v>139750</v>
      </c>
      <c r="H556" s="4">
        <v>103.32</v>
      </c>
      <c r="I556" s="3" t="s">
        <v>12</v>
      </c>
      <c r="J556" s="106">
        <f>F556</f>
        <v>1075</v>
      </c>
      <c r="K556" s="45">
        <f>ROUND(H556*J556,0)</f>
        <v>111069</v>
      </c>
      <c r="L556" s="45">
        <f t="shared" si="30"/>
        <v>0</v>
      </c>
      <c r="M556" s="45">
        <f t="shared" si="31"/>
        <v>28681</v>
      </c>
      <c r="N556" s="115" t="s">
        <v>410</v>
      </c>
      <c r="O556" s="49" t="s">
        <v>254</v>
      </c>
    </row>
    <row r="557" spans="1:15" s="49" customFormat="1" outlineLevel="1">
      <c r="A557" s="1"/>
      <c r="B557" s="1" t="str">
        <f t="shared" si="32"/>
        <v/>
      </c>
      <c r="C557" s="209" t="s">
        <v>364</v>
      </c>
      <c r="D557" s="1"/>
      <c r="E557" s="46"/>
      <c r="F557" s="5"/>
      <c r="G557" s="45"/>
      <c r="H557" s="4"/>
      <c r="I557" s="3"/>
      <c r="J557" s="106"/>
      <c r="K557" s="45"/>
      <c r="L557" s="45"/>
      <c r="M557" s="45"/>
      <c r="N557" s="115"/>
      <c r="O557" s="49" t="s">
        <v>254</v>
      </c>
    </row>
    <row r="558" spans="1:15" s="49" customFormat="1" ht="12.1" customHeight="1" outlineLevel="1">
      <c r="A558" s="3"/>
      <c r="B558" s="1" t="str">
        <f t="shared" si="32"/>
        <v/>
      </c>
      <c r="C558" s="48"/>
      <c r="F558" s="43"/>
      <c r="G558" s="45"/>
      <c r="H558" s="4"/>
      <c r="I558" s="3"/>
      <c r="J558" s="106"/>
      <c r="K558" s="45"/>
      <c r="L558" s="45">
        <f t="shared" si="30"/>
        <v>0</v>
      </c>
      <c r="M558" s="45">
        <f t="shared" si="31"/>
        <v>0</v>
      </c>
      <c r="N558" s="115"/>
      <c r="O558" s="49" t="s">
        <v>254</v>
      </c>
    </row>
    <row r="559" spans="1:15" s="49" customFormat="1" ht="123.8" customHeight="1" outlineLevel="1">
      <c r="A559" s="1">
        <v>368</v>
      </c>
      <c r="B559" s="1" t="str">
        <f t="shared" si="32"/>
        <v>IVF368</v>
      </c>
      <c r="C559" s="115" t="s">
        <v>153</v>
      </c>
      <c r="D559" s="1">
        <v>40</v>
      </c>
      <c r="E559" s="46" t="s">
        <v>12</v>
      </c>
      <c r="F559" s="5">
        <v>785</v>
      </c>
      <c r="G559" s="45">
        <f>ROUND(D559*F559,0)</f>
        <v>31400</v>
      </c>
      <c r="H559" s="4">
        <f>D559</f>
        <v>40</v>
      </c>
      <c r="I559" s="3" t="s">
        <v>12</v>
      </c>
      <c r="J559" s="106">
        <f>F559</f>
        <v>785</v>
      </c>
      <c r="K559" s="45">
        <f>ROUND(H559*J559,0)</f>
        <v>31400</v>
      </c>
      <c r="L559" s="45">
        <f t="shared" si="30"/>
        <v>0</v>
      </c>
      <c r="M559" s="45">
        <f t="shared" si="31"/>
        <v>0</v>
      </c>
      <c r="N559" s="497" t="s">
        <v>601</v>
      </c>
      <c r="O559" s="49" t="s">
        <v>254</v>
      </c>
    </row>
    <row r="560" spans="1:15" s="49" customFormat="1" outlineLevel="1">
      <c r="A560" s="3"/>
      <c r="B560" s="1" t="str">
        <f t="shared" si="32"/>
        <v/>
      </c>
      <c r="C560" s="208" t="s">
        <v>30</v>
      </c>
      <c r="F560" s="43"/>
      <c r="G560" s="45"/>
      <c r="H560" s="4">
        <f>76.7-H559</f>
        <v>36.700000000000003</v>
      </c>
      <c r="I560" s="3" t="s">
        <v>12</v>
      </c>
      <c r="J560" s="106">
        <f>J559</f>
        <v>785</v>
      </c>
      <c r="K560" s="45">
        <f>ROUND(H560*J560,0)</f>
        <v>28810</v>
      </c>
      <c r="L560" s="45">
        <f t="shared" si="30"/>
        <v>28810</v>
      </c>
      <c r="M560" s="45">
        <f t="shared" si="31"/>
        <v>0</v>
      </c>
      <c r="N560" s="497"/>
      <c r="O560" s="49" t="s">
        <v>254</v>
      </c>
    </row>
    <row r="561" spans="1:15" s="49" customFormat="1" outlineLevel="1">
      <c r="A561" s="3"/>
      <c r="B561" s="1" t="str">
        <f t="shared" si="32"/>
        <v/>
      </c>
      <c r="C561" s="48" t="s">
        <v>363</v>
      </c>
      <c r="F561" s="43"/>
      <c r="G561" s="45"/>
      <c r="H561" s="4"/>
      <c r="I561" s="3"/>
      <c r="J561" s="106"/>
      <c r="K561" s="45"/>
      <c r="L561" s="45"/>
      <c r="M561" s="45"/>
      <c r="N561" s="115"/>
      <c r="O561" s="49" t="s">
        <v>254</v>
      </c>
    </row>
    <row r="562" spans="1:15" s="49" customFormat="1" ht="12.1" customHeight="1" outlineLevel="1">
      <c r="A562" s="3"/>
      <c r="B562" s="1" t="str">
        <f t="shared" si="32"/>
        <v/>
      </c>
      <c r="C562" s="48"/>
      <c r="F562" s="43"/>
      <c r="G562" s="45"/>
      <c r="H562" s="4"/>
      <c r="I562" s="3"/>
      <c r="J562" s="106"/>
      <c r="K562" s="45"/>
      <c r="L562" s="45"/>
      <c r="M562" s="45"/>
      <c r="N562" s="115"/>
      <c r="O562" s="49" t="s">
        <v>254</v>
      </c>
    </row>
    <row r="563" spans="1:15" s="49" customFormat="1" ht="125.35" customHeight="1" outlineLevel="1">
      <c r="A563" s="1">
        <v>369</v>
      </c>
      <c r="B563" s="1" t="str">
        <f t="shared" si="32"/>
        <v>IVF369</v>
      </c>
      <c r="C563" s="115" t="s">
        <v>154</v>
      </c>
      <c r="D563" s="1">
        <v>40</v>
      </c>
      <c r="E563" s="46" t="s">
        <v>12</v>
      </c>
      <c r="F563" s="5">
        <v>660</v>
      </c>
      <c r="G563" s="45">
        <f>ROUND(D563*F563,0)</f>
        <v>26400</v>
      </c>
      <c r="H563" s="4">
        <v>40</v>
      </c>
      <c r="I563" s="3" t="s">
        <v>12</v>
      </c>
      <c r="J563" s="106">
        <f>F563</f>
        <v>660</v>
      </c>
      <c r="K563" s="45">
        <f>ROUND(H563*J563,0)</f>
        <v>26400</v>
      </c>
      <c r="L563" s="45">
        <f t="shared" si="30"/>
        <v>0</v>
      </c>
      <c r="M563" s="45">
        <f t="shared" si="31"/>
        <v>0</v>
      </c>
      <c r="N563" s="497" t="s">
        <v>601</v>
      </c>
      <c r="O563" s="49" t="s">
        <v>254</v>
      </c>
    </row>
    <row r="564" spans="1:15" s="49" customFormat="1" outlineLevel="1">
      <c r="A564" s="3"/>
      <c r="B564" s="1" t="str">
        <f t="shared" si="32"/>
        <v/>
      </c>
      <c r="C564" s="208" t="s">
        <v>30</v>
      </c>
      <c r="F564" s="43"/>
      <c r="G564" s="45"/>
      <c r="H564" s="4">
        <f>97.49-H563</f>
        <v>57.489999999999995</v>
      </c>
      <c r="I564" s="3" t="s">
        <v>12</v>
      </c>
      <c r="J564" s="106">
        <f>J563</f>
        <v>660</v>
      </c>
      <c r="K564" s="45">
        <f>ROUND(H564*J564,0)</f>
        <v>37943</v>
      </c>
      <c r="L564" s="45">
        <f t="shared" si="30"/>
        <v>37943</v>
      </c>
      <c r="M564" s="45">
        <f t="shared" si="31"/>
        <v>0</v>
      </c>
      <c r="N564" s="497"/>
      <c r="O564" s="49" t="s">
        <v>254</v>
      </c>
    </row>
    <row r="565" spans="1:15" s="49" customFormat="1" outlineLevel="1">
      <c r="A565" s="3"/>
      <c r="B565" s="1" t="str">
        <f t="shared" si="32"/>
        <v/>
      </c>
      <c r="C565" s="48" t="s">
        <v>362</v>
      </c>
      <c r="F565" s="43"/>
      <c r="G565" s="45"/>
      <c r="H565" s="4"/>
      <c r="I565" s="3"/>
      <c r="J565" s="106"/>
      <c r="K565" s="45"/>
      <c r="L565" s="45"/>
      <c r="M565" s="45"/>
      <c r="N565" s="115"/>
      <c r="O565" s="49" t="s">
        <v>254</v>
      </c>
    </row>
    <row r="566" spans="1:15" s="49" customFormat="1" ht="12.1" customHeight="1" outlineLevel="1">
      <c r="A566" s="3"/>
      <c r="B566" s="1" t="str">
        <f t="shared" si="32"/>
        <v/>
      </c>
      <c r="C566" s="48"/>
      <c r="F566" s="43"/>
      <c r="G566" s="45"/>
      <c r="H566" s="4"/>
      <c r="I566" s="3"/>
      <c r="J566" s="106"/>
      <c r="K566" s="45"/>
      <c r="L566" s="45"/>
      <c r="M566" s="45"/>
      <c r="N566" s="115"/>
      <c r="O566" s="49" t="s">
        <v>254</v>
      </c>
    </row>
    <row r="567" spans="1:15" s="49" customFormat="1" ht="409.6" customHeight="1" outlineLevel="1">
      <c r="A567" s="1">
        <v>370</v>
      </c>
      <c r="B567" s="1" t="str">
        <f t="shared" si="32"/>
        <v>IVF370</v>
      </c>
      <c r="C567" s="205" t="s">
        <v>463</v>
      </c>
      <c r="D567" s="1">
        <v>1</v>
      </c>
      <c r="E567" s="46" t="s">
        <v>18</v>
      </c>
      <c r="F567" s="5">
        <v>371875</v>
      </c>
      <c r="G567" s="45">
        <f>ROUND(D567*F567,0)</f>
        <v>371875</v>
      </c>
      <c r="H567" s="4">
        <v>0</v>
      </c>
      <c r="I567" s="3" t="s">
        <v>18</v>
      </c>
      <c r="J567" s="106">
        <f>F567</f>
        <v>371875</v>
      </c>
      <c r="K567" s="45"/>
      <c r="L567" s="45">
        <f t="shared" si="30"/>
        <v>0</v>
      </c>
      <c r="M567" s="45">
        <f t="shared" si="31"/>
        <v>371875</v>
      </c>
      <c r="N567" s="115" t="s">
        <v>605</v>
      </c>
      <c r="O567" s="49" t="s">
        <v>254</v>
      </c>
    </row>
    <row r="568" spans="1:15" s="49" customFormat="1" ht="12.1" customHeight="1" outlineLevel="1">
      <c r="A568" s="3"/>
      <c r="B568" s="1" t="str">
        <f t="shared" si="32"/>
        <v/>
      </c>
      <c r="F568" s="43"/>
      <c r="G568" s="45"/>
      <c r="H568" s="4"/>
      <c r="I568" s="3"/>
      <c r="J568" s="106"/>
      <c r="K568" s="45"/>
      <c r="L568" s="45">
        <f t="shared" si="30"/>
        <v>0</v>
      </c>
      <c r="M568" s="45">
        <f t="shared" si="31"/>
        <v>0</v>
      </c>
      <c r="N568" s="115"/>
      <c r="O568" s="49" t="s">
        <v>254</v>
      </c>
    </row>
    <row r="569" spans="1:15" s="49" customFormat="1" ht="192.6" customHeight="1" outlineLevel="1">
      <c r="A569" s="1">
        <v>371</v>
      </c>
      <c r="B569" s="1" t="str">
        <f t="shared" si="32"/>
        <v>IVF371</v>
      </c>
      <c r="C569" s="205" t="s">
        <v>464</v>
      </c>
      <c r="D569" s="1">
        <v>2</v>
      </c>
      <c r="E569" s="46" t="s">
        <v>9</v>
      </c>
      <c r="F569" s="5">
        <v>30700</v>
      </c>
      <c r="G569" s="45">
        <f>ROUND(D569*F569,0)</f>
        <v>61400</v>
      </c>
      <c r="H569" s="4">
        <f>D569</f>
        <v>2</v>
      </c>
      <c r="I569" s="3" t="s">
        <v>9</v>
      </c>
      <c r="J569" s="106">
        <f>F569</f>
        <v>30700</v>
      </c>
      <c r="K569" s="45">
        <f>ROUND(H569*J569,0)</f>
        <v>61400</v>
      </c>
      <c r="L569" s="45">
        <f t="shared" si="30"/>
        <v>0</v>
      </c>
      <c r="M569" s="45">
        <f t="shared" si="31"/>
        <v>0</v>
      </c>
      <c r="N569" s="115" t="s">
        <v>302</v>
      </c>
      <c r="O569" s="49" t="s">
        <v>254</v>
      </c>
    </row>
    <row r="570" spans="1:15" s="49" customFormat="1" outlineLevel="1">
      <c r="A570" s="1"/>
      <c r="B570" s="1" t="str">
        <f t="shared" si="32"/>
        <v/>
      </c>
      <c r="C570" s="207" t="s">
        <v>346</v>
      </c>
      <c r="D570" s="1"/>
      <c r="E570" s="46"/>
      <c r="F570" s="5"/>
      <c r="G570" s="45"/>
      <c r="H570" s="4"/>
      <c r="I570" s="3"/>
      <c r="J570" s="106"/>
      <c r="K570" s="45"/>
      <c r="L570" s="45"/>
      <c r="M570" s="45"/>
      <c r="N570" s="115"/>
      <c r="O570" s="49" t="s">
        <v>254</v>
      </c>
    </row>
    <row r="571" spans="1:15" s="49" customFormat="1" ht="12.1" customHeight="1" outlineLevel="1">
      <c r="A571" s="3"/>
      <c r="B571" s="1" t="str">
        <f t="shared" si="32"/>
        <v/>
      </c>
      <c r="F571" s="43"/>
      <c r="G571" s="45"/>
      <c r="H571" s="4"/>
      <c r="I571" s="3"/>
      <c r="J571" s="106"/>
      <c r="K571" s="45"/>
      <c r="L571" s="45">
        <f t="shared" si="30"/>
        <v>0</v>
      </c>
      <c r="M571" s="45">
        <f t="shared" si="31"/>
        <v>0</v>
      </c>
      <c r="N571" s="115"/>
      <c r="O571" s="49" t="s">
        <v>254</v>
      </c>
    </row>
    <row r="572" spans="1:15" s="49" customFormat="1" ht="179" customHeight="1" outlineLevel="1">
      <c r="A572" s="1">
        <v>372</v>
      </c>
      <c r="B572" s="1" t="str">
        <f t="shared" si="32"/>
        <v>IVF372</v>
      </c>
      <c r="C572" s="205" t="s">
        <v>465</v>
      </c>
      <c r="D572" s="1">
        <v>3</v>
      </c>
      <c r="E572" s="46" t="s">
        <v>9</v>
      </c>
      <c r="F572" s="5">
        <v>30700</v>
      </c>
      <c r="G572" s="45">
        <f>ROUND(D572*F572,0)</f>
        <v>92100</v>
      </c>
      <c r="H572" s="4">
        <f>D572</f>
        <v>3</v>
      </c>
      <c r="I572" s="3" t="s">
        <v>9</v>
      </c>
      <c r="J572" s="106">
        <f>F572</f>
        <v>30700</v>
      </c>
      <c r="K572" s="45">
        <f>ROUND(H572*J572,0)</f>
        <v>92100</v>
      </c>
      <c r="L572" s="45">
        <f t="shared" si="30"/>
        <v>0</v>
      </c>
      <c r="M572" s="45">
        <f t="shared" si="31"/>
        <v>0</v>
      </c>
      <c r="N572" s="497" t="s">
        <v>604</v>
      </c>
      <c r="O572" s="49" t="s">
        <v>254</v>
      </c>
    </row>
    <row r="573" spans="1:15" s="49" customFormat="1" outlineLevel="1">
      <c r="A573" s="3"/>
      <c r="B573" s="1" t="str">
        <f t="shared" si="32"/>
        <v/>
      </c>
      <c r="C573" s="208" t="s">
        <v>30</v>
      </c>
      <c r="F573" s="43"/>
      <c r="G573" s="45"/>
      <c r="H573" s="4">
        <v>3</v>
      </c>
      <c r="I573" s="3" t="s">
        <v>9</v>
      </c>
      <c r="J573" s="106">
        <f>F572</f>
        <v>30700</v>
      </c>
      <c r="K573" s="45">
        <f>ROUND(H573*J573,0)</f>
        <v>92100</v>
      </c>
      <c r="L573" s="45">
        <f t="shared" si="30"/>
        <v>92100</v>
      </c>
      <c r="M573" s="45">
        <f t="shared" si="31"/>
        <v>0</v>
      </c>
      <c r="N573" s="497"/>
      <c r="O573" s="49" t="s">
        <v>254</v>
      </c>
    </row>
    <row r="574" spans="1:15" s="49" customFormat="1" outlineLevel="1">
      <c r="A574" s="3"/>
      <c r="B574" s="1" t="str">
        <f t="shared" si="32"/>
        <v/>
      </c>
      <c r="C574" s="48" t="s">
        <v>346</v>
      </c>
      <c r="F574" s="43"/>
      <c r="G574" s="45"/>
      <c r="H574" s="4"/>
      <c r="I574" s="3"/>
      <c r="J574" s="106"/>
      <c r="K574" s="45"/>
      <c r="L574" s="45"/>
      <c r="M574" s="45"/>
      <c r="N574" s="115"/>
      <c r="O574" s="49" t="s">
        <v>254</v>
      </c>
    </row>
    <row r="575" spans="1:15" s="49" customFormat="1" ht="12.1" customHeight="1" outlineLevel="1">
      <c r="A575" s="3"/>
      <c r="B575" s="1" t="str">
        <f t="shared" si="32"/>
        <v/>
      </c>
      <c r="C575" s="48"/>
      <c r="F575" s="43"/>
      <c r="G575" s="45"/>
      <c r="H575" s="4"/>
      <c r="I575" s="3"/>
      <c r="J575" s="106"/>
      <c r="K575" s="45"/>
      <c r="L575" s="45"/>
      <c r="M575" s="45"/>
      <c r="N575" s="115"/>
      <c r="O575" s="49" t="s">
        <v>254</v>
      </c>
    </row>
    <row r="576" spans="1:15" s="49" customFormat="1" ht="194.95" customHeight="1" outlineLevel="1">
      <c r="A576" s="1">
        <v>373</v>
      </c>
      <c r="B576" s="1" t="str">
        <f t="shared" si="32"/>
        <v>IVF373</v>
      </c>
      <c r="C576" s="205" t="s">
        <v>466</v>
      </c>
      <c r="D576" s="1">
        <v>4</v>
      </c>
      <c r="E576" s="46" t="s">
        <v>9</v>
      </c>
      <c r="F576" s="5">
        <v>35000</v>
      </c>
      <c r="G576" s="45">
        <f>ROUND(D576*F576,0)</f>
        <v>140000</v>
      </c>
      <c r="H576" s="4">
        <f>D576</f>
        <v>4</v>
      </c>
      <c r="I576" s="3" t="s">
        <v>9</v>
      </c>
      <c r="J576" s="106">
        <f>F576</f>
        <v>35000</v>
      </c>
      <c r="K576" s="45">
        <f>ROUND(H576*J576,0)</f>
        <v>140000</v>
      </c>
      <c r="L576" s="45">
        <f t="shared" si="30"/>
        <v>0</v>
      </c>
      <c r="M576" s="45">
        <f t="shared" si="31"/>
        <v>0</v>
      </c>
      <c r="N576" s="497" t="s">
        <v>603</v>
      </c>
      <c r="O576" s="49" t="s">
        <v>254</v>
      </c>
    </row>
    <row r="577" spans="1:17" s="49" customFormat="1" outlineLevel="1">
      <c r="A577" s="3"/>
      <c r="B577" s="1" t="str">
        <f t="shared" si="32"/>
        <v/>
      </c>
      <c r="C577" s="208" t="s">
        <v>30</v>
      </c>
      <c r="F577" s="43"/>
      <c r="G577" s="45"/>
      <c r="H577" s="4">
        <v>2</v>
      </c>
      <c r="I577" s="3" t="s">
        <v>9</v>
      </c>
      <c r="J577" s="106">
        <f>F576</f>
        <v>35000</v>
      </c>
      <c r="K577" s="45">
        <f>ROUND(H577*J577,0)</f>
        <v>70000</v>
      </c>
      <c r="L577" s="45">
        <f t="shared" si="30"/>
        <v>70000</v>
      </c>
      <c r="M577" s="45">
        <f t="shared" si="31"/>
        <v>0</v>
      </c>
      <c r="N577" s="497"/>
      <c r="O577" s="49" t="s">
        <v>254</v>
      </c>
    </row>
    <row r="578" spans="1:17" s="49" customFormat="1" outlineLevel="1">
      <c r="A578" s="3"/>
      <c r="B578" s="1" t="str">
        <f t="shared" si="32"/>
        <v/>
      </c>
      <c r="C578" s="48" t="s">
        <v>346</v>
      </c>
      <c r="F578" s="43"/>
      <c r="G578" s="45"/>
      <c r="H578" s="4"/>
      <c r="I578" s="3"/>
      <c r="J578" s="106"/>
      <c r="K578" s="45"/>
      <c r="L578" s="45"/>
      <c r="M578" s="45"/>
      <c r="N578" s="115"/>
      <c r="O578" s="49" t="s">
        <v>254</v>
      </c>
    </row>
    <row r="579" spans="1:17" s="49" customFormat="1" ht="12.1" customHeight="1" outlineLevel="1">
      <c r="A579" s="3"/>
      <c r="B579" s="1" t="str">
        <f t="shared" si="32"/>
        <v/>
      </c>
      <c r="C579" s="48"/>
      <c r="F579" s="43"/>
      <c r="G579" s="45"/>
      <c r="H579" s="4"/>
      <c r="I579" s="3"/>
      <c r="J579" s="106"/>
      <c r="K579" s="45"/>
      <c r="L579" s="45"/>
      <c r="M579" s="45"/>
      <c r="N579" s="115"/>
      <c r="O579" s="49" t="s">
        <v>254</v>
      </c>
    </row>
    <row r="580" spans="1:17" s="49" customFormat="1" ht="198" customHeight="1" outlineLevel="1">
      <c r="A580" s="1">
        <v>374</v>
      </c>
      <c r="B580" s="1" t="str">
        <f t="shared" si="32"/>
        <v>IVF374</v>
      </c>
      <c r="C580" s="205" t="s">
        <v>467</v>
      </c>
      <c r="D580" s="1">
        <v>2</v>
      </c>
      <c r="E580" s="46" t="s">
        <v>9</v>
      </c>
      <c r="F580" s="5">
        <v>50000</v>
      </c>
      <c r="G580" s="45">
        <f>ROUND(D580*F580,0)</f>
        <v>100000</v>
      </c>
      <c r="H580" s="4">
        <v>0</v>
      </c>
      <c r="I580" s="3" t="s">
        <v>9</v>
      </c>
      <c r="J580" s="106">
        <f>F580</f>
        <v>50000</v>
      </c>
      <c r="K580" s="45"/>
      <c r="L580" s="45">
        <f t="shared" si="30"/>
        <v>0</v>
      </c>
      <c r="M580" s="45">
        <f t="shared" si="31"/>
        <v>100000</v>
      </c>
      <c r="N580" s="115" t="s">
        <v>602</v>
      </c>
      <c r="O580" s="49" t="s">
        <v>254</v>
      </c>
    </row>
    <row r="581" spans="1:17" s="49" customFormat="1" ht="12.1" customHeight="1" outlineLevel="1">
      <c r="A581" s="3"/>
      <c r="B581" s="1" t="str">
        <f t="shared" si="32"/>
        <v/>
      </c>
      <c r="F581" s="43"/>
      <c r="G581" s="45"/>
      <c r="H581" s="4"/>
      <c r="I581" s="3"/>
      <c r="J581" s="106"/>
      <c r="K581" s="45"/>
      <c r="L581" s="45">
        <f t="shared" si="30"/>
        <v>0</v>
      </c>
      <c r="M581" s="45">
        <f t="shared" si="31"/>
        <v>0</v>
      </c>
      <c r="N581" s="115"/>
      <c r="O581" s="49" t="s">
        <v>254</v>
      </c>
    </row>
    <row r="582" spans="1:17" s="49" customFormat="1" ht="316.55" customHeight="1" outlineLevel="1">
      <c r="A582" s="1">
        <v>375</v>
      </c>
      <c r="B582" s="1" t="str">
        <f t="shared" si="32"/>
        <v>IVF375</v>
      </c>
      <c r="C582" s="205" t="s">
        <v>606</v>
      </c>
      <c r="D582" s="1">
        <v>1</v>
      </c>
      <c r="E582" s="46" t="s">
        <v>10</v>
      </c>
      <c r="F582" s="5">
        <v>400000</v>
      </c>
      <c r="G582" s="45">
        <f>ROUND(D582*F582,0)</f>
        <v>400000</v>
      </c>
      <c r="H582" s="4">
        <f>D582</f>
        <v>1</v>
      </c>
      <c r="I582" s="3" t="s">
        <v>10</v>
      </c>
      <c r="J582" s="106">
        <f>F582</f>
        <v>400000</v>
      </c>
      <c r="K582" s="45">
        <f>ROUND(H582*J582,0)</f>
        <v>400000</v>
      </c>
      <c r="L582" s="45">
        <f t="shared" si="30"/>
        <v>0</v>
      </c>
      <c r="M582" s="45">
        <f t="shared" si="31"/>
        <v>0</v>
      </c>
      <c r="N582" s="115" t="s">
        <v>302</v>
      </c>
      <c r="O582" s="49" t="s">
        <v>254</v>
      </c>
      <c r="Q582" s="49" t="s">
        <v>606</v>
      </c>
    </row>
    <row r="583" spans="1:17" s="49" customFormat="1" outlineLevel="1">
      <c r="A583" s="1"/>
      <c r="B583" s="1" t="str">
        <f t="shared" si="32"/>
        <v/>
      </c>
      <c r="C583" s="207" t="s">
        <v>346</v>
      </c>
      <c r="D583" s="1"/>
      <c r="E583" s="46"/>
      <c r="F583" s="5"/>
      <c r="G583" s="45"/>
      <c r="H583" s="4"/>
      <c r="I583" s="3"/>
      <c r="J583" s="106"/>
      <c r="K583" s="45"/>
      <c r="L583" s="45"/>
      <c r="M583" s="45"/>
      <c r="N583" s="115"/>
      <c r="O583" s="49" t="s">
        <v>254</v>
      </c>
    </row>
    <row r="584" spans="1:17" s="49" customFormat="1" ht="12.1" customHeight="1" outlineLevel="1">
      <c r="A584" s="3"/>
      <c r="B584" s="1" t="str">
        <f t="shared" si="32"/>
        <v/>
      </c>
      <c r="F584" s="43"/>
      <c r="G584" s="45"/>
      <c r="H584" s="4"/>
      <c r="I584" s="3"/>
      <c r="J584" s="106"/>
      <c r="K584" s="45"/>
      <c r="L584" s="45">
        <f t="shared" si="30"/>
        <v>0</v>
      </c>
      <c r="M584" s="45">
        <f t="shared" si="31"/>
        <v>0</v>
      </c>
      <c r="N584" s="115"/>
      <c r="O584" s="49" t="s">
        <v>254</v>
      </c>
    </row>
    <row r="585" spans="1:17" s="49" customFormat="1" ht="74.400000000000006" customHeight="1" outlineLevel="1">
      <c r="A585" s="1">
        <v>376</v>
      </c>
      <c r="B585" s="1" t="str">
        <f t="shared" si="32"/>
        <v>IVF376</v>
      </c>
      <c r="C585" s="205" t="s">
        <v>155</v>
      </c>
      <c r="D585" s="1">
        <v>10</v>
      </c>
      <c r="E585" s="46" t="s">
        <v>18</v>
      </c>
      <c r="F585" s="5">
        <v>6191</v>
      </c>
      <c r="G585" s="45">
        <f>ROUND(D585*F585,0)</f>
        <v>61910</v>
      </c>
      <c r="H585" s="4">
        <f>D585</f>
        <v>10</v>
      </c>
      <c r="I585" s="3" t="s">
        <v>18</v>
      </c>
      <c r="J585" s="106">
        <f>F585</f>
        <v>6191</v>
      </c>
      <c r="K585" s="45">
        <f>ROUND(H585*J585,0)</f>
        <v>61910</v>
      </c>
      <c r="L585" s="45">
        <f t="shared" si="30"/>
        <v>0</v>
      </c>
      <c r="M585" s="45">
        <f t="shared" si="31"/>
        <v>0</v>
      </c>
      <c r="N585" s="497" t="s">
        <v>607</v>
      </c>
      <c r="O585" s="49" t="s">
        <v>254</v>
      </c>
    </row>
    <row r="586" spans="1:17" s="49" customFormat="1" outlineLevel="1">
      <c r="A586" s="3"/>
      <c r="B586" s="1" t="str">
        <f t="shared" si="32"/>
        <v/>
      </c>
      <c r="C586" s="208" t="s">
        <v>30</v>
      </c>
      <c r="F586" s="43"/>
      <c r="G586" s="45"/>
      <c r="H586" s="4">
        <v>5</v>
      </c>
      <c r="I586" s="3" t="s">
        <v>18</v>
      </c>
      <c r="J586" s="106">
        <f>F585</f>
        <v>6191</v>
      </c>
      <c r="K586" s="45">
        <f>ROUND(H586*J586,0)</f>
        <v>30955</v>
      </c>
      <c r="L586" s="45">
        <f t="shared" si="30"/>
        <v>30955</v>
      </c>
      <c r="M586" s="45">
        <f t="shared" si="31"/>
        <v>0</v>
      </c>
      <c r="N586" s="497"/>
      <c r="O586" s="49" t="s">
        <v>254</v>
      </c>
    </row>
    <row r="587" spans="1:17" s="49" customFormat="1" outlineLevel="1">
      <c r="A587" s="3"/>
      <c r="B587" s="1" t="str">
        <f t="shared" si="32"/>
        <v/>
      </c>
      <c r="C587" s="48" t="s">
        <v>347</v>
      </c>
      <c r="F587" s="43"/>
      <c r="G587" s="45"/>
      <c r="H587" s="4"/>
      <c r="I587" s="3"/>
      <c r="J587" s="106"/>
      <c r="K587" s="45"/>
      <c r="L587" s="45"/>
      <c r="M587" s="45"/>
      <c r="N587" s="115"/>
      <c r="O587" s="49" t="s">
        <v>254</v>
      </c>
    </row>
    <row r="588" spans="1:17" s="49" customFormat="1" ht="12.1" customHeight="1" outlineLevel="1">
      <c r="A588" s="3"/>
      <c r="B588" s="1" t="str">
        <f t="shared" si="32"/>
        <v/>
      </c>
      <c r="C588" s="48"/>
      <c r="F588" s="43"/>
      <c r="G588" s="45"/>
      <c r="H588" s="4"/>
      <c r="I588" s="3"/>
      <c r="J588" s="106"/>
      <c r="K588" s="45"/>
      <c r="L588" s="45"/>
      <c r="M588" s="45"/>
      <c r="N588" s="115"/>
      <c r="O588" s="49" t="s">
        <v>254</v>
      </c>
    </row>
    <row r="589" spans="1:17" s="49" customFormat="1" ht="76.95" customHeight="1" outlineLevel="1">
      <c r="A589" s="1">
        <v>377</v>
      </c>
      <c r="B589" s="1" t="str">
        <f t="shared" si="32"/>
        <v>IVF377</v>
      </c>
      <c r="C589" s="205" t="s">
        <v>156</v>
      </c>
      <c r="D589" s="1">
        <v>150</v>
      </c>
      <c r="E589" s="46" t="s">
        <v>14</v>
      </c>
      <c r="F589" s="5">
        <v>320</v>
      </c>
      <c r="G589" s="45">
        <f>ROUND(D589*F589,0)</f>
        <v>48000</v>
      </c>
      <c r="H589" s="4">
        <f>D589</f>
        <v>150</v>
      </c>
      <c r="I589" s="3" t="s">
        <v>14</v>
      </c>
      <c r="J589" s="106">
        <f>F589</f>
        <v>320</v>
      </c>
      <c r="K589" s="45">
        <f>ROUND(H589*J589,0)</f>
        <v>48000</v>
      </c>
      <c r="L589" s="45">
        <f t="shared" si="30"/>
        <v>0</v>
      </c>
      <c r="M589" s="45">
        <f t="shared" si="31"/>
        <v>0</v>
      </c>
      <c r="N589" s="115" t="s">
        <v>302</v>
      </c>
      <c r="O589" s="49" t="s">
        <v>254</v>
      </c>
    </row>
    <row r="590" spans="1:17" s="49" customFormat="1" ht="12.1" customHeight="1" outlineLevel="1">
      <c r="A590" s="3"/>
      <c r="B590" s="1" t="str">
        <f t="shared" si="32"/>
        <v/>
      </c>
      <c r="F590" s="43"/>
      <c r="G590" s="45"/>
      <c r="H590" s="4"/>
      <c r="I590" s="3"/>
      <c r="J590" s="106"/>
      <c r="K590" s="45"/>
      <c r="L590" s="45">
        <f t="shared" si="30"/>
        <v>0</v>
      </c>
      <c r="M590" s="45">
        <f t="shared" si="31"/>
        <v>0</v>
      </c>
      <c r="N590" s="115"/>
      <c r="O590" s="49" t="s">
        <v>254</v>
      </c>
    </row>
    <row r="591" spans="1:17" s="49" customFormat="1" ht="74.400000000000006" customHeight="1" outlineLevel="1">
      <c r="A591" s="1">
        <v>378</v>
      </c>
      <c r="B591" s="1" t="str">
        <f t="shared" si="32"/>
        <v>IVF378</v>
      </c>
      <c r="C591" s="205" t="s">
        <v>157</v>
      </c>
      <c r="D591" s="1">
        <v>100</v>
      </c>
      <c r="E591" s="46" t="s">
        <v>14</v>
      </c>
      <c r="F591" s="5">
        <v>255</v>
      </c>
      <c r="G591" s="45">
        <f>ROUND(D591*F591,0)</f>
        <v>25500</v>
      </c>
      <c r="H591" s="4">
        <f>D591</f>
        <v>100</v>
      </c>
      <c r="I591" s="3" t="s">
        <v>14</v>
      </c>
      <c r="J591" s="106">
        <f>F591</f>
        <v>255</v>
      </c>
      <c r="K591" s="45">
        <f>ROUND(H591*J591,0)</f>
        <v>25500</v>
      </c>
      <c r="L591" s="45">
        <f t="shared" si="30"/>
        <v>0</v>
      </c>
      <c r="M591" s="45">
        <f t="shared" si="31"/>
        <v>0</v>
      </c>
      <c r="N591" s="115" t="s">
        <v>302</v>
      </c>
      <c r="O591" s="49" t="s">
        <v>254</v>
      </c>
    </row>
    <row r="592" spans="1:17" s="49" customFormat="1" ht="12.1" customHeight="1">
      <c r="A592" s="3"/>
      <c r="B592" s="1" t="str">
        <f t="shared" si="32"/>
        <v/>
      </c>
      <c r="F592" s="43"/>
      <c r="G592" s="45"/>
      <c r="H592" s="4"/>
      <c r="I592" s="3"/>
      <c r="J592" s="106"/>
      <c r="K592" s="45"/>
      <c r="L592" s="45"/>
      <c r="M592" s="45"/>
      <c r="N592" s="115"/>
      <c r="O592" s="49" t="s">
        <v>254</v>
      </c>
    </row>
    <row r="593" spans="1:15" s="49" customFormat="1" ht="19.899999999999999" customHeight="1">
      <c r="A593" s="3"/>
      <c r="B593" s="1" t="str">
        <f t="shared" si="32"/>
        <v/>
      </c>
      <c r="F593" s="43"/>
      <c r="G593" s="52">
        <f>ROUND(SUM(G504:G592),0)</f>
        <v>3946060</v>
      </c>
      <c r="H593" s="4"/>
      <c r="I593" s="3"/>
      <c r="J593" s="107" t="s">
        <v>32</v>
      </c>
      <c r="K593" s="52">
        <f>ROUND(SUM(K504:K592),0)</f>
        <v>2725391</v>
      </c>
      <c r="L593" s="52">
        <f>SUM(L504:L592)</f>
        <v>374548</v>
      </c>
      <c r="M593" s="52">
        <f>SUM(M504:M592)</f>
        <v>1595217</v>
      </c>
      <c r="N593" s="396">
        <f>L593-M593</f>
        <v>-1220669</v>
      </c>
    </row>
    <row r="594" spans="1:15" s="49" customFormat="1" ht="19.899999999999999" customHeight="1">
      <c r="A594" s="387"/>
      <c r="B594" s="389"/>
      <c r="F594" s="43"/>
      <c r="G594" s="52"/>
      <c r="H594" s="391"/>
      <c r="I594" s="387"/>
      <c r="J594" s="107"/>
      <c r="K594" s="52"/>
      <c r="L594" s="52"/>
      <c r="M594" s="52"/>
      <c r="N594" s="220"/>
    </row>
    <row r="595" spans="1:15" s="49" customFormat="1" ht="19.899999999999999" customHeight="1">
      <c r="A595" s="387"/>
      <c r="B595" s="389"/>
      <c r="F595" s="55" t="s">
        <v>388</v>
      </c>
      <c r="G595" s="52">
        <f>G593</f>
        <v>3946060</v>
      </c>
      <c r="H595" s="393"/>
      <c r="I595" s="56"/>
      <c r="J595" s="107" t="s">
        <v>240</v>
      </c>
      <c r="K595" s="107">
        <f>L593</f>
        <v>374548</v>
      </c>
      <c r="L595" s="52"/>
      <c r="M595" s="52"/>
      <c r="N595" s="220"/>
    </row>
    <row r="596" spans="1:15" s="49" customFormat="1" ht="19.899999999999999" customHeight="1">
      <c r="A596" s="387"/>
      <c r="B596" s="389"/>
      <c r="F596" s="55" t="s">
        <v>653</v>
      </c>
      <c r="G596" s="52">
        <f>K593</f>
        <v>2725391</v>
      </c>
      <c r="H596" s="393"/>
      <c r="I596" s="56"/>
      <c r="J596" s="107" t="s">
        <v>239</v>
      </c>
      <c r="K596" s="107">
        <f>M593</f>
        <v>1595217</v>
      </c>
      <c r="L596" s="52"/>
      <c r="M596" s="52"/>
      <c r="N596" s="220"/>
    </row>
    <row r="597" spans="1:15" s="49" customFormat="1" ht="19.899999999999999" customHeight="1">
      <c r="A597" s="387"/>
      <c r="B597" s="389"/>
      <c r="F597" s="55" t="s">
        <v>648</v>
      </c>
      <c r="G597" s="107">
        <f>G596-G595</f>
        <v>-1220669</v>
      </c>
      <c r="H597" s="393"/>
      <c r="I597" s="56"/>
      <c r="J597" s="55" t="s">
        <v>648</v>
      </c>
      <c r="K597" s="107">
        <f>K595-K596</f>
        <v>-1220669</v>
      </c>
      <c r="L597" s="52"/>
      <c r="M597" s="52"/>
      <c r="N597" s="220"/>
    </row>
    <row r="598" spans="1:15" s="49" customFormat="1" ht="19.899999999999999" customHeight="1">
      <c r="A598" s="387"/>
      <c r="B598" s="389"/>
      <c r="F598" s="43"/>
      <c r="G598" s="52"/>
      <c r="H598" s="391"/>
      <c r="I598" s="387"/>
      <c r="J598" s="107"/>
      <c r="K598" s="52"/>
      <c r="L598" s="52"/>
      <c r="M598" s="52"/>
      <c r="N598" s="220"/>
    </row>
    <row r="599" spans="1:15" s="49" customFormat="1" ht="19.899999999999999" customHeight="1">
      <c r="A599" s="3"/>
      <c r="B599" s="1" t="str">
        <f t="shared" si="32"/>
        <v/>
      </c>
      <c r="C599" s="192" t="s">
        <v>39</v>
      </c>
      <c r="F599" s="43"/>
      <c r="G599" s="44"/>
      <c r="H599" s="4"/>
      <c r="I599" s="3"/>
      <c r="J599" s="106"/>
      <c r="K599" s="44"/>
      <c r="L599" s="45"/>
      <c r="M599" s="45"/>
      <c r="N599" s="115"/>
    </row>
    <row r="600" spans="1:15" s="49" customFormat="1" ht="64.2" customHeight="1" outlineLevel="1">
      <c r="A600" s="1">
        <v>379</v>
      </c>
      <c r="B600" s="1" t="str">
        <f t="shared" si="32"/>
        <v>IVF379</v>
      </c>
      <c r="C600" s="205" t="s">
        <v>158</v>
      </c>
      <c r="D600" s="1">
        <v>1</v>
      </c>
      <c r="E600" s="46" t="s">
        <v>18</v>
      </c>
      <c r="F600" s="5">
        <v>20750</v>
      </c>
      <c r="G600" s="45">
        <f>ROUND(D600*F600,0)</f>
        <v>20750</v>
      </c>
      <c r="H600" s="4">
        <v>1</v>
      </c>
      <c r="I600" s="3" t="s">
        <v>18</v>
      </c>
      <c r="J600" s="106">
        <f>F600</f>
        <v>20750</v>
      </c>
      <c r="K600" s="45">
        <f>ROUND(H600*J600,0)</f>
        <v>20750</v>
      </c>
      <c r="L600" s="45">
        <f>ROUND(IF(K600&gt;G600,K600-G600,0),0)</f>
        <v>0</v>
      </c>
      <c r="M600" s="45">
        <f>ROUND(IF(K600&lt;G600,G600-K600,0),0)</f>
        <v>0</v>
      </c>
      <c r="N600" s="115" t="s">
        <v>302</v>
      </c>
      <c r="O600" s="49" t="s">
        <v>255</v>
      </c>
    </row>
    <row r="601" spans="1:15" s="49" customFormat="1" outlineLevel="1">
      <c r="A601" s="1"/>
      <c r="B601" s="1" t="str">
        <f t="shared" si="32"/>
        <v/>
      </c>
      <c r="C601" s="207" t="s">
        <v>384</v>
      </c>
      <c r="D601" s="1"/>
      <c r="E601" s="46"/>
      <c r="F601" s="5"/>
      <c r="G601" s="45"/>
      <c r="H601" s="4"/>
      <c r="I601" s="3"/>
      <c r="J601" s="106"/>
      <c r="K601" s="45"/>
      <c r="L601" s="45"/>
      <c r="M601" s="45"/>
      <c r="N601" s="115"/>
      <c r="O601" s="49" t="s">
        <v>255</v>
      </c>
    </row>
    <row r="602" spans="1:15" s="49" customFormat="1" ht="12.1" customHeight="1" outlineLevel="1">
      <c r="A602" s="3"/>
      <c r="B602" s="1" t="str">
        <f t="shared" si="32"/>
        <v/>
      </c>
      <c r="F602" s="43"/>
      <c r="G602" s="45"/>
      <c r="H602" s="4"/>
      <c r="I602" s="3"/>
      <c r="J602" s="106"/>
      <c r="K602" s="45"/>
      <c r="L602" s="45">
        <f t="shared" ref="L602:L650" si="33">ROUND(IF(K602&gt;G602,K602-G602,0),0)</f>
        <v>0</v>
      </c>
      <c r="M602" s="45">
        <f t="shared" ref="M602:M650" si="34">ROUND(IF(K602&lt;G602,G602-K602,0),0)</f>
        <v>0</v>
      </c>
      <c r="N602" s="115"/>
      <c r="O602" s="49" t="s">
        <v>255</v>
      </c>
    </row>
    <row r="603" spans="1:15" s="49" customFormat="1" ht="62.35" customHeight="1" outlineLevel="1">
      <c r="A603" s="1">
        <v>380</v>
      </c>
      <c r="B603" s="1" t="str">
        <f t="shared" si="32"/>
        <v>IVF380</v>
      </c>
      <c r="C603" s="205" t="s">
        <v>159</v>
      </c>
      <c r="D603" s="1">
        <v>4</v>
      </c>
      <c r="E603" s="46" t="s">
        <v>19</v>
      </c>
      <c r="F603" s="5">
        <v>2506</v>
      </c>
      <c r="G603" s="45">
        <f>ROUND(D603*F603,0)</f>
        <v>10024</v>
      </c>
      <c r="H603" s="4">
        <v>4</v>
      </c>
      <c r="I603" s="3" t="s">
        <v>19</v>
      </c>
      <c r="J603" s="106">
        <f>F603</f>
        <v>2506</v>
      </c>
      <c r="K603" s="45">
        <f>ROUND(H603*J603,0)</f>
        <v>10024</v>
      </c>
      <c r="L603" s="45">
        <f t="shared" si="33"/>
        <v>0</v>
      </c>
      <c r="M603" s="45">
        <f t="shared" si="34"/>
        <v>0</v>
      </c>
      <c r="N603" s="115" t="s">
        <v>302</v>
      </c>
      <c r="O603" s="49" t="s">
        <v>255</v>
      </c>
    </row>
    <row r="604" spans="1:15" s="49" customFormat="1" outlineLevel="1">
      <c r="A604" s="1"/>
      <c r="B604" s="1" t="str">
        <f t="shared" si="32"/>
        <v/>
      </c>
      <c r="C604" s="207" t="s">
        <v>384</v>
      </c>
      <c r="D604" s="1"/>
      <c r="E604" s="46"/>
      <c r="F604" s="5"/>
      <c r="G604" s="45"/>
      <c r="H604" s="4"/>
      <c r="I604" s="3"/>
      <c r="J604" s="106"/>
      <c r="K604" s="45"/>
      <c r="L604" s="45"/>
      <c r="M604" s="45"/>
      <c r="N604" s="115"/>
      <c r="O604" s="49" t="s">
        <v>255</v>
      </c>
    </row>
    <row r="605" spans="1:15" s="49" customFormat="1" ht="12.1" customHeight="1" outlineLevel="1">
      <c r="A605" s="3"/>
      <c r="B605" s="1" t="str">
        <f t="shared" si="32"/>
        <v/>
      </c>
      <c r="F605" s="43"/>
      <c r="G605" s="45"/>
      <c r="H605" s="4"/>
      <c r="I605" s="3"/>
      <c r="J605" s="106"/>
      <c r="K605" s="45"/>
      <c r="L605" s="45">
        <f t="shared" si="33"/>
        <v>0</v>
      </c>
      <c r="M605" s="45">
        <f t="shared" si="34"/>
        <v>0</v>
      </c>
      <c r="N605" s="115"/>
      <c r="O605" s="49" t="s">
        <v>255</v>
      </c>
    </row>
    <row r="606" spans="1:15" s="49" customFormat="1" ht="60.8" customHeight="1" outlineLevel="1">
      <c r="A606" s="1">
        <v>381</v>
      </c>
      <c r="B606" s="1" t="str">
        <f t="shared" si="32"/>
        <v>IVF381</v>
      </c>
      <c r="C606" s="205" t="s">
        <v>22</v>
      </c>
      <c r="D606" s="1">
        <v>4</v>
      </c>
      <c r="E606" s="46" t="s">
        <v>19</v>
      </c>
      <c r="F606" s="5">
        <v>1805</v>
      </c>
      <c r="G606" s="45">
        <f>ROUND(D606*F606,0)</f>
        <v>7220</v>
      </c>
      <c r="H606" s="4">
        <v>4</v>
      </c>
      <c r="I606" s="3" t="s">
        <v>19</v>
      </c>
      <c r="J606" s="106">
        <f>F606</f>
        <v>1805</v>
      </c>
      <c r="K606" s="45">
        <f>ROUND(H606*J606,0)</f>
        <v>7220</v>
      </c>
      <c r="L606" s="45">
        <f t="shared" si="33"/>
        <v>0</v>
      </c>
      <c r="M606" s="45">
        <f t="shared" si="34"/>
        <v>0</v>
      </c>
      <c r="N606" s="115" t="s">
        <v>302</v>
      </c>
      <c r="O606" s="49" t="s">
        <v>255</v>
      </c>
    </row>
    <row r="607" spans="1:15" s="49" customFormat="1" outlineLevel="1">
      <c r="A607" s="1"/>
      <c r="B607" s="1" t="str">
        <f t="shared" si="32"/>
        <v/>
      </c>
      <c r="C607" s="207" t="s">
        <v>384</v>
      </c>
      <c r="D607" s="1"/>
      <c r="E607" s="46"/>
      <c r="F607" s="5"/>
      <c r="G607" s="45"/>
      <c r="H607" s="4"/>
      <c r="I607" s="3"/>
      <c r="J607" s="106"/>
      <c r="K607" s="45"/>
      <c r="L607" s="45"/>
      <c r="M607" s="45"/>
      <c r="N607" s="115"/>
      <c r="O607" s="49" t="s">
        <v>255</v>
      </c>
    </row>
    <row r="608" spans="1:15" s="49" customFormat="1" ht="12.1" customHeight="1" outlineLevel="1">
      <c r="A608" s="3"/>
      <c r="B608" s="1" t="str">
        <f t="shared" si="32"/>
        <v/>
      </c>
      <c r="F608" s="43"/>
      <c r="G608" s="45"/>
      <c r="H608" s="4"/>
      <c r="I608" s="3"/>
      <c r="J608" s="106"/>
      <c r="K608" s="45"/>
      <c r="L608" s="45">
        <f t="shared" si="33"/>
        <v>0</v>
      </c>
      <c r="M608" s="45">
        <f t="shared" si="34"/>
        <v>0</v>
      </c>
      <c r="N608" s="115"/>
      <c r="O608" s="49" t="s">
        <v>255</v>
      </c>
    </row>
    <row r="609" spans="1:15" s="49" customFormat="1" ht="63" customHeight="1" outlineLevel="1">
      <c r="A609" s="1">
        <v>382</v>
      </c>
      <c r="B609" s="1" t="str">
        <f t="shared" si="32"/>
        <v>IVF382</v>
      </c>
      <c r="C609" s="205" t="s">
        <v>469</v>
      </c>
      <c r="D609" s="1">
        <v>1</v>
      </c>
      <c r="E609" s="46" t="s">
        <v>18</v>
      </c>
      <c r="F609" s="5">
        <v>13250</v>
      </c>
      <c r="G609" s="45">
        <f>ROUND(D609*F609,0)</f>
        <v>13250</v>
      </c>
      <c r="H609" s="4">
        <v>1</v>
      </c>
      <c r="I609" s="3" t="s">
        <v>18</v>
      </c>
      <c r="J609" s="106">
        <f>F609</f>
        <v>13250</v>
      </c>
      <c r="K609" s="45">
        <f>ROUND(H609*J609,0)</f>
        <v>13250</v>
      </c>
      <c r="L609" s="45">
        <f t="shared" si="33"/>
        <v>0</v>
      </c>
      <c r="M609" s="45">
        <f t="shared" si="34"/>
        <v>0</v>
      </c>
      <c r="N609" s="115" t="s">
        <v>302</v>
      </c>
      <c r="O609" s="49" t="s">
        <v>255</v>
      </c>
    </row>
    <row r="610" spans="1:15" s="49" customFormat="1" outlineLevel="1">
      <c r="A610" s="1"/>
      <c r="B610" s="1" t="str">
        <f t="shared" si="32"/>
        <v/>
      </c>
      <c r="C610" s="209" t="s">
        <v>384</v>
      </c>
      <c r="D610" s="1"/>
      <c r="E610" s="46"/>
      <c r="F610" s="5"/>
      <c r="G610" s="45"/>
      <c r="H610" s="4"/>
      <c r="I610" s="3"/>
      <c r="J610" s="106"/>
      <c r="K610" s="45"/>
      <c r="L610" s="45"/>
      <c r="M610" s="45"/>
      <c r="N610" s="115"/>
      <c r="O610" s="49" t="s">
        <v>255</v>
      </c>
    </row>
    <row r="611" spans="1:15" s="49" customFormat="1" ht="12.1" customHeight="1" outlineLevel="1">
      <c r="A611" s="3"/>
      <c r="B611" s="1" t="str">
        <f t="shared" si="32"/>
        <v/>
      </c>
      <c r="F611" s="43"/>
      <c r="G611" s="45"/>
      <c r="H611" s="4"/>
      <c r="I611" s="3"/>
      <c r="J611" s="106"/>
      <c r="K611" s="45"/>
      <c r="L611" s="45">
        <f t="shared" si="33"/>
        <v>0</v>
      </c>
      <c r="M611" s="45">
        <f t="shared" si="34"/>
        <v>0</v>
      </c>
      <c r="N611" s="115"/>
      <c r="O611" s="49" t="s">
        <v>255</v>
      </c>
    </row>
    <row r="612" spans="1:15" s="49" customFormat="1" ht="63" customHeight="1" outlineLevel="1">
      <c r="A612" s="1">
        <v>383</v>
      </c>
      <c r="B612" s="1" t="str">
        <f t="shared" si="32"/>
        <v>IVF383</v>
      </c>
      <c r="C612" s="205" t="s">
        <v>468</v>
      </c>
      <c r="D612" s="1">
        <v>4</v>
      </c>
      <c r="E612" s="46" t="s">
        <v>19</v>
      </c>
      <c r="F612" s="5">
        <v>2506</v>
      </c>
      <c r="G612" s="45">
        <f>ROUND(D612*F612,0)</f>
        <v>10024</v>
      </c>
      <c r="H612" s="4">
        <v>4</v>
      </c>
      <c r="I612" s="3" t="s">
        <v>19</v>
      </c>
      <c r="J612" s="106">
        <f>F612</f>
        <v>2506</v>
      </c>
      <c r="K612" s="45">
        <f>ROUND(H612*J612,0)</f>
        <v>10024</v>
      </c>
      <c r="L612" s="45">
        <f t="shared" si="33"/>
        <v>0</v>
      </c>
      <c r="M612" s="45">
        <f t="shared" si="34"/>
        <v>0</v>
      </c>
      <c r="N612" s="115" t="s">
        <v>302</v>
      </c>
      <c r="O612" s="49" t="s">
        <v>255</v>
      </c>
    </row>
    <row r="613" spans="1:15" s="49" customFormat="1" outlineLevel="1">
      <c r="A613" s="1"/>
      <c r="B613" s="1" t="str">
        <f t="shared" si="32"/>
        <v/>
      </c>
      <c r="C613" s="207" t="s">
        <v>384</v>
      </c>
      <c r="D613" s="1"/>
      <c r="E613" s="46"/>
      <c r="F613" s="5"/>
      <c r="G613" s="45"/>
      <c r="H613" s="4"/>
      <c r="I613" s="3"/>
      <c r="J613" s="106"/>
      <c r="K613" s="45"/>
      <c r="L613" s="45"/>
      <c r="M613" s="45"/>
      <c r="N613" s="115"/>
      <c r="O613" s="49" t="s">
        <v>255</v>
      </c>
    </row>
    <row r="614" spans="1:15" s="49" customFormat="1" ht="12.1" customHeight="1" outlineLevel="1">
      <c r="A614" s="3"/>
      <c r="B614" s="1" t="str">
        <f t="shared" si="32"/>
        <v/>
      </c>
      <c r="F614" s="43"/>
      <c r="G614" s="45"/>
      <c r="H614" s="4"/>
      <c r="I614" s="3"/>
      <c r="J614" s="106"/>
      <c r="K614" s="45"/>
      <c r="L614" s="45">
        <f t="shared" si="33"/>
        <v>0</v>
      </c>
      <c r="M614" s="45">
        <f t="shared" si="34"/>
        <v>0</v>
      </c>
      <c r="N614" s="115"/>
      <c r="O614" s="49" t="s">
        <v>255</v>
      </c>
    </row>
    <row r="615" spans="1:15" s="49" customFormat="1" ht="93.1" customHeight="1" outlineLevel="1">
      <c r="A615" s="1">
        <v>384</v>
      </c>
      <c r="B615" s="1" t="str">
        <f t="shared" si="32"/>
        <v>IVF384</v>
      </c>
      <c r="C615" s="205" t="s">
        <v>160</v>
      </c>
      <c r="D615" s="1">
        <v>1</v>
      </c>
      <c r="E615" s="46" t="s">
        <v>18</v>
      </c>
      <c r="F615" s="5">
        <v>20750</v>
      </c>
      <c r="G615" s="45">
        <f>ROUND(D615*F615,0)</f>
        <v>20750</v>
      </c>
      <c r="H615" s="4">
        <v>1</v>
      </c>
      <c r="I615" s="3" t="s">
        <v>18</v>
      </c>
      <c r="J615" s="106">
        <f>F615</f>
        <v>20750</v>
      </c>
      <c r="K615" s="45">
        <f>ROUND(H615*J615,0)</f>
        <v>20750</v>
      </c>
      <c r="L615" s="45">
        <f t="shared" si="33"/>
        <v>0</v>
      </c>
      <c r="M615" s="45">
        <f t="shared" si="34"/>
        <v>0</v>
      </c>
      <c r="N615" s="497" t="s">
        <v>608</v>
      </c>
      <c r="O615" s="49" t="s">
        <v>255</v>
      </c>
    </row>
    <row r="616" spans="1:15" s="49" customFormat="1" outlineLevel="1">
      <c r="A616" s="1"/>
      <c r="B616" s="1" t="str">
        <f t="shared" si="32"/>
        <v/>
      </c>
      <c r="C616" s="41" t="s">
        <v>30</v>
      </c>
      <c r="D616" s="1"/>
      <c r="E616" s="46"/>
      <c r="F616" s="5"/>
      <c r="G616" s="45"/>
      <c r="H616" s="4">
        <v>1</v>
      </c>
      <c r="I616" s="3" t="s">
        <v>18</v>
      </c>
      <c r="J616" s="106">
        <f>J615</f>
        <v>20750</v>
      </c>
      <c r="K616" s="45">
        <f>ROUND(H616*J616,0)</f>
        <v>20750</v>
      </c>
      <c r="L616" s="45">
        <f>ROUND(IF(K616&gt;G616,K616-G616,0),0)</f>
        <v>20750</v>
      </c>
      <c r="M616" s="45">
        <f>ROUND(IF(K616&lt;G616,G616-K616,0),0)</f>
        <v>0</v>
      </c>
      <c r="N616" s="497"/>
      <c r="O616" s="49" t="s">
        <v>255</v>
      </c>
    </row>
    <row r="617" spans="1:15" s="49" customFormat="1" outlineLevel="1">
      <c r="A617" s="1"/>
      <c r="B617" s="1" t="str">
        <f t="shared" si="32"/>
        <v/>
      </c>
      <c r="C617" s="207" t="s">
        <v>384</v>
      </c>
      <c r="D617" s="1"/>
      <c r="E617" s="46"/>
      <c r="F617" s="5"/>
      <c r="G617" s="45"/>
      <c r="H617" s="4"/>
      <c r="I617" s="3"/>
      <c r="J617" s="106"/>
      <c r="K617" s="45"/>
      <c r="L617" s="45"/>
      <c r="M617" s="45"/>
      <c r="N617" s="115"/>
      <c r="O617" s="49" t="s">
        <v>255</v>
      </c>
    </row>
    <row r="618" spans="1:15" s="49" customFormat="1" ht="12.1" customHeight="1" outlineLevel="1">
      <c r="A618" s="3"/>
      <c r="B618" s="1" t="str">
        <f t="shared" si="32"/>
        <v/>
      </c>
      <c r="F618" s="43"/>
      <c r="G618" s="45"/>
      <c r="H618" s="4"/>
      <c r="I618" s="3"/>
      <c r="J618" s="106"/>
      <c r="K618" s="45"/>
      <c r="L618" s="45">
        <f t="shared" si="33"/>
        <v>0</v>
      </c>
      <c r="M618" s="45">
        <f t="shared" si="34"/>
        <v>0</v>
      </c>
      <c r="N618" s="115"/>
      <c r="O618" s="49" t="s">
        <v>255</v>
      </c>
    </row>
    <row r="619" spans="1:15" s="49" customFormat="1" ht="73.900000000000006" customHeight="1" outlineLevel="1">
      <c r="A619" s="1">
        <v>385</v>
      </c>
      <c r="B619" s="1" t="str">
        <f t="shared" si="32"/>
        <v>IVF385</v>
      </c>
      <c r="C619" s="205" t="s">
        <v>161</v>
      </c>
      <c r="D619" s="1">
        <v>4</v>
      </c>
      <c r="E619" s="46" t="s">
        <v>19</v>
      </c>
      <c r="F619" s="5">
        <v>2506</v>
      </c>
      <c r="G619" s="45">
        <f>ROUND(D619*F619,0)</f>
        <v>10024</v>
      </c>
      <c r="H619" s="4">
        <v>4</v>
      </c>
      <c r="I619" s="3" t="s">
        <v>19</v>
      </c>
      <c r="J619" s="106">
        <f>F619</f>
        <v>2506</v>
      </c>
      <c r="K619" s="45">
        <f>ROUND(H619*J619,0)</f>
        <v>10024</v>
      </c>
      <c r="L619" s="45">
        <f t="shared" si="33"/>
        <v>0</v>
      </c>
      <c r="M619" s="45">
        <f t="shared" si="34"/>
        <v>0</v>
      </c>
      <c r="N619" s="115" t="s">
        <v>302</v>
      </c>
      <c r="O619" s="49" t="s">
        <v>255</v>
      </c>
    </row>
    <row r="620" spans="1:15" s="49" customFormat="1" outlineLevel="1">
      <c r="A620" s="1"/>
      <c r="B620" s="1" t="str">
        <f t="shared" si="32"/>
        <v/>
      </c>
      <c r="C620" s="207" t="s">
        <v>385</v>
      </c>
      <c r="D620" s="1"/>
      <c r="E620" s="46"/>
      <c r="F620" s="5"/>
      <c r="G620" s="45"/>
      <c r="H620" s="4"/>
      <c r="I620" s="3"/>
      <c r="J620" s="106"/>
      <c r="K620" s="45"/>
      <c r="L620" s="45"/>
      <c r="M620" s="45"/>
      <c r="N620" s="115"/>
      <c r="O620" s="49" t="s">
        <v>255</v>
      </c>
    </row>
    <row r="621" spans="1:15" s="49" customFormat="1" ht="12.1" customHeight="1" outlineLevel="1">
      <c r="A621" s="3"/>
      <c r="B621" s="1" t="str">
        <f t="shared" si="32"/>
        <v/>
      </c>
      <c r="F621" s="43"/>
      <c r="G621" s="45"/>
      <c r="H621" s="4"/>
      <c r="I621" s="3"/>
      <c r="J621" s="106"/>
      <c r="K621" s="45"/>
      <c r="L621" s="45">
        <f t="shared" si="33"/>
        <v>0</v>
      </c>
      <c r="M621" s="45">
        <f t="shared" si="34"/>
        <v>0</v>
      </c>
      <c r="N621" s="115"/>
      <c r="O621" s="49" t="s">
        <v>255</v>
      </c>
    </row>
    <row r="622" spans="1:15" s="49" customFormat="1" ht="62.35" customHeight="1" outlineLevel="1">
      <c r="A622" s="1">
        <v>386</v>
      </c>
      <c r="B622" s="1" t="str">
        <f t="shared" ref="B622:B650" si="35">IF(ISBLANK(A622), "","IVF"&amp;A622)</f>
        <v>IVF386</v>
      </c>
      <c r="C622" s="205" t="s">
        <v>162</v>
      </c>
      <c r="D622" s="1">
        <v>24</v>
      </c>
      <c r="E622" s="46" t="s">
        <v>14</v>
      </c>
      <c r="F622" s="5">
        <v>642</v>
      </c>
      <c r="G622" s="45">
        <f>ROUND(D622*F622,0)</f>
        <v>15408</v>
      </c>
      <c r="H622" s="4">
        <v>21.7</v>
      </c>
      <c r="I622" s="3" t="s">
        <v>14</v>
      </c>
      <c r="J622" s="106">
        <f>F622</f>
        <v>642</v>
      </c>
      <c r="K622" s="45">
        <f>ROUND(H622*J622,0)</f>
        <v>13931</v>
      </c>
      <c r="L622" s="45">
        <f t="shared" si="33"/>
        <v>0</v>
      </c>
      <c r="M622" s="45">
        <f t="shared" si="34"/>
        <v>1477</v>
      </c>
      <c r="N622" s="115" t="s">
        <v>410</v>
      </c>
      <c r="O622" s="49" t="s">
        <v>255</v>
      </c>
    </row>
    <row r="623" spans="1:15" s="49" customFormat="1" outlineLevel="1">
      <c r="A623" s="1"/>
      <c r="B623" s="1" t="str">
        <f t="shared" si="35"/>
        <v/>
      </c>
      <c r="C623" s="207" t="s">
        <v>385</v>
      </c>
      <c r="D623" s="1"/>
      <c r="E623" s="46"/>
      <c r="F623" s="5"/>
      <c r="G623" s="45"/>
      <c r="H623" s="4"/>
      <c r="I623" s="3"/>
      <c r="J623" s="106"/>
      <c r="K623" s="45"/>
      <c r="L623" s="45"/>
      <c r="M623" s="45"/>
      <c r="N623" s="115"/>
      <c r="O623" s="49" t="s">
        <v>255</v>
      </c>
    </row>
    <row r="624" spans="1:15" s="49" customFormat="1" ht="12.1" customHeight="1" outlineLevel="1">
      <c r="A624" s="3"/>
      <c r="B624" s="1" t="str">
        <f t="shared" si="35"/>
        <v/>
      </c>
      <c r="F624" s="43"/>
      <c r="G624" s="45"/>
      <c r="H624" s="4"/>
      <c r="I624" s="3"/>
      <c r="J624" s="106"/>
      <c r="K624" s="45"/>
      <c r="L624" s="45">
        <f t="shared" si="33"/>
        <v>0</v>
      </c>
      <c r="M624" s="45">
        <f t="shared" si="34"/>
        <v>0</v>
      </c>
      <c r="N624" s="115"/>
      <c r="O624" s="49" t="s">
        <v>255</v>
      </c>
    </row>
    <row r="625" spans="1:15" s="49" customFormat="1" ht="73.55" customHeight="1" outlineLevel="1">
      <c r="A625" s="1">
        <v>387</v>
      </c>
      <c r="B625" s="1" t="str">
        <f t="shared" si="35"/>
        <v>IVF387</v>
      </c>
      <c r="C625" s="205" t="s">
        <v>163</v>
      </c>
      <c r="D625" s="1">
        <v>114</v>
      </c>
      <c r="E625" s="46" t="s">
        <v>14</v>
      </c>
      <c r="F625" s="5">
        <v>824</v>
      </c>
      <c r="G625" s="45">
        <f>ROUND(D625*F625,0)</f>
        <v>93936</v>
      </c>
      <c r="H625" s="4">
        <v>114</v>
      </c>
      <c r="I625" s="3" t="s">
        <v>14</v>
      </c>
      <c r="J625" s="106">
        <f>F625</f>
        <v>824</v>
      </c>
      <c r="K625" s="45">
        <f>ROUND(H625*J625,0)</f>
        <v>93936</v>
      </c>
      <c r="L625" s="45">
        <f t="shared" si="33"/>
        <v>0</v>
      </c>
      <c r="M625" s="45">
        <f t="shared" si="34"/>
        <v>0</v>
      </c>
      <c r="N625" s="115" t="s">
        <v>310</v>
      </c>
      <c r="O625" s="49" t="s">
        <v>255</v>
      </c>
    </row>
    <row r="626" spans="1:15" s="49" customFormat="1" outlineLevel="1">
      <c r="A626" s="3"/>
      <c r="B626" s="1" t="str">
        <f t="shared" si="35"/>
        <v/>
      </c>
      <c r="C626" s="208" t="s">
        <v>30</v>
      </c>
      <c r="F626" s="43"/>
      <c r="G626" s="45"/>
      <c r="H626" s="4">
        <f>201.23-H625</f>
        <v>87.22999999999999</v>
      </c>
      <c r="I626" s="3" t="s">
        <v>14</v>
      </c>
      <c r="J626" s="106">
        <f>J625</f>
        <v>824</v>
      </c>
      <c r="K626" s="45">
        <f>ROUND(H626*J626,0)</f>
        <v>71878</v>
      </c>
      <c r="L626" s="45">
        <f t="shared" si="33"/>
        <v>71878</v>
      </c>
      <c r="M626" s="45">
        <f t="shared" si="34"/>
        <v>0</v>
      </c>
      <c r="N626" s="115"/>
      <c r="O626" s="49" t="s">
        <v>255</v>
      </c>
    </row>
    <row r="627" spans="1:15" s="49" customFormat="1" outlineLevel="1">
      <c r="A627" s="3"/>
      <c r="B627" s="1" t="str">
        <f t="shared" si="35"/>
        <v/>
      </c>
      <c r="C627" s="48" t="s">
        <v>385</v>
      </c>
      <c r="F627" s="43"/>
      <c r="G627" s="45"/>
      <c r="H627" s="4"/>
      <c r="I627" s="3"/>
      <c r="J627" s="106"/>
      <c r="K627" s="45"/>
      <c r="L627" s="45"/>
      <c r="M627" s="45"/>
      <c r="N627" s="115"/>
      <c r="O627" s="49" t="s">
        <v>255</v>
      </c>
    </row>
    <row r="628" spans="1:15" s="49" customFormat="1" ht="12.1" customHeight="1" outlineLevel="1">
      <c r="A628" s="3"/>
      <c r="B628" s="1" t="str">
        <f t="shared" si="35"/>
        <v/>
      </c>
      <c r="C628" s="48"/>
      <c r="F628" s="43"/>
      <c r="G628" s="45"/>
      <c r="H628" s="4"/>
      <c r="I628" s="3"/>
      <c r="J628" s="106"/>
      <c r="K628" s="45"/>
      <c r="L628" s="45"/>
      <c r="M628" s="45"/>
      <c r="N628" s="115"/>
      <c r="O628" s="49" t="s">
        <v>255</v>
      </c>
    </row>
    <row r="629" spans="1:15" s="49" customFormat="1" ht="78.150000000000006" outlineLevel="1">
      <c r="A629" s="1">
        <v>388</v>
      </c>
      <c r="B629" s="1" t="str">
        <f t="shared" si="35"/>
        <v>IVF388</v>
      </c>
      <c r="C629" s="205" t="s">
        <v>164</v>
      </c>
      <c r="D629" s="1">
        <v>36</v>
      </c>
      <c r="E629" s="46" t="s">
        <v>14</v>
      </c>
      <c r="F629" s="5">
        <v>1191</v>
      </c>
      <c r="G629" s="45">
        <f>ROUND(D629*F629,0)</f>
        <v>42876</v>
      </c>
      <c r="H629" s="4">
        <v>36</v>
      </c>
      <c r="I629" s="3" t="s">
        <v>14</v>
      </c>
      <c r="J629" s="106">
        <f>F629</f>
        <v>1191</v>
      </c>
      <c r="K629" s="45">
        <f>ROUND(H629*J629,0)</f>
        <v>42876</v>
      </c>
      <c r="L629" s="45">
        <f t="shared" si="33"/>
        <v>0</v>
      </c>
      <c r="M629" s="45">
        <f t="shared" si="34"/>
        <v>0</v>
      </c>
      <c r="N629" s="115" t="s">
        <v>310</v>
      </c>
      <c r="O629" s="49" t="s">
        <v>255</v>
      </c>
    </row>
    <row r="630" spans="1:15" s="49" customFormat="1" outlineLevel="1">
      <c r="A630" s="3"/>
      <c r="B630" s="1" t="str">
        <f t="shared" si="35"/>
        <v/>
      </c>
      <c r="C630" s="208" t="s">
        <v>30</v>
      </c>
      <c r="F630" s="43"/>
      <c r="G630" s="45"/>
      <c r="H630" s="4">
        <f>78.65-H629</f>
        <v>42.650000000000006</v>
      </c>
      <c r="I630" s="3" t="s">
        <v>14</v>
      </c>
      <c r="J630" s="106">
        <f>J629</f>
        <v>1191</v>
      </c>
      <c r="K630" s="45">
        <f>ROUND(H630*J630,0)</f>
        <v>50796</v>
      </c>
      <c r="L630" s="45">
        <f t="shared" si="33"/>
        <v>50796</v>
      </c>
      <c r="M630" s="45">
        <f t="shared" si="34"/>
        <v>0</v>
      </c>
      <c r="N630" s="115"/>
      <c r="O630" s="49" t="s">
        <v>255</v>
      </c>
    </row>
    <row r="631" spans="1:15" s="49" customFormat="1" outlineLevel="1">
      <c r="A631" s="3"/>
      <c r="B631" s="1" t="str">
        <f t="shared" si="35"/>
        <v/>
      </c>
      <c r="C631" s="48" t="s">
        <v>385</v>
      </c>
      <c r="F631" s="43"/>
      <c r="G631" s="45"/>
      <c r="H631" s="4"/>
      <c r="I631" s="3"/>
      <c r="J631" s="106"/>
      <c r="K631" s="45"/>
      <c r="L631" s="45"/>
      <c r="M631" s="45"/>
      <c r="N631" s="115"/>
      <c r="O631" s="49" t="s">
        <v>255</v>
      </c>
    </row>
    <row r="632" spans="1:15" s="49" customFormat="1" ht="12.1" customHeight="1" outlineLevel="1">
      <c r="A632" s="3"/>
      <c r="B632" s="1" t="str">
        <f t="shared" si="35"/>
        <v/>
      </c>
      <c r="C632" s="48"/>
      <c r="F632" s="43"/>
      <c r="G632" s="45"/>
      <c r="H632" s="4"/>
      <c r="I632" s="3"/>
      <c r="J632" s="106"/>
      <c r="K632" s="45"/>
      <c r="L632" s="45"/>
      <c r="M632" s="45"/>
      <c r="N632" s="115"/>
      <c r="O632" s="49" t="s">
        <v>255</v>
      </c>
    </row>
    <row r="633" spans="1:15" s="49" customFormat="1" ht="62.5" outlineLevel="1">
      <c r="A633" s="1">
        <v>389</v>
      </c>
      <c r="B633" s="1" t="str">
        <f t="shared" si="35"/>
        <v>IVF389</v>
      </c>
      <c r="C633" s="205" t="s">
        <v>165</v>
      </c>
      <c r="D633" s="1">
        <v>18</v>
      </c>
      <c r="E633" s="46" t="s">
        <v>14</v>
      </c>
      <c r="F633" s="5">
        <v>1473</v>
      </c>
      <c r="G633" s="45">
        <f>ROUND(D633*F633,0)</f>
        <v>26514</v>
      </c>
      <c r="H633" s="4">
        <v>0</v>
      </c>
      <c r="I633" s="3" t="s">
        <v>14</v>
      </c>
      <c r="J633" s="106">
        <f>F633</f>
        <v>1473</v>
      </c>
      <c r="K633" s="45"/>
      <c r="L633" s="45">
        <f t="shared" si="33"/>
        <v>0</v>
      </c>
      <c r="M633" s="45">
        <f t="shared" si="34"/>
        <v>26514</v>
      </c>
      <c r="N633" s="115" t="s">
        <v>393</v>
      </c>
      <c r="O633" s="49" t="s">
        <v>255</v>
      </c>
    </row>
    <row r="634" spans="1:15" s="49" customFormat="1" ht="12.1" customHeight="1" outlineLevel="1">
      <c r="A634" s="3"/>
      <c r="B634" s="1" t="str">
        <f t="shared" si="35"/>
        <v/>
      </c>
      <c r="F634" s="43"/>
      <c r="G634" s="45"/>
      <c r="H634" s="4"/>
      <c r="I634" s="3"/>
      <c r="J634" s="106"/>
      <c r="K634" s="45"/>
      <c r="L634" s="45">
        <f t="shared" si="33"/>
        <v>0</v>
      </c>
      <c r="M634" s="45">
        <f t="shared" si="34"/>
        <v>0</v>
      </c>
      <c r="N634" s="115"/>
      <c r="O634" s="49" t="s">
        <v>255</v>
      </c>
    </row>
    <row r="635" spans="1:15" s="49" customFormat="1" ht="63.7" customHeight="1" outlineLevel="1">
      <c r="A635" s="1">
        <v>390</v>
      </c>
      <c r="B635" s="1" t="str">
        <f t="shared" si="35"/>
        <v>IVF390</v>
      </c>
      <c r="C635" s="205" t="s">
        <v>470</v>
      </c>
      <c r="D635" s="1">
        <v>1</v>
      </c>
      <c r="E635" s="46" t="s">
        <v>166</v>
      </c>
      <c r="F635" s="5">
        <v>275000</v>
      </c>
      <c r="G635" s="45">
        <f>ROUND(D635*F635,0)</f>
        <v>275000</v>
      </c>
      <c r="H635" s="4">
        <v>1</v>
      </c>
      <c r="I635" s="3" t="s">
        <v>19</v>
      </c>
      <c r="J635" s="106">
        <f>F635</f>
        <v>275000</v>
      </c>
      <c r="K635" s="45">
        <f>ROUND(H635*J635,0)</f>
        <v>275000</v>
      </c>
      <c r="L635" s="45">
        <f t="shared" si="33"/>
        <v>0</v>
      </c>
      <c r="M635" s="45">
        <f t="shared" si="34"/>
        <v>0</v>
      </c>
      <c r="N635" s="115" t="s">
        <v>302</v>
      </c>
      <c r="O635" s="49" t="s">
        <v>255</v>
      </c>
    </row>
    <row r="636" spans="1:15" s="49" customFormat="1" outlineLevel="1">
      <c r="A636" s="1"/>
      <c r="B636" s="1" t="str">
        <f t="shared" si="35"/>
        <v/>
      </c>
      <c r="C636" s="207" t="s">
        <v>386</v>
      </c>
      <c r="D636" s="1"/>
      <c r="E636" s="46"/>
      <c r="F636" s="5"/>
      <c r="G636" s="45"/>
      <c r="H636" s="4"/>
      <c r="I636" s="3"/>
      <c r="J636" s="106"/>
      <c r="K636" s="45"/>
      <c r="L636" s="45"/>
      <c r="M636" s="45"/>
      <c r="N636" s="115"/>
      <c r="O636" s="49" t="s">
        <v>255</v>
      </c>
    </row>
    <row r="637" spans="1:15" s="49" customFormat="1" ht="12.1" customHeight="1" outlineLevel="1">
      <c r="A637" s="3"/>
      <c r="B637" s="1" t="str">
        <f t="shared" si="35"/>
        <v/>
      </c>
      <c r="F637" s="43"/>
      <c r="G637" s="45"/>
      <c r="H637" s="4"/>
      <c r="I637" s="3"/>
      <c r="J637" s="106"/>
      <c r="K637" s="45"/>
      <c r="L637" s="45">
        <f t="shared" si="33"/>
        <v>0</v>
      </c>
      <c r="M637" s="45">
        <f t="shared" si="34"/>
        <v>0</v>
      </c>
      <c r="N637" s="115"/>
      <c r="O637" s="49" t="s">
        <v>255</v>
      </c>
    </row>
    <row r="638" spans="1:15" s="49" customFormat="1" ht="77.3" customHeight="1" outlineLevel="1">
      <c r="A638" s="1">
        <v>391</v>
      </c>
      <c r="B638" s="1" t="str">
        <f t="shared" si="35"/>
        <v>IVF391</v>
      </c>
      <c r="C638" s="205" t="s">
        <v>471</v>
      </c>
      <c r="D638" s="1">
        <v>1</v>
      </c>
      <c r="E638" s="46" t="s">
        <v>19</v>
      </c>
      <c r="F638" s="5">
        <v>375000</v>
      </c>
      <c r="G638" s="45">
        <f>ROUND(D638*F638,0)</f>
        <v>375000</v>
      </c>
      <c r="H638" s="4">
        <v>1</v>
      </c>
      <c r="I638" s="3" t="s">
        <v>19</v>
      </c>
      <c r="J638" s="106">
        <f>F638</f>
        <v>375000</v>
      </c>
      <c r="K638" s="45">
        <f>ROUND(H638*J638,0)</f>
        <v>375000</v>
      </c>
      <c r="L638" s="45">
        <f t="shared" si="33"/>
        <v>0</v>
      </c>
      <c r="M638" s="45">
        <f t="shared" si="34"/>
        <v>0</v>
      </c>
      <c r="N638" s="115" t="s">
        <v>302</v>
      </c>
      <c r="O638" s="49" t="s">
        <v>255</v>
      </c>
    </row>
    <row r="639" spans="1:15" s="49" customFormat="1" outlineLevel="1">
      <c r="A639" s="1"/>
      <c r="B639" s="1" t="str">
        <f t="shared" si="35"/>
        <v/>
      </c>
      <c r="C639" s="207" t="s">
        <v>386</v>
      </c>
      <c r="D639" s="1"/>
      <c r="E639" s="46"/>
      <c r="F639" s="5"/>
      <c r="G639" s="45"/>
      <c r="H639" s="4"/>
      <c r="I639" s="3"/>
      <c r="J639" s="106"/>
      <c r="K639" s="45"/>
      <c r="L639" s="45"/>
      <c r="M639" s="45"/>
      <c r="N639" s="115"/>
      <c r="O639" s="49" t="s">
        <v>255</v>
      </c>
    </row>
    <row r="640" spans="1:15" s="49" customFormat="1" ht="12.1" customHeight="1" outlineLevel="1">
      <c r="A640" s="3"/>
      <c r="B640" s="1" t="str">
        <f t="shared" si="35"/>
        <v/>
      </c>
      <c r="F640" s="43"/>
      <c r="G640" s="45"/>
      <c r="H640" s="4"/>
      <c r="I640" s="3"/>
      <c r="J640" s="106"/>
      <c r="K640" s="45"/>
      <c r="L640" s="45">
        <f t="shared" si="33"/>
        <v>0</v>
      </c>
      <c r="M640" s="45">
        <f t="shared" si="34"/>
        <v>0</v>
      </c>
      <c r="N640" s="115"/>
      <c r="O640" s="49" t="s">
        <v>255</v>
      </c>
    </row>
    <row r="641" spans="1:17" s="49" customFormat="1" ht="60.8" customHeight="1" outlineLevel="1">
      <c r="A641" s="1">
        <v>392</v>
      </c>
      <c r="B641" s="1" t="str">
        <f t="shared" si="35"/>
        <v>IVF392</v>
      </c>
      <c r="C641" s="205" t="s">
        <v>167</v>
      </c>
      <c r="D641" s="1">
        <v>3</v>
      </c>
      <c r="E641" s="46" t="s">
        <v>19</v>
      </c>
      <c r="F641" s="5">
        <v>1938</v>
      </c>
      <c r="G641" s="45">
        <f>ROUND(D641*F641,0)</f>
        <v>5814</v>
      </c>
      <c r="H641" s="4">
        <v>3</v>
      </c>
      <c r="I641" s="3" t="s">
        <v>19</v>
      </c>
      <c r="J641" s="106">
        <f>F641</f>
        <v>1938</v>
      </c>
      <c r="K641" s="45">
        <f>ROUND(H641*J641,0)</f>
        <v>5814</v>
      </c>
      <c r="L641" s="45">
        <f t="shared" si="33"/>
        <v>0</v>
      </c>
      <c r="M641" s="45">
        <f t="shared" si="34"/>
        <v>0</v>
      </c>
      <c r="N641" s="115" t="s">
        <v>302</v>
      </c>
      <c r="O641" s="49" t="s">
        <v>255</v>
      </c>
    </row>
    <row r="642" spans="1:17" s="49" customFormat="1" outlineLevel="1">
      <c r="A642" s="1"/>
      <c r="B642" s="1" t="str">
        <f t="shared" si="35"/>
        <v/>
      </c>
      <c r="C642" s="207" t="s">
        <v>386</v>
      </c>
      <c r="D642" s="1"/>
      <c r="E642" s="46"/>
      <c r="F642" s="5"/>
      <c r="G642" s="45"/>
      <c r="H642" s="4"/>
      <c r="I642" s="3"/>
      <c r="J642" s="106"/>
      <c r="K642" s="45"/>
      <c r="L642" s="45"/>
      <c r="M642" s="45"/>
      <c r="N642" s="115"/>
      <c r="O642" s="49" t="s">
        <v>255</v>
      </c>
    </row>
    <row r="643" spans="1:17" s="49" customFormat="1" ht="12.1" customHeight="1" outlineLevel="1">
      <c r="A643" s="3"/>
      <c r="B643" s="1" t="str">
        <f t="shared" si="35"/>
        <v/>
      </c>
      <c r="F643" s="43"/>
      <c r="G643" s="45"/>
      <c r="H643" s="4"/>
      <c r="I643" s="3"/>
      <c r="J643" s="106"/>
      <c r="K643" s="45"/>
      <c r="L643" s="45">
        <f t="shared" si="33"/>
        <v>0</v>
      </c>
      <c r="M643" s="45">
        <f t="shared" si="34"/>
        <v>0</v>
      </c>
      <c r="N643" s="115"/>
      <c r="O643" s="49" t="s">
        <v>255</v>
      </c>
    </row>
    <row r="644" spans="1:17" s="49" customFormat="1" ht="63.7" customHeight="1" outlineLevel="1">
      <c r="A644" s="1">
        <v>393</v>
      </c>
      <c r="B644" s="1" t="str">
        <f t="shared" si="35"/>
        <v>IVF393</v>
      </c>
      <c r="C644" s="205" t="s">
        <v>168</v>
      </c>
      <c r="D644" s="1">
        <v>3</v>
      </c>
      <c r="E644" s="46" t="s">
        <v>19</v>
      </c>
      <c r="F644" s="5">
        <v>2740</v>
      </c>
      <c r="G644" s="45">
        <f>ROUND(D644*F644,0)</f>
        <v>8220</v>
      </c>
      <c r="H644" s="4">
        <v>3</v>
      </c>
      <c r="I644" s="3" t="s">
        <v>19</v>
      </c>
      <c r="J644" s="106">
        <f>F644</f>
        <v>2740</v>
      </c>
      <c r="K644" s="45">
        <f>ROUND(H644*J644,0)</f>
        <v>8220</v>
      </c>
      <c r="L644" s="45">
        <f t="shared" si="33"/>
        <v>0</v>
      </c>
      <c r="M644" s="45">
        <f t="shared" si="34"/>
        <v>0</v>
      </c>
      <c r="N644" s="115" t="s">
        <v>302</v>
      </c>
      <c r="O644" s="49" t="s">
        <v>255</v>
      </c>
    </row>
    <row r="645" spans="1:17" s="49" customFormat="1" outlineLevel="1">
      <c r="A645" s="1"/>
      <c r="B645" s="1" t="str">
        <f t="shared" si="35"/>
        <v/>
      </c>
      <c r="C645" s="207" t="s">
        <v>386</v>
      </c>
      <c r="D645" s="1"/>
      <c r="E645" s="46"/>
      <c r="F645" s="5"/>
      <c r="G645" s="45"/>
      <c r="H645" s="4"/>
      <c r="I645" s="3"/>
      <c r="J645" s="106"/>
      <c r="K645" s="45"/>
      <c r="L645" s="45"/>
      <c r="M645" s="45"/>
      <c r="N645" s="115"/>
      <c r="O645" s="49" t="s">
        <v>255</v>
      </c>
    </row>
    <row r="646" spans="1:17" s="49" customFormat="1" ht="12.1" customHeight="1" outlineLevel="1">
      <c r="A646" s="3"/>
      <c r="B646" s="1" t="str">
        <f t="shared" si="35"/>
        <v/>
      </c>
      <c r="F646" s="43"/>
      <c r="G646" s="45"/>
      <c r="H646" s="4"/>
      <c r="I646" s="3"/>
      <c r="J646" s="106"/>
      <c r="K646" s="45"/>
      <c r="L646" s="45">
        <f t="shared" si="33"/>
        <v>0</v>
      </c>
      <c r="M646" s="45">
        <f t="shared" si="34"/>
        <v>0</v>
      </c>
      <c r="N646" s="115"/>
      <c r="O646" s="49" t="s">
        <v>255</v>
      </c>
    </row>
    <row r="647" spans="1:17" s="49" customFormat="1" ht="59.3" customHeight="1" outlineLevel="1">
      <c r="A647" s="1">
        <v>394</v>
      </c>
      <c r="B647" s="1" t="str">
        <f t="shared" si="35"/>
        <v>IVF394</v>
      </c>
      <c r="C647" s="205" t="s">
        <v>169</v>
      </c>
      <c r="D647" s="1">
        <v>4</v>
      </c>
      <c r="E647" s="46" t="s">
        <v>19</v>
      </c>
      <c r="F647" s="5">
        <v>4378</v>
      </c>
      <c r="G647" s="45">
        <f>ROUND(D647*F647,0)</f>
        <v>17512</v>
      </c>
      <c r="H647" s="4">
        <v>4</v>
      </c>
      <c r="I647" s="3" t="s">
        <v>19</v>
      </c>
      <c r="J647" s="106">
        <f>F647</f>
        <v>4378</v>
      </c>
      <c r="K647" s="45">
        <f>ROUND(H647*J647,0)</f>
        <v>17512</v>
      </c>
      <c r="L647" s="45">
        <f t="shared" si="33"/>
        <v>0</v>
      </c>
      <c r="M647" s="45">
        <f t="shared" si="34"/>
        <v>0</v>
      </c>
      <c r="N647" s="115" t="s">
        <v>302</v>
      </c>
      <c r="O647" s="49" t="s">
        <v>255</v>
      </c>
    </row>
    <row r="648" spans="1:17" s="49" customFormat="1" outlineLevel="1">
      <c r="A648" s="1"/>
      <c r="B648" s="1" t="str">
        <f t="shared" si="35"/>
        <v/>
      </c>
      <c r="C648" s="207" t="s">
        <v>386</v>
      </c>
      <c r="D648" s="1"/>
      <c r="E648" s="46"/>
      <c r="F648" s="5"/>
      <c r="G648" s="45"/>
      <c r="H648" s="4"/>
      <c r="I648" s="3"/>
      <c r="J648" s="106"/>
      <c r="K648" s="45"/>
      <c r="L648" s="45"/>
      <c r="M648" s="45"/>
      <c r="N648" s="115"/>
      <c r="O648" s="49" t="s">
        <v>255</v>
      </c>
    </row>
    <row r="649" spans="1:17" s="49" customFormat="1" ht="12.1" customHeight="1" outlineLevel="1">
      <c r="A649" s="3"/>
      <c r="B649" s="1" t="str">
        <f t="shared" si="35"/>
        <v/>
      </c>
      <c r="F649" s="43"/>
      <c r="G649" s="45"/>
      <c r="H649" s="4"/>
      <c r="I649" s="3"/>
      <c r="J649" s="106"/>
      <c r="K649" s="45"/>
      <c r="L649" s="45">
        <f t="shared" si="33"/>
        <v>0</v>
      </c>
      <c r="M649" s="45">
        <f t="shared" si="34"/>
        <v>0</v>
      </c>
      <c r="N649" s="115"/>
      <c r="O649" s="49" t="s">
        <v>255</v>
      </c>
    </row>
    <row r="650" spans="1:17" s="49" customFormat="1" ht="60.8" customHeight="1" outlineLevel="1">
      <c r="A650" s="1">
        <v>395</v>
      </c>
      <c r="B650" s="1" t="str">
        <f t="shared" si="35"/>
        <v>IVF395</v>
      </c>
      <c r="C650" s="205" t="s">
        <v>170</v>
      </c>
      <c r="D650" s="1">
        <v>2</v>
      </c>
      <c r="E650" s="46" t="s">
        <v>19</v>
      </c>
      <c r="F650" s="5">
        <v>36750</v>
      </c>
      <c r="G650" s="45">
        <f>ROUND(D650*F650,0)</f>
        <v>73500</v>
      </c>
      <c r="H650" s="4">
        <v>2</v>
      </c>
      <c r="I650" s="3" t="s">
        <v>19</v>
      </c>
      <c r="J650" s="106">
        <f>F650</f>
        <v>36750</v>
      </c>
      <c r="K650" s="45">
        <f>ROUND(H650*J650,0)</f>
        <v>73500</v>
      </c>
      <c r="L650" s="45">
        <f t="shared" si="33"/>
        <v>0</v>
      </c>
      <c r="M650" s="45">
        <f t="shared" si="34"/>
        <v>0</v>
      </c>
      <c r="N650" s="115" t="s">
        <v>302</v>
      </c>
      <c r="O650" s="49" t="s">
        <v>255</v>
      </c>
    </row>
    <row r="651" spans="1:17" s="49" customFormat="1" outlineLevel="1">
      <c r="A651" s="1"/>
      <c r="B651" s="1"/>
      <c r="C651" s="207" t="s">
        <v>386</v>
      </c>
      <c r="D651" s="1"/>
      <c r="E651" s="46"/>
      <c r="F651" s="5"/>
      <c r="G651" s="45"/>
      <c r="H651" s="4"/>
      <c r="I651" s="3"/>
      <c r="J651" s="106"/>
      <c r="K651" s="45"/>
      <c r="L651" s="45"/>
      <c r="M651" s="45"/>
      <c r="N651" s="115"/>
      <c r="O651" s="49" t="s">
        <v>255</v>
      </c>
    </row>
    <row r="652" spans="1:17" s="49" customFormat="1" ht="11.55" customHeight="1" outlineLevel="1">
      <c r="A652" s="3"/>
      <c r="F652" s="43"/>
      <c r="G652" s="45"/>
      <c r="H652" s="3"/>
      <c r="I652" s="3"/>
      <c r="J652" s="106"/>
      <c r="K652" s="45"/>
      <c r="L652" s="45"/>
      <c r="M652" s="45"/>
      <c r="N652" s="115"/>
      <c r="O652" s="49" t="s">
        <v>255</v>
      </c>
    </row>
    <row r="653" spans="1:17" s="48" customFormat="1" ht="30.6" customHeight="1">
      <c r="A653" s="56"/>
      <c r="F653" s="55"/>
      <c r="G653" s="52">
        <f>ROUND(SUM(G600:G652),0)</f>
        <v>1025822</v>
      </c>
      <c r="H653" s="56"/>
      <c r="I653" s="56"/>
      <c r="J653" s="107" t="s">
        <v>32</v>
      </c>
      <c r="K653" s="52">
        <f>ROUND(SUM(K600:K652),0)</f>
        <v>1141255</v>
      </c>
      <c r="L653" s="52">
        <f>SUM(L600:L652)</f>
        <v>143424</v>
      </c>
      <c r="M653" s="52">
        <f>SUM(M600:M652)</f>
        <v>27991</v>
      </c>
      <c r="N653" s="221">
        <f>L653-M653</f>
        <v>115433</v>
      </c>
    </row>
    <row r="654" spans="1:17" s="49" customFormat="1" ht="26" customHeight="1">
      <c r="A654" s="3"/>
      <c r="C654" s="52">
        <f>G654*1.18</f>
        <v>50038252.82</v>
      </c>
      <c r="F654" s="43"/>
      <c r="G654" s="52">
        <f>ROUND((G653+G593+G497+G472+G456+G302+G256+G145),0)</f>
        <v>42405299</v>
      </c>
      <c r="H654" s="56"/>
      <c r="I654" s="56"/>
      <c r="J654" s="106"/>
      <c r="K654" s="52">
        <f>ROUND((K653+K593+K497+K472+K456+K302+K256+K145),0)</f>
        <v>44240940</v>
      </c>
      <c r="L654" s="52">
        <f>L653+L593+L497+L472+L456+L302+L256+L145</f>
        <v>4605075</v>
      </c>
      <c r="M654" s="52">
        <f>M653+M593+M497+M472+M456+M302+M256+M145</f>
        <v>2769434</v>
      </c>
      <c r="N654" s="221">
        <f>L654-M654</f>
        <v>1835641</v>
      </c>
      <c r="Q654" s="49">
        <f>395*0.9</f>
        <v>355.5</v>
      </c>
    </row>
    <row r="655" spans="1:17" s="49" customFormat="1" ht="26" customHeight="1">
      <c r="A655" s="387"/>
      <c r="C655" s="52"/>
      <c r="F655" s="43"/>
      <c r="G655" s="52"/>
      <c r="H655" s="56"/>
      <c r="I655" s="56"/>
      <c r="J655" s="392"/>
      <c r="K655" s="52"/>
      <c r="L655" s="52"/>
      <c r="M655" s="52"/>
      <c r="N655" s="222"/>
    </row>
    <row r="656" spans="1:17" s="49" customFormat="1" ht="26" customHeight="1">
      <c r="A656" s="387"/>
      <c r="C656" s="402" t="s">
        <v>659</v>
      </c>
      <c r="F656" s="55" t="s">
        <v>388</v>
      </c>
      <c r="G656" s="52">
        <f>G653</f>
        <v>1025822</v>
      </c>
      <c r="H656" s="393"/>
      <c r="I656" s="56"/>
      <c r="J656" s="107" t="s">
        <v>240</v>
      </c>
      <c r="K656" s="107">
        <f>L653</f>
        <v>143424</v>
      </c>
      <c r="L656" s="52"/>
      <c r="M656" s="52"/>
      <c r="N656" s="222"/>
    </row>
    <row r="657" spans="1:15" s="49" customFormat="1" ht="26" customHeight="1">
      <c r="A657" s="387"/>
      <c r="C657" s="402"/>
      <c r="F657" s="55" t="s">
        <v>653</v>
      </c>
      <c r="G657" s="52">
        <f>K653</f>
        <v>1141255</v>
      </c>
      <c r="H657" s="393"/>
      <c r="I657" s="56"/>
      <c r="J657" s="107" t="s">
        <v>239</v>
      </c>
      <c r="K657" s="107">
        <f>M653</f>
        <v>27991</v>
      </c>
      <c r="L657" s="52"/>
      <c r="M657" s="52"/>
      <c r="N657" s="222"/>
    </row>
    <row r="658" spans="1:15" s="49" customFormat="1" ht="26" customHeight="1">
      <c r="A658" s="387"/>
      <c r="C658" s="402"/>
      <c r="F658" s="55" t="s">
        <v>648</v>
      </c>
      <c r="G658" s="107">
        <f>G657-G656</f>
        <v>115433</v>
      </c>
      <c r="H658" s="393"/>
      <c r="I658" s="56"/>
      <c r="J658" s="55" t="s">
        <v>648</v>
      </c>
      <c r="K658" s="107">
        <f>K656-K657</f>
        <v>115433</v>
      </c>
      <c r="L658" s="52"/>
      <c r="M658" s="52"/>
      <c r="N658" s="222"/>
    </row>
    <row r="659" spans="1:15" s="49" customFormat="1" ht="26" customHeight="1">
      <c r="A659" s="387"/>
      <c r="C659" s="402"/>
      <c r="F659" s="43"/>
      <c r="G659" s="52"/>
      <c r="H659" s="56"/>
      <c r="I659" s="56"/>
      <c r="J659" s="392"/>
      <c r="K659" s="52"/>
      <c r="L659" s="52"/>
      <c r="M659" s="52"/>
      <c r="N659" s="222"/>
    </row>
    <row r="660" spans="1:15" s="49" customFormat="1" ht="26" customHeight="1">
      <c r="A660" s="387"/>
      <c r="C660" s="402" t="s">
        <v>660</v>
      </c>
      <c r="F660" s="55" t="s">
        <v>657</v>
      </c>
      <c r="G660" s="52">
        <f>G654</f>
        <v>42405299</v>
      </c>
      <c r="H660" s="393"/>
      <c r="I660" s="56"/>
      <c r="J660" s="107" t="s">
        <v>654</v>
      </c>
      <c r="K660" s="107">
        <f>L654</f>
        <v>4605075</v>
      </c>
      <c r="L660" s="52"/>
      <c r="M660" s="52"/>
      <c r="N660" s="222"/>
    </row>
    <row r="661" spans="1:15" s="49" customFormat="1" ht="26" customHeight="1">
      <c r="A661" s="387"/>
      <c r="C661" s="52"/>
      <c r="F661" s="55" t="s">
        <v>658</v>
      </c>
      <c r="G661" s="52">
        <f>K654</f>
        <v>44240940</v>
      </c>
      <c r="H661" s="393"/>
      <c r="I661" s="56"/>
      <c r="J661" s="107" t="s">
        <v>655</v>
      </c>
      <c r="K661" s="107">
        <f>M654</f>
        <v>2769434</v>
      </c>
      <c r="L661" s="52"/>
      <c r="M661" s="52"/>
      <c r="N661" s="222"/>
    </row>
    <row r="662" spans="1:15" s="49" customFormat="1" ht="26" customHeight="1">
      <c r="A662" s="387"/>
      <c r="C662" s="52"/>
      <c r="F662" s="55" t="s">
        <v>656</v>
      </c>
      <c r="G662" s="107">
        <f>G661-G660</f>
        <v>1835641</v>
      </c>
      <c r="H662" s="393"/>
      <c r="I662" s="56"/>
      <c r="J662" s="55" t="s">
        <v>656</v>
      </c>
      <c r="K662" s="107">
        <f>K660-K661</f>
        <v>1835641</v>
      </c>
      <c r="L662" s="52"/>
      <c r="M662" s="52"/>
      <c r="N662" s="222"/>
    </row>
    <row r="663" spans="1:15" s="49" customFormat="1" ht="26" customHeight="1">
      <c r="A663" s="387"/>
      <c r="C663" s="52"/>
      <c r="F663" s="43"/>
      <c r="G663" s="52"/>
      <c r="H663" s="56"/>
      <c r="I663" s="56"/>
      <c r="J663" s="392"/>
      <c r="K663" s="52"/>
      <c r="L663" s="52"/>
      <c r="M663" s="52"/>
      <c r="N663" s="222"/>
    </row>
    <row r="664" spans="1:15" s="49" customFormat="1" ht="26" customHeight="1">
      <c r="A664" s="387"/>
      <c r="C664" s="52"/>
      <c r="F664" s="43"/>
      <c r="G664" s="52"/>
      <c r="H664" s="56"/>
      <c r="I664" s="56"/>
      <c r="J664" s="392"/>
      <c r="K664" s="52"/>
      <c r="L664" s="52"/>
      <c r="M664" s="52"/>
      <c r="N664" s="222"/>
    </row>
    <row r="665" spans="1:15" s="49" customFormat="1" ht="29.4" customHeight="1">
      <c r="A665" s="3"/>
      <c r="C665" s="198" t="s">
        <v>472</v>
      </c>
      <c r="D665" s="198"/>
      <c r="E665" s="198"/>
      <c r="F665" s="198"/>
      <c r="G665" s="198"/>
      <c r="H665" s="60"/>
      <c r="I665" s="57"/>
      <c r="J665" s="106"/>
      <c r="K665" s="44"/>
      <c r="L665" s="44"/>
      <c r="M665" s="44"/>
      <c r="N665" s="115"/>
    </row>
    <row r="666" spans="1:15" s="49" customFormat="1" ht="260.35000000000002" customHeight="1" outlineLevel="1">
      <c r="A666" s="57">
        <v>1</v>
      </c>
      <c r="C666" s="205" t="s">
        <v>194</v>
      </c>
      <c r="D666" s="57">
        <v>0</v>
      </c>
      <c r="E666" s="46" t="s">
        <v>40</v>
      </c>
      <c r="F666" s="58"/>
      <c r="G666" s="59"/>
      <c r="H666" s="60">
        <v>1</v>
      </c>
      <c r="I666" s="57" t="s">
        <v>180</v>
      </c>
      <c r="J666" s="108">
        <v>97000</v>
      </c>
      <c r="K666" s="45">
        <f t="shared" ref="K666:K671" si="36">ROUND(H666*J666,0)</f>
        <v>97000</v>
      </c>
      <c r="L666" s="45">
        <f>ROUND(IF(K666&gt;G666,K666-G666,0),0)</f>
        <v>97000</v>
      </c>
      <c r="M666" s="45">
        <f>ROUND(IF(K666&lt;G666,G666-K666,0),0)</f>
        <v>0</v>
      </c>
      <c r="N666" s="115" t="s">
        <v>413</v>
      </c>
      <c r="O666" s="49" t="s">
        <v>257</v>
      </c>
    </row>
    <row r="667" spans="1:15" s="49" customFormat="1" ht="168.8" customHeight="1" outlineLevel="1">
      <c r="A667" s="57">
        <v>2</v>
      </c>
      <c r="C667" s="205" t="s">
        <v>473</v>
      </c>
      <c r="D667" s="57">
        <v>0</v>
      </c>
      <c r="E667" s="46" t="s">
        <v>180</v>
      </c>
      <c r="F667" s="58"/>
      <c r="G667" s="59"/>
      <c r="H667" s="60">
        <v>1</v>
      </c>
      <c r="I667" s="57" t="s">
        <v>180</v>
      </c>
      <c r="J667" s="108">
        <v>46000</v>
      </c>
      <c r="K667" s="45">
        <f t="shared" si="36"/>
        <v>46000</v>
      </c>
      <c r="L667" s="45">
        <f t="shared" ref="L667:L672" si="37">ROUND(IF(K667&gt;G667,K667-G667,0),0)</f>
        <v>46000</v>
      </c>
      <c r="M667" s="45">
        <f t="shared" ref="M667:M672" si="38">ROUND(IF(K667&lt;G667,G667-K667,0),0)</f>
        <v>0</v>
      </c>
      <c r="N667" s="115" t="s">
        <v>414</v>
      </c>
      <c r="O667" s="49" t="s">
        <v>257</v>
      </c>
    </row>
    <row r="668" spans="1:15" s="49" customFormat="1" ht="137.25" customHeight="1" outlineLevel="1">
      <c r="A668" s="57">
        <v>3</v>
      </c>
      <c r="C668" s="205" t="s">
        <v>474</v>
      </c>
      <c r="D668" s="57">
        <v>0</v>
      </c>
      <c r="E668" s="46" t="s">
        <v>180</v>
      </c>
      <c r="F668" s="58"/>
      <c r="G668" s="59"/>
      <c r="H668" s="60">
        <v>2</v>
      </c>
      <c r="I668" s="57" t="s">
        <v>180</v>
      </c>
      <c r="J668" s="108">
        <v>16300</v>
      </c>
      <c r="K668" s="45">
        <f t="shared" si="36"/>
        <v>32600</v>
      </c>
      <c r="L668" s="45">
        <f t="shared" si="37"/>
        <v>32600</v>
      </c>
      <c r="M668" s="45">
        <f t="shared" si="38"/>
        <v>0</v>
      </c>
      <c r="N668" s="115" t="s">
        <v>491</v>
      </c>
      <c r="O668" s="49" t="s">
        <v>257</v>
      </c>
    </row>
    <row r="669" spans="1:15" s="49" customFormat="1" ht="134.5" customHeight="1" outlineLevel="1">
      <c r="A669" s="57">
        <v>4</v>
      </c>
      <c r="C669" s="205" t="s">
        <v>477</v>
      </c>
      <c r="D669" s="57">
        <v>0</v>
      </c>
      <c r="E669" s="46" t="s">
        <v>180</v>
      </c>
      <c r="F669" s="58"/>
      <c r="G669" s="59"/>
      <c r="H669" s="60">
        <v>1</v>
      </c>
      <c r="I669" s="57" t="s">
        <v>180</v>
      </c>
      <c r="J669" s="108">
        <v>14500</v>
      </c>
      <c r="K669" s="45">
        <f t="shared" si="36"/>
        <v>14500</v>
      </c>
      <c r="L669" s="45">
        <f t="shared" si="37"/>
        <v>14500</v>
      </c>
      <c r="M669" s="45">
        <f t="shared" si="38"/>
        <v>0</v>
      </c>
      <c r="N669" s="115" t="s">
        <v>491</v>
      </c>
      <c r="O669" s="49" t="s">
        <v>257</v>
      </c>
    </row>
    <row r="670" spans="1:15" s="49" customFormat="1" ht="136.55000000000001" customHeight="1" outlineLevel="1">
      <c r="A670" s="57">
        <v>5</v>
      </c>
      <c r="C670" s="205" t="s">
        <v>476</v>
      </c>
      <c r="D670" s="57">
        <v>0</v>
      </c>
      <c r="E670" s="46" t="s">
        <v>180</v>
      </c>
      <c r="F670" s="58"/>
      <c r="G670" s="59"/>
      <c r="H670" s="60">
        <v>1</v>
      </c>
      <c r="I670" s="57" t="s">
        <v>180</v>
      </c>
      <c r="J670" s="108">
        <v>15100</v>
      </c>
      <c r="K670" s="45">
        <f t="shared" si="36"/>
        <v>15100</v>
      </c>
      <c r="L670" s="45">
        <f t="shared" si="37"/>
        <v>15100</v>
      </c>
      <c r="M670" s="45">
        <f t="shared" si="38"/>
        <v>0</v>
      </c>
      <c r="N670" s="115" t="s">
        <v>491</v>
      </c>
      <c r="O670" s="49" t="s">
        <v>257</v>
      </c>
    </row>
    <row r="671" spans="1:15" s="49" customFormat="1" ht="130.94999999999999" customHeight="1" outlineLevel="1">
      <c r="A671" s="57">
        <v>6</v>
      </c>
      <c r="C671" s="205" t="s">
        <v>475</v>
      </c>
      <c r="D671" s="57">
        <v>0</v>
      </c>
      <c r="E671" s="46" t="s">
        <v>180</v>
      </c>
      <c r="F671" s="44"/>
      <c r="G671" s="44"/>
      <c r="H671" s="4">
        <v>1</v>
      </c>
      <c r="I671" s="57" t="s">
        <v>180</v>
      </c>
      <c r="J671" s="108">
        <v>15800</v>
      </c>
      <c r="K671" s="45">
        <f t="shared" si="36"/>
        <v>15800</v>
      </c>
      <c r="L671" s="45">
        <f t="shared" si="37"/>
        <v>15800</v>
      </c>
      <c r="M671" s="45">
        <f t="shared" si="38"/>
        <v>0</v>
      </c>
      <c r="N671" s="115" t="s">
        <v>491</v>
      </c>
      <c r="O671" s="49" t="s">
        <v>257</v>
      </c>
    </row>
    <row r="672" spans="1:15" s="49" customFormat="1" ht="29.4" customHeight="1">
      <c r="A672" s="3"/>
      <c r="C672" s="205"/>
      <c r="D672" s="57"/>
      <c r="E672" s="46"/>
      <c r="F672" s="44"/>
      <c r="G672" s="44"/>
      <c r="H672" s="4"/>
      <c r="I672" s="57"/>
      <c r="J672" s="109" t="s">
        <v>206</v>
      </c>
      <c r="K672" s="400">
        <f>SUM(K666:K671)</f>
        <v>221000</v>
      </c>
      <c r="L672" s="400">
        <f t="shared" si="37"/>
        <v>221000</v>
      </c>
      <c r="M672" s="45">
        <f t="shared" si="38"/>
        <v>0</v>
      </c>
      <c r="N672" s="401">
        <f>L672-M672</f>
        <v>221000</v>
      </c>
    </row>
    <row r="673" spans="1:15" s="49" customFormat="1" ht="20.05" customHeight="1">
      <c r="A673" s="387"/>
      <c r="C673" s="388"/>
      <c r="D673" s="57"/>
      <c r="E673" s="390"/>
      <c r="F673" s="44"/>
      <c r="G673" s="44"/>
      <c r="H673" s="391"/>
      <c r="I673" s="57"/>
      <c r="J673" s="109"/>
      <c r="K673" s="61"/>
      <c r="L673" s="61"/>
      <c r="M673" s="44"/>
      <c r="N673" s="384"/>
    </row>
    <row r="674" spans="1:15" s="49" customFormat="1" ht="20.05" customHeight="1">
      <c r="A674" s="387"/>
      <c r="C674" s="388"/>
      <c r="D674" s="57"/>
      <c r="E674" s="390"/>
      <c r="F674" s="55" t="s">
        <v>388</v>
      </c>
      <c r="G674" s="52">
        <f>G672</f>
        <v>0</v>
      </c>
      <c r="H674" s="393"/>
      <c r="I674" s="56"/>
      <c r="J674" s="107" t="s">
        <v>240</v>
      </c>
      <c r="K674" s="107">
        <f>L672</f>
        <v>221000</v>
      </c>
      <c r="L674" s="61"/>
      <c r="M674" s="44"/>
      <c r="N674" s="384"/>
    </row>
    <row r="675" spans="1:15" s="49" customFormat="1" ht="20.05" customHeight="1">
      <c r="A675" s="387"/>
      <c r="C675" s="388"/>
      <c r="D675" s="57"/>
      <c r="E675" s="390"/>
      <c r="F675" s="55" t="s">
        <v>653</v>
      </c>
      <c r="G675" s="52">
        <f>K672</f>
        <v>221000</v>
      </c>
      <c r="H675" s="393"/>
      <c r="I675" s="56"/>
      <c r="J675" s="107" t="s">
        <v>239</v>
      </c>
      <c r="K675" s="107">
        <f>M672</f>
        <v>0</v>
      </c>
      <c r="L675" s="61"/>
      <c r="M675" s="44"/>
      <c r="N675" s="384"/>
    </row>
    <row r="676" spans="1:15" s="49" customFormat="1" ht="20.05" customHeight="1">
      <c r="A676" s="387"/>
      <c r="C676" s="388"/>
      <c r="D676" s="57"/>
      <c r="E676" s="390"/>
      <c r="F676" s="55" t="s">
        <v>648</v>
      </c>
      <c r="G676" s="107">
        <f>G675-G674</f>
        <v>221000</v>
      </c>
      <c r="H676" s="393"/>
      <c r="I676" s="56"/>
      <c r="J676" s="55" t="s">
        <v>648</v>
      </c>
      <c r="K676" s="107">
        <f>K674-K675</f>
        <v>221000</v>
      </c>
      <c r="L676" s="61"/>
      <c r="M676" s="44"/>
      <c r="N676" s="384"/>
    </row>
    <row r="677" spans="1:15" s="49" customFormat="1" ht="20.05" customHeight="1">
      <c r="A677" s="387"/>
      <c r="C677" s="388"/>
      <c r="D677" s="57"/>
      <c r="E677" s="390"/>
      <c r="F677" s="44"/>
      <c r="G677" s="44"/>
      <c r="H677" s="391"/>
      <c r="I677" s="57"/>
      <c r="J677" s="109"/>
      <c r="K677" s="61"/>
      <c r="L677" s="61"/>
      <c r="M677" s="44"/>
      <c r="N677" s="384"/>
    </row>
    <row r="678" spans="1:15" s="49" customFormat="1" ht="22.95" customHeight="1">
      <c r="A678" s="3"/>
      <c r="C678" s="198" t="s">
        <v>478</v>
      </c>
      <c r="D678" s="199"/>
      <c r="E678" s="199"/>
      <c r="F678" s="199"/>
      <c r="G678" s="199"/>
      <c r="H678" s="3"/>
      <c r="I678" s="3"/>
      <c r="J678" s="106"/>
      <c r="K678" s="44"/>
      <c r="L678" s="44"/>
      <c r="M678" s="44"/>
      <c r="N678" s="115"/>
    </row>
    <row r="679" spans="1:15" s="49" customFormat="1" ht="155.25" customHeight="1" outlineLevel="1">
      <c r="A679" s="3">
        <v>7</v>
      </c>
      <c r="C679" s="210" t="s">
        <v>246</v>
      </c>
      <c r="D679" s="79">
        <v>0</v>
      </c>
      <c r="E679" s="49" t="s">
        <v>12</v>
      </c>
      <c r="F679" s="62"/>
      <c r="G679" s="62"/>
      <c r="H679" s="63">
        <f>251.59+37.55</f>
        <v>289.14</v>
      </c>
      <c r="I679" s="63" t="s">
        <v>12</v>
      </c>
      <c r="J679" s="106">
        <v>13</v>
      </c>
      <c r="K679" s="45">
        <f>ROUND(H679*J679,0)</f>
        <v>3759</v>
      </c>
      <c r="L679" s="45">
        <f>ROUND(IF(K679&gt;G679,K679-G679,0),0)</f>
        <v>3759</v>
      </c>
      <c r="M679" s="45">
        <f>ROUND(IF(K679&lt;G679,G679-K679,0),0)</f>
        <v>0</v>
      </c>
      <c r="N679" s="115" t="s">
        <v>311</v>
      </c>
      <c r="O679" s="49" t="s">
        <v>258</v>
      </c>
    </row>
    <row r="680" spans="1:15" s="49" customFormat="1" ht="31.25" outlineLevel="1">
      <c r="A680" s="3"/>
      <c r="C680" s="210" t="s">
        <v>334</v>
      </c>
      <c r="D680" s="79"/>
      <c r="F680" s="62"/>
      <c r="G680" s="62"/>
      <c r="H680" s="62"/>
      <c r="I680" s="62"/>
      <c r="J680" s="106"/>
      <c r="K680" s="45"/>
      <c r="L680" s="45"/>
      <c r="M680" s="45"/>
      <c r="N680" s="115"/>
      <c r="O680" s="49" t="s">
        <v>258</v>
      </c>
    </row>
    <row r="681" spans="1:15" s="49" customFormat="1" ht="12.1" customHeight="1" outlineLevel="1">
      <c r="A681" s="3"/>
      <c r="F681" s="43"/>
      <c r="G681" s="44"/>
      <c r="H681" s="3"/>
      <c r="I681" s="3"/>
      <c r="J681" s="106"/>
      <c r="K681" s="45"/>
      <c r="L681" s="45">
        <f t="shared" ref="L681:L701" si="39">ROUND(IF(K681&gt;G681,K681-G681,0),0)</f>
        <v>0</v>
      </c>
      <c r="M681" s="45">
        <f t="shared" ref="M681:M701" si="40">ROUND(IF(K681&lt;G681,G681-K681,0),0)</f>
        <v>0</v>
      </c>
      <c r="N681" s="115"/>
      <c r="O681" s="49" t="s">
        <v>258</v>
      </c>
    </row>
    <row r="682" spans="1:15" s="49" customFormat="1" ht="150.80000000000001" customHeight="1" outlineLevel="1">
      <c r="A682" s="3">
        <v>8</v>
      </c>
      <c r="C682" s="210" t="s">
        <v>247</v>
      </c>
      <c r="D682" s="79">
        <v>0</v>
      </c>
      <c r="E682" s="49" t="s">
        <v>11</v>
      </c>
      <c r="F682" s="43"/>
      <c r="G682" s="44"/>
      <c r="H682" s="3">
        <v>0.59</v>
      </c>
      <c r="I682" s="3" t="s">
        <v>11</v>
      </c>
      <c r="J682" s="106">
        <v>4424</v>
      </c>
      <c r="K682" s="45">
        <f>ROUND(H682*J682,0)</f>
        <v>2610</v>
      </c>
      <c r="L682" s="45">
        <f t="shared" si="39"/>
        <v>2610</v>
      </c>
      <c r="M682" s="45">
        <f t="shared" si="40"/>
        <v>0</v>
      </c>
      <c r="N682" s="115" t="s">
        <v>311</v>
      </c>
      <c r="O682" s="49" t="s">
        <v>258</v>
      </c>
    </row>
    <row r="683" spans="1:15" s="49" customFormat="1" ht="31.25" outlineLevel="1">
      <c r="A683" s="3"/>
      <c r="C683" s="210" t="s">
        <v>334</v>
      </c>
      <c r="D683" s="79"/>
      <c r="F683" s="43"/>
      <c r="G683" s="44"/>
      <c r="H683" s="3"/>
      <c r="I683" s="3"/>
      <c r="J683" s="106"/>
      <c r="K683" s="45"/>
      <c r="L683" s="45"/>
      <c r="M683" s="45"/>
      <c r="N683" s="115"/>
      <c r="O683" s="49" t="s">
        <v>258</v>
      </c>
    </row>
    <row r="684" spans="1:15" s="49" customFormat="1" ht="12.1" customHeight="1" outlineLevel="1">
      <c r="A684" s="3"/>
      <c r="C684" s="210"/>
      <c r="F684" s="43"/>
      <c r="G684" s="44"/>
      <c r="H684" s="3"/>
      <c r="I684" s="3"/>
      <c r="J684" s="106"/>
      <c r="K684" s="45"/>
      <c r="L684" s="45">
        <f t="shared" si="39"/>
        <v>0</v>
      </c>
      <c r="M684" s="45">
        <f t="shared" si="40"/>
        <v>0</v>
      </c>
      <c r="N684" s="115"/>
      <c r="O684" s="49" t="s">
        <v>258</v>
      </c>
    </row>
    <row r="685" spans="1:15" s="49" customFormat="1" ht="226.55" customHeight="1" outlineLevel="1">
      <c r="A685" s="3">
        <v>9</v>
      </c>
      <c r="C685" s="115" t="s">
        <v>176</v>
      </c>
      <c r="D685" s="64">
        <v>0</v>
      </c>
      <c r="E685" s="65" t="s">
        <v>12</v>
      </c>
      <c r="F685" s="65"/>
      <c r="G685" s="65"/>
      <c r="H685" s="116">
        <v>11.3</v>
      </c>
      <c r="I685" s="3" t="s">
        <v>12</v>
      </c>
      <c r="J685" s="106">
        <v>9055</v>
      </c>
      <c r="K685" s="45">
        <f>ROUND(H685*J685,0)</f>
        <v>102322</v>
      </c>
      <c r="L685" s="45">
        <f t="shared" si="39"/>
        <v>102322</v>
      </c>
      <c r="M685" s="45">
        <f t="shared" si="40"/>
        <v>0</v>
      </c>
      <c r="N685" s="115" t="s">
        <v>313</v>
      </c>
      <c r="O685" s="49" t="s">
        <v>258</v>
      </c>
    </row>
    <row r="686" spans="1:15" s="49" customFormat="1" outlineLevel="1">
      <c r="A686" s="3"/>
      <c r="C686" s="48" t="s">
        <v>354</v>
      </c>
      <c r="F686" s="43"/>
      <c r="G686" s="44"/>
      <c r="H686" s="3"/>
      <c r="I686" s="3"/>
      <c r="J686" s="106"/>
      <c r="K686" s="45"/>
      <c r="L686" s="45">
        <f t="shared" si="39"/>
        <v>0</v>
      </c>
      <c r="M686" s="45">
        <f t="shared" si="40"/>
        <v>0</v>
      </c>
      <c r="N686" s="115"/>
      <c r="O686" s="49" t="s">
        <v>258</v>
      </c>
    </row>
    <row r="687" spans="1:15" s="49" customFormat="1" ht="12.1" customHeight="1" outlineLevel="1">
      <c r="A687" s="3"/>
      <c r="F687" s="43"/>
      <c r="G687" s="44"/>
      <c r="H687" s="3"/>
      <c r="I687" s="3"/>
      <c r="J687" s="106"/>
      <c r="K687" s="45"/>
      <c r="L687" s="45">
        <f t="shared" si="39"/>
        <v>0</v>
      </c>
      <c r="M687" s="45">
        <f t="shared" si="40"/>
        <v>0</v>
      </c>
      <c r="N687" s="115"/>
      <c r="O687" s="49" t="s">
        <v>258</v>
      </c>
    </row>
    <row r="688" spans="1:15" s="49" customFormat="1" ht="270.7" customHeight="1" outlineLevel="1">
      <c r="A688" s="3">
        <v>10</v>
      </c>
      <c r="C688" s="115" t="s">
        <v>179</v>
      </c>
      <c r="D688" s="66">
        <v>0</v>
      </c>
      <c r="E688" s="3" t="s">
        <v>12</v>
      </c>
      <c r="F688" s="65"/>
      <c r="G688" s="65"/>
      <c r="H688" s="65">
        <v>13.7</v>
      </c>
      <c r="I688" s="3" t="s">
        <v>12</v>
      </c>
      <c r="J688" s="106">
        <v>1625</v>
      </c>
      <c r="K688" s="45">
        <f>ROUND(H688*J688,0)</f>
        <v>22263</v>
      </c>
      <c r="L688" s="45">
        <f t="shared" si="39"/>
        <v>22263</v>
      </c>
      <c r="M688" s="45">
        <f t="shared" si="40"/>
        <v>0</v>
      </c>
      <c r="N688" s="115" t="s">
        <v>315</v>
      </c>
      <c r="O688" s="49" t="s">
        <v>258</v>
      </c>
    </row>
    <row r="689" spans="1:23" s="49" customFormat="1" outlineLevel="1">
      <c r="A689" s="3"/>
      <c r="C689" s="48" t="s">
        <v>369</v>
      </c>
      <c r="F689" s="43"/>
      <c r="G689" s="44"/>
      <c r="H689" s="3"/>
      <c r="I689" s="3"/>
      <c r="J689" s="106"/>
      <c r="K689" s="45"/>
      <c r="L689" s="45">
        <f t="shared" si="39"/>
        <v>0</v>
      </c>
      <c r="M689" s="45">
        <f t="shared" si="40"/>
        <v>0</v>
      </c>
      <c r="N689" s="115"/>
      <c r="O689" s="49" t="s">
        <v>258</v>
      </c>
    </row>
    <row r="690" spans="1:23" s="49" customFormat="1" ht="12.1" customHeight="1" outlineLevel="1">
      <c r="A690" s="116"/>
      <c r="B690" s="65"/>
      <c r="C690" s="115"/>
      <c r="D690" s="65"/>
      <c r="E690" s="65"/>
      <c r="F690" s="65"/>
      <c r="G690" s="44"/>
      <c r="J690" s="106"/>
      <c r="K690" s="45"/>
      <c r="L690" s="45">
        <f t="shared" si="39"/>
        <v>0</v>
      </c>
      <c r="M690" s="45">
        <f t="shared" si="40"/>
        <v>0</v>
      </c>
      <c r="N690" s="115"/>
      <c r="O690" s="49" t="s">
        <v>258</v>
      </c>
    </row>
    <row r="691" spans="1:23" s="49" customFormat="1" ht="257.3" customHeight="1" outlineLevel="1">
      <c r="A691" s="116">
        <v>11</v>
      </c>
      <c r="B691" s="65"/>
      <c r="C691" s="115" t="s">
        <v>213</v>
      </c>
      <c r="D691" s="66">
        <v>0</v>
      </c>
      <c r="E691" s="3" t="s">
        <v>180</v>
      </c>
      <c r="F691" s="65"/>
      <c r="G691" s="65"/>
      <c r="H691" s="3">
        <v>1</v>
      </c>
      <c r="I691" s="3" t="s">
        <v>180</v>
      </c>
      <c r="J691" s="110">
        <v>55000</v>
      </c>
      <c r="K691" s="45">
        <f>ROUND(H691*J691,0)</f>
        <v>55000</v>
      </c>
      <c r="L691" s="45">
        <f t="shared" si="39"/>
        <v>55000</v>
      </c>
      <c r="M691" s="45">
        <f t="shared" si="40"/>
        <v>0</v>
      </c>
      <c r="N691" s="115" t="s">
        <v>313</v>
      </c>
      <c r="O691" s="49" t="s">
        <v>258</v>
      </c>
    </row>
    <row r="692" spans="1:23" s="49" customFormat="1" outlineLevel="1">
      <c r="A692" s="116"/>
      <c r="B692" s="65"/>
      <c r="C692" s="209" t="s">
        <v>347</v>
      </c>
      <c r="D692" s="65"/>
      <c r="E692" s="65"/>
      <c r="F692" s="65"/>
      <c r="G692" s="44"/>
      <c r="J692" s="106"/>
      <c r="K692" s="45"/>
      <c r="L692" s="45">
        <f t="shared" si="39"/>
        <v>0</v>
      </c>
      <c r="M692" s="45">
        <f t="shared" si="40"/>
        <v>0</v>
      </c>
      <c r="N692" s="115"/>
      <c r="O692" s="49" t="s">
        <v>258</v>
      </c>
    </row>
    <row r="693" spans="1:23" s="49" customFormat="1" ht="12.1" customHeight="1" outlineLevel="1">
      <c r="A693" s="116"/>
      <c r="B693" s="65"/>
      <c r="C693" s="115"/>
      <c r="D693" s="65"/>
      <c r="E693" s="65"/>
      <c r="F693" s="65"/>
      <c r="G693" s="44"/>
      <c r="H693" s="3"/>
      <c r="I693" s="3"/>
      <c r="J693" s="106"/>
      <c r="K693" s="45"/>
      <c r="L693" s="45">
        <f t="shared" si="39"/>
        <v>0</v>
      </c>
      <c r="M693" s="45">
        <f t="shared" si="40"/>
        <v>0</v>
      </c>
      <c r="N693" s="115"/>
      <c r="O693" s="49" t="s">
        <v>258</v>
      </c>
    </row>
    <row r="694" spans="1:23" s="49" customFormat="1" ht="409.6" customHeight="1" outlineLevel="1">
      <c r="A694" s="498">
        <v>12</v>
      </c>
      <c r="B694" s="498"/>
      <c r="C694" s="497" t="s">
        <v>181</v>
      </c>
      <c r="D694" s="499">
        <v>0</v>
      </c>
      <c r="E694" s="500" t="s">
        <v>12</v>
      </c>
      <c r="F694" s="498"/>
      <c r="G694" s="498"/>
      <c r="H694" s="498">
        <v>32.08</v>
      </c>
      <c r="I694" s="500" t="s">
        <v>12</v>
      </c>
      <c r="J694" s="502">
        <v>9241</v>
      </c>
      <c r="K694" s="496">
        <f>ROUND(H694*J694,0)</f>
        <v>296451</v>
      </c>
      <c r="L694" s="496">
        <f t="shared" si="39"/>
        <v>296451</v>
      </c>
      <c r="M694" s="496">
        <f t="shared" si="40"/>
        <v>0</v>
      </c>
      <c r="N694" s="497" t="s">
        <v>316</v>
      </c>
      <c r="O694" s="49" t="s">
        <v>258</v>
      </c>
    </row>
    <row r="695" spans="1:23" s="49" customFormat="1" ht="41.95" customHeight="1" outlineLevel="1">
      <c r="A695" s="498"/>
      <c r="B695" s="498"/>
      <c r="C695" s="497"/>
      <c r="D695" s="499"/>
      <c r="E695" s="500"/>
      <c r="F695" s="498"/>
      <c r="G695" s="498"/>
      <c r="H695" s="498"/>
      <c r="I695" s="500"/>
      <c r="J695" s="502"/>
      <c r="K695" s="496"/>
      <c r="L695" s="496"/>
      <c r="M695" s="496"/>
      <c r="N695" s="497"/>
      <c r="O695" s="49" t="s">
        <v>258</v>
      </c>
    </row>
    <row r="696" spans="1:23" s="49" customFormat="1" outlineLevel="1">
      <c r="A696" s="116"/>
      <c r="B696" s="65"/>
      <c r="C696" s="209" t="s">
        <v>383</v>
      </c>
      <c r="D696" s="66"/>
      <c r="E696" s="3"/>
      <c r="F696" s="65"/>
      <c r="G696" s="65"/>
      <c r="H696" s="65"/>
      <c r="I696" s="3"/>
      <c r="J696" s="111"/>
      <c r="K696" s="45"/>
      <c r="L696" s="45"/>
      <c r="M696" s="45"/>
      <c r="N696" s="115"/>
      <c r="O696" s="49" t="s">
        <v>258</v>
      </c>
    </row>
    <row r="697" spans="1:23" s="49" customFormat="1" ht="12.1" customHeight="1" outlineLevel="1">
      <c r="A697" s="116"/>
      <c r="B697" s="65"/>
      <c r="C697" s="115"/>
      <c r="D697" s="66"/>
      <c r="E697" s="3"/>
      <c r="F697" s="65"/>
      <c r="G697" s="65"/>
      <c r="H697" s="65"/>
      <c r="I697" s="3"/>
      <c r="J697" s="111"/>
      <c r="K697" s="45"/>
      <c r="L697" s="45"/>
      <c r="M697" s="45"/>
      <c r="N697" s="115"/>
      <c r="O697" s="49" t="s">
        <v>258</v>
      </c>
    </row>
    <row r="698" spans="1:23" s="49" customFormat="1" ht="409.6" customHeight="1" outlineLevel="1">
      <c r="A698" s="498">
        <v>13</v>
      </c>
      <c r="B698" s="498"/>
      <c r="C698" s="501" t="s">
        <v>207</v>
      </c>
      <c r="D698" s="499">
        <v>0</v>
      </c>
      <c r="E698" s="498" t="s">
        <v>12</v>
      </c>
      <c r="F698" s="498"/>
      <c r="G698" s="500"/>
      <c r="H698" s="500">
        <v>9.2100000000000009</v>
      </c>
      <c r="I698" s="500" t="s">
        <v>12</v>
      </c>
      <c r="J698" s="502">
        <v>6734</v>
      </c>
      <c r="K698" s="503">
        <f>ROUND(H698*J698,0)</f>
        <v>62020</v>
      </c>
      <c r="L698" s="503">
        <f t="shared" si="39"/>
        <v>62020</v>
      </c>
      <c r="M698" s="496">
        <f t="shared" si="40"/>
        <v>0</v>
      </c>
      <c r="N698" s="497" t="s">
        <v>317</v>
      </c>
      <c r="O698" s="49" t="s">
        <v>258</v>
      </c>
    </row>
    <row r="699" spans="1:23" s="49" customFormat="1" ht="72.7" customHeight="1" outlineLevel="1">
      <c r="A699" s="498"/>
      <c r="B699" s="498"/>
      <c r="C699" s="501"/>
      <c r="D699" s="499"/>
      <c r="E699" s="498"/>
      <c r="F699" s="498"/>
      <c r="G699" s="500"/>
      <c r="H699" s="500"/>
      <c r="I699" s="500"/>
      <c r="J699" s="502"/>
      <c r="K699" s="503"/>
      <c r="L699" s="503"/>
      <c r="M699" s="496"/>
      <c r="N699" s="497"/>
      <c r="O699" s="49" t="s">
        <v>258</v>
      </c>
    </row>
    <row r="700" spans="1:23" s="49" customFormat="1" ht="12.1" customHeight="1" outlineLevel="1">
      <c r="A700" s="116"/>
      <c r="B700" s="65"/>
      <c r="C700" s="205"/>
      <c r="D700" s="65"/>
      <c r="E700" s="65"/>
      <c r="F700" s="65"/>
      <c r="G700" s="44"/>
      <c r="H700" s="3"/>
      <c r="I700" s="3"/>
      <c r="J700" s="110"/>
      <c r="K700" s="86"/>
      <c r="L700" s="86">
        <f t="shared" si="39"/>
        <v>0</v>
      </c>
      <c r="M700" s="45">
        <f t="shared" si="40"/>
        <v>0</v>
      </c>
      <c r="N700" s="115"/>
      <c r="O700" s="49" t="s">
        <v>258</v>
      </c>
    </row>
    <row r="701" spans="1:23" s="49" customFormat="1" ht="215.35" customHeight="1" outlineLevel="1">
      <c r="A701" s="116">
        <v>14</v>
      </c>
      <c r="B701" s="65"/>
      <c r="C701" s="205" t="s">
        <v>212</v>
      </c>
      <c r="D701" s="116">
        <v>0</v>
      </c>
      <c r="E701" s="116" t="s">
        <v>180</v>
      </c>
      <c r="F701" s="65"/>
      <c r="G701" s="44"/>
      <c r="H701" s="4">
        <v>1</v>
      </c>
      <c r="I701" s="3" t="s">
        <v>180</v>
      </c>
      <c r="J701" s="110">
        <v>75000</v>
      </c>
      <c r="K701" s="86">
        <f>ROUND(H701*J701,0)</f>
        <v>75000</v>
      </c>
      <c r="L701" s="86">
        <f t="shared" si="39"/>
        <v>75000</v>
      </c>
      <c r="M701" s="45">
        <f t="shared" si="40"/>
        <v>0</v>
      </c>
      <c r="N701" s="115" t="s">
        <v>415</v>
      </c>
      <c r="O701" s="49" t="s">
        <v>258</v>
      </c>
    </row>
    <row r="702" spans="1:23" s="49" customFormat="1" ht="196.5" customHeight="1" outlineLevel="1">
      <c r="A702" s="350">
        <f>A701+1</f>
        <v>15</v>
      </c>
      <c r="B702" s="350"/>
      <c r="C702" s="211" t="s">
        <v>395</v>
      </c>
      <c r="D702" s="347"/>
      <c r="E702" s="350"/>
      <c r="F702" s="351"/>
      <c r="G702" s="351"/>
      <c r="H702" s="102">
        <v>48</v>
      </c>
      <c r="I702" s="352" t="s">
        <v>12</v>
      </c>
      <c r="J702" s="353">
        <v>381</v>
      </c>
      <c r="K702" s="354">
        <f>ROUND(H702*J702,0)</f>
        <v>18288</v>
      </c>
      <c r="L702" s="354">
        <f>ROUND(IF(K702&gt;G702,K702-G702,0),0)</f>
        <v>18288</v>
      </c>
      <c r="M702" s="355"/>
      <c r="N702" s="223" t="s">
        <v>609</v>
      </c>
      <c r="O702" s="49" t="s">
        <v>258</v>
      </c>
      <c r="Q702" s="3"/>
      <c r="U702" s="85"/>
      <c r="V702" s="85"/>
      <c r="W702" s="85"/>
    </row>
    <row r="703" spans="1:23" s="49" customFormat="1" ht="81" customHeight="1" outlineLevel="1">
      <c r="A703" s="350">
        <f t="shared" ref="A703:A706" si="41">A702+1</f>
        <v>16</v>
      </c>
      <c r="B703" s="3"/>
      <c r="C703" s="205" t="s">
        <v>398</v>
      </c>
      <c r="D703" s="116"/>
      <c r="E703" s="3"/>
      <c r="F703" s="69"/>
      <c r="G703" s="69"/>
      <c r="H703" s="66">
        <v>15</v>
      </c>
      <c r="I703" s="71" t="s">
        <v>180</v>
      </c>
      <c r="J703" s="112">
        <v>2819</v>
      </c>
      <c r="K703" s="86">
        <f t="shared" ref="K703:K708" si="42">ROUND(H703*J703,0)</f>
        <v>42285</v>
      </c>
      <c r="L703" s="86">
        <f t="shared" ref="L703:L708" si="43">ROUND(IF(K703&gt;G703,K703-G703,0),0)</f>
        <v>42285</v>
      </c>
      <c r="M703" s="80"/>
      <c r="N703" s="206" t="s">
        <v>313</v>
      </c>
      <c r="O703" s="49" t="s">
        <v>258</v>
      </c>
      <c r="Q703" s="3"/>
      <c r="U703" s="85"/>
      <c r="V703" s="85"/>
      <c r="W703" s="85"/>
    </row>
    <row r="704" spans="1:23" s="49" customFormat="1" ht="85.6" customHeight="1" outlineLevel="1">
      <c r="A704" s="350">
        <f t="shared" si="41"/>
        <v>17</v>
      </c>
      <c r="B704" s="88"/>
      <c r="C704" s="211" t="s">
        <v>396</v>
      </c>
      <c r="D704" s="87"/>
      <c r="E704" s="88"/>
      <c r="F704" s="96"/>
      <c r="G704" s="96"/>
      <c r="H704" s="97">
        <v>5</v>
      </c>
      <c r="I704" s="92" t="s">
        <v>180</v>
      </c>
      <c r="J704" s="353">
        <v>510</v>
      </c>
      <c r="K704" s="354">
        <f t="shared" si="42"/>
        <v>2550</v>
      </c>
      <c r="L704" s="354">
        <f t="shared" si="43"/>
        <v>2550</v>
      </c>
      <c r="M704" s="93"/>
      <c r="N704" s="206" t="s">
        <v>313</v>
      </c>
      <c r="O704" s="49" t="s">
        <v>258</v>
      </c>
      <c r="Q704" s="3"/>
      <c r="U704" s="85"/>
      <c r="V704" s="85"/>
      <c r="W704" s="85"/>
    </row>
    <row r="705" spans="1:30" s="49" customFormat="1" ht="87.8" customHeight="1" outlineLevel="1">
      <c r="A705" s="350">
        <f t="shared" si="41"/>
        <v>18</v>
      </c>
      <c r="B705" s="88"/>
      <c r="C705" s="211" t="s">
        <v>397</v>
      </c>
      <c r="D705" s="87"/>
      <c r="E705" s="88"/>
      <c r="F705" s="96"/>
      <c r="G705" s="96"/>
      <c r="H705" s="97">
        <v>5</v>
      </c>
      <c r="I705" s="92" t="s">
        <v>180</v>
      </c>
      <c r="J705" s="353">
        <v>1775</v>
      </c>
      <c r="K705" s="354">
        <f t="shared" si="42"/>
        <v>8875</v>
      </c>
      <c r="L705" s="354">
        <f t="shared" si="43"/>
        <v>8875</v>
      </c>
      <c r="M705" s="93"/>
      <c r="N705" s="206" t="s">
        <v>313</v>
      </c>
      <c r="O705" s="49" t="s">
        <v>258</v>
      </c>
      <c r="Q705" s="3"/>
      <c r="U705" s="85"/>
      <c r="V705" s="85"/>
      <c r="W705" s="85"/>
    </row>
    <row r="706" spans="1:30" s="49" customFormat="1" ht="86.3" customHeight="1" outlineLevel="1">
      <c r="A706" s="350">
        <f t="shared" si="41"/>
        <v>19</v>
      </c>
      <c r="B706" s="88"/>
      <c r="C706" s="211" t="s">
        <v>399</v>
      </c>
      <c r="D706" s="87"/>
      <c r="E706" s="88"/>
      <c r="F706" s="96"/>
      <c r="G706" s="96"/>
      <c r="H706" s="97">
        <v>38</v>
      </c>
      <c r="I706" s="92" t="s">
        <v>180</v>
      </c>
      <c r="J706" s="353">
        <v>600</v>
      </c>
      <c r="K706" s="354">
        <f t="shared" si="42"/>
        <v>22800</v>
      </c>
      <c r="L706" s="354">
        <f t="shared" si="43"/>
        <v>22800</v>
      </c>
      <c r="M706" s="93"/>
      <c r="N706" s="206" t="s">
        <v>313</v>
      </c>
      <c r="O706" s="49" t="s">
        <v>258</v>
      </c>
      <c r="Q706" s="3"/>
      <c r="U706" s="85"/>
      <c r="V706" s="85"/>
      <c r="W706" s="85"/>
    </row>
    <row r="707" spans="1:30" s="90" customFormat="1" ht="126" customHeight="1" outlineLevel="1">
      <c r="A707" s="350">
        <f>A708+1</f>
        <v>21</v>
      </c>
      <c r="B707" s="91"/>
      <c r="C707" s="356" t="s">
        <v>490</v>
      </c>
      <c r="D707" s="357"/>
      <c r="E707" s="91"/>
      <c r="F707" s="358"/>
      <c r="G707" s="358"/>
      <c r="H707" s="359">
        <v>0.74</v>
      </c>
      <c r="I707" s="352" t="s">
        <v>12</v>
      </c>
      <c r="J707" s="353">
        <v>6473</v>
      </c>
      <c r="K707" s="354">
        <f>ROUND(H707*J707,0)</f>
        <v>4790</v>
      </c>
      <c r="L707" s="354">
        <f>ROUND(IF(K707&gt;G707,K707-G707,0),0)</f>
        <v>4790</v>
      </c>
      <c r="M707" s="93">
        <v>0</v>
      </c>
      <c r="N707" s="224" t="s">
        <v>318</v>
      </c>
      <c r="O707" s="49" t="s">
        <v>258</v>
      </c>
      <c r="Q707" s="91"/>
      <c r="R707" s="94"/>
      <c r="S707" s="94"/>
      <c r="T707" s="94"/>
      <c r="U707" s="95"/>
      <c r="V707" s="95"/>
      <c r="W707" s="95"/>
      <c r="X707" s="94"/>
      <c r="Y707" s="94"/>
      <c r="Z707" s="94"/>
      <c r="AA707" s="94"/>
      <c r="AB707" s="94"/>
      <c r="AC707" s="94"/>
      <c r="AD707" s="94"/>
    </row>
    <row r="708" spans="1:30" s="49" customFormat="1" ht="165.75" customHeight="1" outlineLevel="1">
      <c r="A708" s="350">
        <f>A706+1</f>
        <v>20</v>
      </c>
      <c r="B708" s="65"/>
      <c r="C708" s="205" t="s">
        <v>400</v>
      </c>
      <c r="D708" s="65"/>
      <c r="E708" s="65"/>
      <c r="F708" s="65"/>
      <c r="G708" s="44"/>
      <c r="H708" s="3">
        <v>1</v>
      </c>
      <c r="I708" s="71" t="s">
        <v>17</v>
      </c>
      <c r="J708" s="106">
        <v>300000</v>
      </c>
      <c r="K708" s="86">
        <f t="shared" si="42"/>
        <v>300000</v>
      </c>
      <c r="L708" s="86">
        <f t="shared" si="43"/>
        <v>300000</v>
      </c>
      <c r="M708" s="80"/>
      <c r="N708" s="115" t="s">
        <v>313</v>
      </c>
      <c r="O708" s="49" t="s">
        <v>258</v>
      </c>
    </row>
    <row r="709" spans="1:30" s="99" customFormat="1" ht="24.8" customHeight="1" outlineLevel="1">
      <c r="A709" s="88"/>
      <c r="B709" s="88"/>
      <c r="C709" s="203" t="s">
        <v>479</v>
      </c>
      <c r="D709" s="203"/>
      <c r="E709" s="203"/>
      <c r="F709" s="203"/>
      <c r="G709" s="203"/>
      <c r="H709" s="97"/>
      <c r="I709" s="92"/>
      <c r="J709" s="113"/>
      <c r="K709" s="89"/>
      <c r="L709" s="89"/>
      <c r="M709" s="93"/>
      <c r="N709" s="204"/>
      <c r="O709" s="49" t="s">
        <v>258</v>
      </c>
      <c r="Q709" s="98"/>
      <c r="U709" s="100"/>
      <c r="V709" s="100"/>
      <c r="W709" s="100"/>
    </row>
    <row r="710" spans="1:30" s="49" customFormat="1" ht="297.7" customHeight="1" outlineLevel="1">
      <c r="A710" s="88">
        <v>22</v>
      </c>
      <c r="B710" s="90"/>
      <c r="C710" s="212" t="s">
        <v>248</v>
      </c>
      <c r="D710" s="103">
        <v>0</v>
      </c>
      <c r="E710" s="104" t="s">
        <v>13</v>
      </c>
      <c r="F710" s="104"/>
      <c r="G710" s="104"/>
      <c r="H710" s="104">
        <v>0.3</v>
      </c>
      <c r="I710" s="88" t="s">
        <v>13</v>
      </c>
      <c r="J710" s="114">
        <f>'Civil Data'!G23</f>
        <v>95386</v>
      </c>
      <c r="K710" s="89">
        <f>ROUND(H710*J710,0)</f>
        <v>28616</v>
      </c>
      <c r="L710" s="89">
        <f>ROUND(IF(K710&gt;G710,K710-G710,0),0)</f>
        <v>28616</v>
      </c>
      <c r="M710" s="89">
        <f>ROUND(IF(K710&lt;G710,G710-K710,0),0)</f>
        <v>0</v>
      </c>
      <c r="N710" s="225" t="s">
        <v>312</v>
      </c>
      <c r="O710" s="49" t="s">
        <v>258</v>
      </c>
    </row>
    <row r="711" spans="1:30" s="49" customFormat="1" outlineLevel="1">
      <c r="A711" s="88"/>
      <c r="B711" s="90"/>
      <c r="C711" s="212" t="s">
        <v>332</v>
      </c>
      <c r="D711" s="103"/>
      <c r="E711" s="104"/>
      <c r="F711" s="104"/>
      <c r="G711" s="104"/>
      <c r="H711" s="104"/>
      <c r="I711" s="88"/>
      <c r="J711" s="114"/>
      <c r="K711" s="89"/>
      <c r="L711" s="89"/>
      <c r="M711" s="89"/>
      <c r="N711" s="225"/>
      <c r="O711" s="49" t="s">
        <v>258</v>
      </c>
    </row>
    <row r="712" spans="1:30" s="49" customFormat="1" ht="191.25" customHeight="1" outlineLevel="1">
      <c r="A712" s="88">
        <v>23</v>
      </c>
      <c r="B712" s="227"/>
      <c r="C712" s="226" t="s">
        <v>211</v>
      </c>
      <c r="D712" s="97">
        <v>0</v>
      </c>
      <c r="E712" s="87" t="s">
        <v>12</v>
      </c>
      <c r="F712" s="227"/>
      <c r="G712" s="228"/>
      <c r="H712" s="88">
        <v>39.78</v>
      </c>
      <c r="I712" s="88" t="s">
        <v>12</v>
      </c>
      <c r="J712" s="114">
        <f>'Civil Data'!I46</f>
        <v>1791</v>
      </c>
      <c r="K712" s="89">
        <f>ROUND(H712*J712,0)</f>
        <v>71246</v>
      </c>
      <c r="L712" s="89">
        <f>ROUND(IF(K712&gt;G712,K712-G712,0),0)</f>
        <v>71246</v>
      </c>
      <c r="M712" s="89">
        <f>ROUND(IF(K712&lt;G712,G712-K712,0),0)</f>
        <v>0</v>
      </c>
      <c r="N712" s="225" t="s">
        <v>318</v>
      </c>
      <c r="O712" s="49" t="s">
        <v>258</v>
      </c>
    </row>
    <row r="713" spans="1:30" s="49" customFormat="1" ht="312.45" outlineLevel="1">
      <c r="A713" s="87">
        <v>24</v>
      </c>
      <c r="B713" s="90"/>
      <c r="C713" s="212" t="s">
        <v>484</v>
      </c>
      <c r="D713" s="103">
        <v>0</v>
      </c>
      <c r="E713" s="104" t="s">
        <v>11</v>
      </c>
      <c r="F713" s="104"/>
      <c r="G713" s="104"/>
      <c r="H713" s="104">
        <v>0.75</v>
      </c>
      <c r="I713" s="88" t="s">
        <v>11</v>
      </c>
      <c r="J713" s="114">
        <f>'Civil Data'!G81</f>
        <v>14683</v>
      </c>
      <c r="K713" s="89">
        <f>ROUND(H713*J713,0)</f>
        <v>11012</v>
      </c>
      <c r="L713" s="89">
        <f>ROUND(IF(K713&gt;G713,K713-G713,0),0)</f>
        <v>11012</v>
      </c>
      <c r="M713" s="89">
        <f>ROUND(IF(K713&lt;G713,G713-K713,0),0)</f>
        <v>0</v>
      </c>
      <c r="N713" s="225" t="s">
        <v>312</v>
      </c>
      <c r="O713" s="49" t="s">
        <v>258</v>
      </c>
    </row>
    <row r="714" spans="1:30" s="49" customFormat="1" outlineLevel="1">
      <c r="A714" s="88"/>
      <c r="B714" s="90"/>
      <c r="C714" s="212" t="s">
        <v>332</v>
      </c>
      <c r="D714" s="103"/>
      <c r="E714" s="104"/>
      <c r="F714" s="104"/>
      <c r="G714" s="104"/>
      <c r="H714" s="104"/>
      <c r="I714" s="88"/>
      <c r="J714" s="114"/>
      <c r="K714" s="89"/>
      <c r="L714" s="89"/>
      <c r="M714" s="89"/>
      <c r="N714" s="225"/>
      <c r="O714" s="49" t="s">
        <v>258</v>
      </c>
    </row>
    <row r="715" spans="1:30" s="49" customFormat="1" ht="265.60000000000002" outlineLevel="1">
      <c r="A715" s="88">
        <v>25</v>
      </c>
      <c r="B715" s="90"/>
      <c r="C715" s="226" t="s">
        <v>175</v>
      </c>
      <c r="D715" s="229">
        <v>0</v>
      </c>
      <c r="E715" s="230" t="s">
        <v>14</v>
      </c>
      <c r="F715" s="230"/>
      <c r="G715" s="230"/>
      <c r="H715" s="230">
        <v>174.5</v>
      </c>
      <c r="I715" s="88" t="s">
        <v>14</v>
      </c>
      <c r="J715" s="114">
        <f>'Civil Data'!G107</f>
        <v>151</v>
      </c>
      <c r="K715" s="89">
        <f>ROUND(H715*J715,0)</f>
        <v>26350</v>
      </c>
      <c r="L715" s="89">
        <f>ROUND(IF(K715&gt;G715,K715-G715,0),0)</f>
        <v>26350</v>
      </c>
      <c r="M715" s="89">
        <f>ROUND(IF(K715&lt;G715,G715-K715,0),0)</f>
        <v>0</v>
      </c>
      <c r="N715" s="225" t="s">
        <v>313</v>
      </c>
      <c r="O715" s="49" t="s">
        <v>258</v>
      </c>
    </row>
    <row r="716" spans="1:30" s="49" customFormat="1" outlineLevel="1">
      <c r="A716" s="88"/>
      <c r="B716" s="90"/>
      <c r="C716" s="212" t="s">
        <v>335</v>
      </c>
      <c r="D716" s="229"/>
      <c r="E716" s="230"/>
      <c r="F716" s="230"/>
      <c r="G716" s="230"/>
      <c r="H716" s="230"/>
      <c r="I716" s="88"/>
      <c r="J716" s="114"/>
      <c r="K716" s="89"/>
      <c r="L716" s="89"/>
      <c r="M716" s="89"/>
      <c r="N716" s="225"/>
      <c r="O716" s="49" t="s">
        <v>258</v>
      </c>
    </row>
    <row r="717" spans="1:30" s="49" customFormat="1" ht="12.1" customHeight="1" outlineLevel="1">
      <c r="A717" s="3"/>
      <c r="F717" s="43"/>
      <c r="G717" s="44"/>
      <c r="H717" s="3"/>
      <c r="I717" s="3"/>
      <c r="J717" s="106"/>
      <c r="K717" s="45"/>
      <c r="L717" s="45">
        <f>ROUND(IF(K717&gt;G717,K717-G717,0),0)</f>
        <v>0</v>
      </c>
      <c r="M717" s="45">
        <f>ROUND(IF(K717&lt;G717,G717-K717,0),0)</f>
        <v>0</v>
      </c>
      <c r="N717" s="115"/>
      <c r="O717" s="49" t="s">
        <v>258</v>
      </c>
    </row>
    <row r="718" spans="1:30" s="49" customFormat="1" ht="30.1" customHeight="1">
      <c r="A718" s="116"/>
      <c r="B718" s="65"/>
      <c r="C718" s="205"/>
      <c r="D718" s="65"/>
      <c r="E718" s="65"/>
      <c r="F718" s="65"/>
      <c r="G718" s="44"/>
      <c r="H718" s="3"/>
      <c r="I718" s="3"/>
      <c r="J718" s="109" t="s">
        <v>206</v>
      </c>
      <c r="K718" s="400">
        <f>SUM(K679:K716)</f>
        <v>1156237</v>
      </c>
      <c r="L718" s="400">
        <f>SUM(L679:L716)</f>
        <v>1156237</v>
      </c>
      <c r="M718" s="400">
        <f>SUM(M679:M716)</f>
        <v>0</v>
      </c>
      <c r="N718" s="401">
        <f>L718-M718</f>
        <v>1156237</v>
      </c>
    </row>
    <row r="719" spans="1:30" s="49" customFormat="1" ht="20.05" customHeight="1">
      <c r="A719" s="385"/>
      <c r="B719" s="65"/>
      <c r="C719" s="388"/>
      <c r="D719" s="65"/>
      <c r="E719" s="65"/>
      <c r="F719" s="65"/>
      <c r="G719" s="44"/>
      <c r="H719" s="387"/>
      <c r="I719" s="387"/>
      <c r="J719" s="109"/>
      <c r="K719" s="61"/>
      <c r="L719" s="61"/>
      <c r="M719" s="61"/>
      <c r="N719" s="384"/>
    </row>
    <row r="720" spans="1:30" s="49" customFormat="1" ht="20.05" customHeight="1">
      <c r="A720" s="385"/>
      <c r="B720" s="65"/>
      <c r="C720" s="388"/>
      <c r="D720" s="65"/>
      <c r="E720" s="65"/>
      <c r="F720" s="55" t="s">
        <v>388</v>
      </c>
      <c r="G720" s="52">
        <f>G718</f>
        <v>0</v>
      </c>
      <c r="H720" s="393"/>
      <c r="I720" s="56"/>
      <c r="J720" s="107" t="s">
        <v>240</v>
      </c>
      <c r="K720" s="107">
        <f>L718</f>
        <v>1156237</v>
      </c>
      <c r="L720" s="61"/>
      <c r="M720" s="61"/>
      <c r="N720" s="384"/>
    </row>
    <row r="721" spans="1:15" s="49" customFormat="1" ht="20.05" customHeight="1">
      <c r="A721" s="385"/>
      <c r="B721" s="65"/>
      <c r="C721" s="388"/>
      <c r="D721" s="65"/>
      <c r="E721" s="65"/>
      <c r="F721" s="55" t="s">
        <v>653</v>
      </c>
      <c r="G721" s="52">
        <f>K718</f>
        <v>1156237</v>
      </c>
      <c r="H721" s="393"/>
      <c r="I721" s="56"/>
      <c r="J721" s="107" t="s">
        <v>239</v>
      </c>
      <c r="K721" s="107">
        <f>M718</f>
        <v>0</v>
      </c>
      <c r="L721" s="61"/>
      <c r="M721" s="61"/>
      <c r="N721" s="384"/>
    </row>
    <row r="722" spans="1:15" s="49" customFormat="1" ht="20.05" customHeight="1">
      <c r="A722" s="385"/>
      <c r="B722" s="65"/>
      <c r="C722" s="388"/>
      <c r="D722" s="65"/>
      <c r="E722" s="65"/>
      <c r="F722" s="55" t="s">
        <v>648</v>
      </c>
      <c r="G722" s="107">
        <f>G721-G720</f>
        <v>1156237</v>
      </c>
      <c r="H722" s="393"/>
      <c r="I722" s="56"/>
      <c r="J722" s="55" t="s">
        <v>648</v>
      </c>
      <c r="K722" s="107">
        <f>K720-K721</f>
        <v>1156237</v>
      </c>
      <c r="L722" s="61"/>
      <c r="M722" s="61"/>
      <c r="N722" s="384"/>
    </row>
    <row r="723" spans="1:15" s="49" customFormat="1" ht="20.05" customHeight="1">
      <c r="A723" s="385"/>
      <c r="B723" s="65"/>
      <c r="C723" s="388"/>
      <c r="D723" s="65"/>
      <c r="E723" s="65"/>
      <c r="F723" s="65"/>
      <c r="G723" s="44"/>
      <c r="H723" s="387"/>
      <c r="I723" s="387"/>
      <c r="J723" s="109"/>
      <c r="K723" s="61"/>
      <c r="L723" s="61"/>
      <c r="M723" s="61"/>
      <c r="N723" s="384"/>
    </row>
    <row r="724" spans="1:15" s="49" customFormat="1" ht="26.5" customHeight="1">
      <c r="A724" s="3"/>
      <c r="C724" s="198" t="s">
        <v>480</v>
      </c>
      <c r="D724" s="198"/>
      <c r="E724" s="198"/>
      <c r="F724" s="198"/>
      <c r="G724" s="198"/>
      <c r="H724" s="66"/>
      <c r="I724" s="57"/>
      <c r="J724" s="108"/>
      <c r="K724" s="67"/>
      <c r="L724" s="68"/>
      <c r="M724" s="67"/>
      <c r="N724" s="206"/>
    </row>
    <row r="725" spans="1:15" s="49" customFormat="1" ht="202.95" customHeight="1" outlineLevel="1">
      <c r="A725" s="88">
        <v>26</v>
      </c>
      <c r="B725" s="90"/>
      <c r="C725" s="211" t="s">
        <v>416</v>
      </c>
      <c r="D725" s="97">
        <v>0</v>
      </c>
      <c r="E725" s="87" t="s">
        <v>14</v>
      </c>
      <c r="F725" s="96"/>
      <c r="G725" s="96"/>
      <c r="H725" s="102">
        <v>15</v>
      </c>
      <c r="I725" s="92" t="s">
        <v>14</v>
      </c>
      <c r="J725" s="113">
        <v>599</v>
      </c>
      <c r="K725" s="89">
        <f>ROUND(H725*J725,0)</f>
        <v>8985</v>
      </c>
      <c r="L725" s="89">
        <f>ROUND(IF(K725&gt;G725,K725-G725,0),0)</f>
        <v>8985</v>
      </c>
      <c r="M725" s="89">
        <f>ROUND(IF(K725&lt;G725,G725-K725,0),0)</f>
        <v>0</v>
      </c>
      <c r="N725" s="204" t="s">
        <v>319</v>
      </c>
      <c r="O725" s="49" t="s">
        <v>259</v>
      </c>
    </row>
    <row r="726" spans="1:15" s="49" customFormat="1" ht="24.8" customHeight="1">
      <c r="A726" s="3"/>
      <c r="C726" s="205"/>
      <c r="D726" s="66"/>
      <c r="E726" s="116"/>
      <c r="F726" s="69"/>
      <c r="G726" s="69"/>
      <c r="H726" s="70"/>
      <c r="I726" s="71"/>
      <c r="J726" s="109" t="s">
        <v>206</v>
      </c>
      <c r="K726" s="109">
        <f>SUM(K725:K725)</f>
        <v>8985</v>
      </c>
      <c r="L726" s="400">
        <f>SUM(L725:L725)</f>
        <v>8985</v>
      </c>
      <c r="M726" s="399"/>
      <c r="N726" s="222">
        <f>L726-M726</f>
        <v>8985</v>
      </c>
    </row>
    <row r="727" spans="1:15" s="49" customFormat="1" ht="24.8" customHeight="1">
      <c r="A727" s="387"/>
      <c r="C727" s="388"/>
      <c r="D727" s="386"/>
      <c r="E727" s="385"/>
      <c r="F727" s="69"/>
      <c r="G727" s="69"/>
      <c r="H727" s="70"/>
      <c r="I727" s="71"/>
      <c r="J727" s="109"/>
      <c r="K727" s="398"/>
      <c r="L727" s="398"/>
      <c r="M727" s="399"/>
      <c r="N727" s="222"/>
    </row>
    <row r="728" spans="1:15" s="49" customFormat="1" ht="24.8" customHeight="1">
      <c r="A728" s="387"/>
      <c r="C728" s="388"/>
      <c r="D728" s="386"/>
      <c r="E728" s="385"/>
      <c r="F728" s="55" t="s">
        <v>388</v>
      </c>
      <c r="G728" s="52">
        <f>G726</f>
        <v>0</v>
      </c>
      <c r="H728" s="393"/>
      <c r="I728" s="56"/>
      <c r="J728" s="107" t="s">
        <v>240</v>
      </c>
      <c r="K728" s="107">
        <f>L726</f>
        <v>8985</v>
      </c>
      <c r="L728" s="398"/>
      <c r="M728" s="399"/>
      <c r="N728" s="222"/>
    </row>
    <row r="729" spans="1:15" s="49" customFormat="1" ht="24.8" customHeight="1">
      <c r="A729" s="387"/>
      <c r="C729" s="388"/>
      <c r="D729" s="386"/>
      <c r="E729" s="385"/>
      <c r="F729" s="55" t="s">
        <v>653</v>
      </c>
      <c r="G729" s="52">
        <f>K726</f>
        <v>8985</v>
      </c>
      <c r="H729" s="393"/>
      <c r="I729" s="56"/>
      <c r="J729" s="107" t="s">
        <v>239</v>
      </c>
      <c r="K729" s="107">
        <f>M726</f>
        <v>0</v>
      </c>
      <c r="L729" s="398"/>
      <c r="M729" s="399"/>
      <c r="N729" s="222"/>
    </row>
    <row r="730" spans="1:15" s="49" customFormat="1" ht="24.8" customHeight="1">
      <c r="A730" s="387"/>
      <c r="C730" s="388"/>
      <c r="D730" s="386"/>
      <c r="E730" s="385"/>
      <c r="F730" s="55" t="s">
        <v>648</v>
      </c>
      <c r="G730" s="107">
        <f>G729-G728</f>
        <v>8985</v>
      </c>
      <c r="H730" s="393"/>
      <c r="I730" s="56"/>
      <c r="J730" s="55" t="s">
        <v>648</v>
      </c>
      <c r="K730" s="107">
        <f>K728-K729</f>
        <v>8985</v>
      </c>
      <c r="L730" s="398"/>
      <c r="M730" s="399"/>
      <c r="N730" s="222"/>
    </row>
    <row r="731" spans="1:15" s="49" customFormat="1" ht="24.8" customHeight="1">
      <c r="A731" s="387"/>
      <c r="C731" s="388"/>
      <c r="D731" s="386"/>
      <c r="E731" s="385"/>
      <c r="F731" s="69"/>
      <c r="G731" s="69"/>
      <c r="H731" s="70"/>
      <c r="I731" s="71"/>
      <c r="J731" s="109"/>
      <c r="K731" s="398"/>
      <c r="L731" s="398"/>
      <c r="M731" s="399"/>
      <c r="N731" s="222"/>
    </row>
    <row r="732" spans="1:15" s="49" customFormat="1" ht="23.95" customHeight="1">
      <c r="A732" s="3"/>
      <c r="C732" s="363" t="s">
        <v>481</v>
      </c>
      <c r="D732" s="364"/>
      <c r="E732" s="364"/>
      <c r="F732" s="364"/>
      <c r="G732" s="365"/>
      <c r="H732" s="3"/>
      <c r="I732" s="3"/>
      <c r="J732" s="106"/>
      <c r="M732" s="44"/>
      <c r="N732" s="115"/>
    </row>
    <row r="733" spans="1:15" s="49" customFormat="1" ht="158.94999999999999" customHeight="1" outlineLevel="1">
      <c r="A733" s="3">
        <v>27</v>
      </c>
      <c r="C733" s="213" t="s">
        <v>182</v>
      </c>
      <c r="D733" s="66">
        <v>0</v>
      </c>
      <c r="E733" s="72" t="s">
        <v>180</v>
      </c>
      <c r="F733" s="81"/>
      <c r="G733" s="81"/>
      <c r="H733" s="72">
        <v>12</v>
      </c>
      <c r="I733" s="72" t="s">
        <v>180</v>
      </c>
      <c r="J733" s="106">
        <v>17241</v>
      </c>
      <c r="K733" s="45">
        <f>ROUND(H733*J733,0)</f>
        <v>206892</v>
      </c>
      <c r="L733" s="45">
        <f>ROUND(IF(K733&gt;G733,K733-G733,0),0)</f>
        <v>206892</v>
      </c>
      <c r="M733" s="45">
        <f>ROUND(IF(K733&lt;G733,G733-K733,0),0)</f>
        <v>0</v>
      </c>
      <c r="N733" s="115" t="s">
        <v>405</v>
      </c>
      <c r="O733" s="49" t="s">
        <v>260</v>
      </c>
    </row>
    <row r="734" spans="1:15" s="49" customFormat="1" outlineLevel="1">
      <c r="A734" s="3"/>
      <c r="C734" s="214" t="s">
        <v>378</v>
      </c>
      <c r="D734" s="66"/>
      <c r="E734" s="72"/>
      <c r="F734" s="81"/>
      <c r="G734" s="81"/>
      <c r="H734" s="72"/>
      <c r="I734" s="72"/>
      <c r="J734" s="106"/>
      <c r="K734" s="45"/>
      <c r="L734" s="45"/>
      <c r="M734" s="45"/>
      <c r="N734" s="115"/>
      <c r="O734" s="49" t="s">
        <v>260</v>
      </c>
    </row>
    <row r="735" spans="1:15" s="49" customFormat="1" ht="12.1" customHeight="1" outlineLevel="1">
      <c r="A735" s="3"/>
      <c r="F735" s="43"/>
      <c r="G735" s="44"/>
      <c r="H735" s="3"/>
      <c r="I735" s="3"/>
      <c r="J735" s="106"/>
      <c r="K735" s="45"/>
      <c r="L735" s="45">
        <f t="shared" ref="L735:L762" si="44">ROUND(IF(K735&gt;G735,K735-G735,0),0)</f>
        <v>0</v>
      </c>
      <c r="M735" s="45">
        <f t="shared" ref="M735:M762" si="45">ROUND(IF(K735&lt;G735,G735-K735,0),0)</f>
        <v>0</v>
      </c>
      <c r="N735" s="115"/>
      <c r="O735" s="49" t="s">
        <v>260</v>
      </c>
    </row>
    <row r="736" spans="1:15" s="49" customFormat="1" ht="183.6" customHeight="1" outlineLevel="1">
      <c r="A736" s="3">
        <v>28</v>
      </c>
      <c r="C736" s="205" t="s">
        <v>183</v>
      </c>
      <c r="D736" s="66">
        <v>0</v>
      </c>
      <c r="E736" s="46" t="s">
        <v>180</v>
      </c>
      <c r="F736" s="82"/>
      <c r="G736" s="82"/>
      <c r="H736" s="46">
        <v>28</v>
      </c>
      <c r="I736" s="46" t="s">
        <v>180</v>
      </c>
      <c r="J736" s="106">
        <v>4317</v>
      </c>
      <c r="K736" s="45">
        <f>ROUND(H736*J736,0)</f>
        <v>120876</v>
      </c>
      <c r="L736" s="45">
        <f t="shared" si="44"/>
        <v>120876</v>
      </c>
      <c r="M736" s="45">
        <f t="shared" si="45"/>
        <v>0</v>
      </c>
      <c r="N736" s="115" t="s">
        <v>406</v>
      </c>
      <c r="O736" s="49" t="s">
        <v>260</v>
      </c>
    </row>
    <row r="737" spans="1:15" s="49" customFormat="1" outlineLevel="1">
      <c r="A737" s="3"/>
      <c r="C737" s="207" t="s">
        <v>379</v>
      </c>
      <c r="D737" s="66"/>
      <c r="E737" s="46"/>
      <c r="F737" s="82"/>
      <c r="G737" s="82"/>
      <c r="H737" s="46"/>
      <c r="I737" s="46"/>
      <c r="J737" s="106"/>
      <c r="K737" s="45"/>
      <c r="L737" s="45"/>
      <c r="M737" s="45"/>
      <c r="N737" s="115"/>
      <c r="O737" s="49" t="s">
        <v>260</v>
      </c>
    </row>
    <row r="738" spans="1:15" s="49" customFormat="1" ht="12.1" customHeight="1" outlineLevel="1">
      <c r="A738" s="3"/>
      <c r="F738" s="43"/>
      <c r="G738" s="44"/>
      <c r="H738" s="3"/>
      <c r="I738" s="3"/>
      <c r="J738" s="106"/>
      <c r="K738" s="45"/>
      <c r="L738" s="45">
        <f t="shared" si="44"/>
        <v>0</v>
      </c>
      <c r="M738" s="45">
        <f t="shared" si="45"/>
        <v>0</v>
      </c>
      <c r="N738" s="115"/>
      <c r="O738" s="49" t="s">
        <v>260</v>
      </c>
    </row>
    <row r="739" spans="1:15" s="49" customFormat="1" ht="123.8" customHeight="1" outlineLevel="1">
      <c r="A739" s="3">
        <v>29</v>
      </c>
      <c r="C739" s="205" t="s">
        <v>184</v>
      </c>
      <c r="D739" s="66">
        <v>0</v>
      </c>
      <c r="E739" s="46" t="s">
        <v>180</v>
      </c>
      <c r="F739" s="82"/>
      <c r="G739" s="82"/>
      <c r="H739" s="46">
        <v>28</v>
      </c>
      <c r="I739" s="46" t="s">
        <v>180</v>
      </c>
      <c r="J739" s="106">
        <v>185</v>
      </c>
      <c r="K739" s="45">
        <f>ROUND(H739*J739,0)</f>
        <v>5180</v>
      </c>
      <c r="L739" s="45">
        <f t="shared" si="44"/>
        <v>5180</v>
      </c>
      <c r="M739" s="45">
        <f t="shared" si="45"/>
        <v>0</v>
      </c>
      <c r="N739" s="115" t="s">
        <v>487</v>
      </c>
      <c r="O739" s="49" t="s">
        <v>260</v>
      </c>
    </row>
    <row r="740" spans="1:15" s="49" customFormat="1" outlineLevel="1">
      <c r="A740" s="3"/>
      <c r="C740" s="207" t="s">
        <v>380</v>
      </c>
      <c r="D740" s="66"/>
      <c r="E740" s="46"/>
      <c r="F740" s="82"/>
      <c r="G740" s="82"/>
      <c r="H740" s="46"/>
      <c r="I740" s="46"/>
      <c r="J740" s="106"/>
      <c r="K740" s="45"/>
      <c r="L740" s="45"/>
      <c r="M740" s="45"/>
      <c r="N740" s="115"/>
      <c r="O740" s="49" t="s">
        <v>260</v>
      </c>
    </row>
    <row r="741" spans="1:15" s="49" customFormat="1" ht="12.1" customHeight="1" outlineLevel="1">
      <c r="A741" s="3"/>
      <c r="F741" s="43"/>
      <c r="G741" s="44"/>
      <c r="H741" s="3"/>
      <c r="I741" s="3"/>
      <c r="J741" s="106"/>
      <c r="K741" s="45"/>
      <c r="L741" s="45">
        <f t="shared" si="44"/>
        <v>0</v>
      </c>
      <c r="M741" s="45">
        <f t="shared" si="45"/>
        <v>0</v>
      </c>
      <c r="N741" s="115"/>
      <c r="O741" s="49" t="s">
        <v>260</v>
      </c>
    </row>
    <row r="742" spans="1:15" s="49" customFormat="1" ht="75.599999999999994" customHeight="1" outlineLevel="1">
      <c r="A742" s="3">
        <v>30</v>
      </c>
      <c r="C742" s="213" t="s">
        <v>185</v>
      </c>
      <c r="D742" s="66">
        <v>0</v>
      </c>
      <c r="E742" s="46" t="s">
        <v>180</v>
      </c>
      <c r="F742" s="81"/>
      <c r="G742" s="81"/>
      <c r="H742" s="72">
        <v>20</v>
      </c>
      <c r="I742" s="72" t="s">
        <v>180</v>
      </c>
      <c r="J742" s="106">
        <v>1178</v>
      </c>
      <c r="K742" s="45">
        <f>ROUND(H742*J742,0)</f>
        <v>23560</v>
      </c>
      <c r="L742" s="45">
        <f t="shared" si="44"/>
        <v>23560</v>
      </c>
      <c r="M742" s="45">
        <f t="shared" si="45"/>
        <v>0</v>
      </c>
      <c r="N742" s="115" t="s">
        <v>320</v>
      </c>
      <c r="O742" s="49" t="s">
        <v>260</v>
      </c>
    </row>
    <row r="743" spans="1:15" s="49" customFormat="1" outlineLevel="1">
      <c r="A743" s="3"/>
      <c r="C743" s="214" t="s">
        <v>381</v>
      </c>
      <c r="D743" s="66"/>
      <c r="E743" s="46"/>
      <c r="F743" s="81"/>
      <c r="G743" s="81"/>
      <c r="H743" s="72"/>
      <c r="I743" s="72"/>
      <c r="J743" s="106"/>
      <c r="K743" s="45"/>
      <c r="L743" s="45"/>
      <c r="M743" s="45"/>
      <c r="N743" s="115"/>
      <c r="O743" s="49" t="s">
        <v>260</v>
      </c>
    </row>
    <row r="744" spans="1:15" s="49" customFormat="1" ht="12.1" customHeight="1" outlineLevel="1">
      <c r="A744" s="3"/>
      <c r="F744" s="43"/>
      <c r="G744" s="44"/>
      <c r="H744" s="3"/>
      <c r="I744" s="3"/>
      <c r="J744" s="106"/>
      <c r="K744" s="45"/>
      <c r="L744" s="45">
        <f t="shared" si="44"/>
        <v>0</v>
      </c>
      <c r="M744" s="45">
        <f t="shared" si="45"/>
        <v>0</v>
      </c>
      <c r="N744" s="115"/>
      <c r="O744" s="49" t="s">
        <v>260</v>
      </c>
    </row>
    <row r="745" spans="1:15" s="49" customFormat="1" ht="81" customHeight="1" outlineLevel="1">
      <c r="A745" s="3">
        <v>31</v>
      </c>
      <c r="C745" s="215" t="s">
        <v>186</v>
      </c>
      <c r="D745" s="66">
        <v>0</v>
      </c>
      <c r="E745" s="46" t="s">
        <v>180</v>
      </c>
      <c r="F745" s="83"/>
      <c r="G745" s="83"/>
      <c r="H745" s="73">
        <v>28</v>
      </c>
      <c r="I745" s="73" t="s">
        <v>180</v>
      </c>
      <c r="J745" s="106">
        <v>162</v>
      </c>
      <c r="K745" s="45">
        <f>ROUND(H745*J745,0)</f>
        <v>4536</v>
      </c>
      <c r="L745" s="45">
        <f t="shared" si="44"/>
        <v>4536</v>
      </c>
      <c r="M745" s="45">
        <f t="shared" si="45"/>
        <v>0</v>
      </c>
      <c r="N745" s="115" t="s">
        <v>321</v>
      </c>
      <c r="O745" s="49" t="s">
        <v>260</v>
      </c>
    </row>
    <row r="746" spans="1:15" s="49" customFormat="1" outlineLevel="1">
      <c r="A746" s="3"/>
      <c r="C746" s="216" t="s">
        <v>382</v>
      </c>
      <c r="D746" s="66"/>
      <c r="E746" s="46"/>
      <c r="F746" s="83"/>
      <c r="G746" s="83"/>
      <c r="H746" s="73"/>
      <c r="I746" s="73"/>
      <c r="J746" s="106"/>
      <c r="K746" s="45"/>
      <c r="L746" s="45"/>
      <c r="M746" s="45"/>
      <c r="N746" s="115"/>
      <c r="O746" s="49" t="s">
        <v>260</v>
      </c>
    </row>
    <row r="747" spans="1:15" s="49" customFormat="1" ht="12.1" customHeight="1" outlineLevel="1">
      <c r="A747" s="3"/>
      <c r="F747" s="43"/>
      <c r="G747" s="44"/>
      <c r="H747" s="3"/>
      <c r="I747" s="3"/>
      <c r="J747" s="106"/>
      <c r="K747" s="45"/>
      <c r="L747" s="45">
        <f t="shared" si="44"/>
        <v>0</v>
      </c>
      <c r="M747" s="45">
        <f t="shared" si="45"/>
        <v>0</v>
      </c>
      <c r="N747" s="115"/>
      <c r="O747" s="49" t="s">
        <v>260</v>
      </c>
    </row>
    <row r="748" spans="1:15" s="49" customFormat="1" ht="107.35" customHeight="1" outlineLevel="1">
      <c r="A748" s="3">
        <v>32</v>
      </c>
      <c r="C748" s="213" t="s">
        <v>187</v>
      </c>
      <c r="D748" s="66">
        <v>0</v>
      </c>
      <c r="E748" s="46" t="s">
        <v>180</v>
      </c>
      <c r="F748" s="81"/>
      <c r="G748" s="81"/>
      <c r="H748" s="72">
        <v>2</v>
      </c>
      <c r="I748" s="72" t="s">
        <v>180</v>
      </c>
      <c r="J748" s="106">
        <v>9444</v>
      </c>
      <c r="K748" s="45">
        <f>ROUND(H748*J748,0)</f>
        <v>18888</v>
      </c>
      <c r="L748" s="45">
        <f t="shared" si="44"/>
        <v>18888</v>
      </c>
      <c r="M748" s="45">
        <f t="shared" si="45"/>
        <v>0</v>
      </c>
      <c r="N748" s="115" t="s">
        <v>390</v>
      </c>
      <c r="O748" s="49" t="s">
        <v>260</v>
      </c>
    </row>
    <row r="749" spans="1:15" s="49" customFormat="1" outlineLevel="1">
      <c r="A749" s="3"/>
      <c r="C749" s="214" t="s">
        <v>382</v>
      </c>
      <c r="D749" s="66"/>
      <c r="E749" s="46"/>
      <c r="F749" s="81"/>
      <c r="G749" s="81"/>
      <c r="H749" s="72"/>
      <c r="I749" s="72"/>
      <c r="J749" s="106"/>
      <c r="K749" s="45"/>
      <c r="L749" s="45"/>
      <c r="M749" s="45"/>
      <c r="N749" s="115"/>
      <c r="O749" s="49" t="s">
        <v>260</v>
      </c>
    </row>
    <row r="750" spans="1:15" s="49" customFormat="1" ht="12.1" customHeight="1" outlineLevel="1">
      <c r="A750" s="3"/>
      <c r="F750" s="43"/>
      <c r="G750" s="44"/>
      <c r="H750" s="3"/>
      <c r="I750" s="3"/>
      <c r="J750" s="106"/>
      <c r="K750" s="45"/>
      <c r="L750" s="45">
        <f t="shared" si="44"/>
        <v>0</v>
      </c>
      <c r="M750" s="45">
        <f t="shared" si="45"/>
        <v>0</v>
      </c>
      <c r="N750" s="115"/>
      <c r="O750" s="49" t="s">
        <v>260</v>
      </c>
    </row>
    <row r="751" spans="1:15" s="49" customFormat="1" ht="92.25" customHeight="1" outlineLevel="1">
      <c r="A751" s="3">
        <v>33</v>
      </c>
      <c r="C751" s="217" t="s">
        <v>188</v>
      </c>
      <c r="D751" s="66">
        <v>0</v>
      </c>
      <c r="E751" s="46" t="s">
        <v>180</v>
      </c>
      <c r="F751" s="84"/>
      <c r="G751" s="84"/>
      <c r="H751" s="74">
        <v>8</v>
      </c>
      <c r="I751" s="74" t="s">
        <v>180</v>
      </c>
      <c r="J751" s="106">
        <v>5085</v>
      </c>
      <c r="K751" s="45">
        <f>ROUND(H751*J751,0)</f>
        <v>40680</v>
      </c>
      <c r="L751" s="45">
        <f t="shared" si="44"/>
        <v>40680</v>
      </c>
      <c r="M751" s="45">
        <f t="shared" si="45"/>
        <v>0</v>
      </c>
      <c r="N751" s="115" t="s">
        <v>322</v>
      </c>
      <c r="O751" s="49" t="s">
        <v>260</v>
      </c>
    </row>
    <row r="752" spans="1:15" s="49" customFormat="1" outlineLevel="1">
      <c r="A752" s="3"/>
      <c r="C752" s="218" t="s">
        <v>382</v>
      </c>
      <c r="D752" s="66"/>
      <c r="E752" s="46"/>
      <c r="F752" s="84"/>
      <c r="G752" s="84"/>
      <c r="H752" s="74"/>
      <c r="I752" s="74"/>
      <c r="J752" s="106"/>
      <c r="K752" s="45"/>
      <c r="L752" s="45"/>
      <c r="M752" s="45"/>
      <c r="N752" s="115"/>
      <c r="O752" s="49" t="s">
        <v>260</v>
      </c>
    </row>
    <row r="753" spans="1:15" s="49" customFormat="1" ht="12.1" customHeight="1" outlineLevel="1">
      <c r="A753" s="3"/>
      <c r="F753" s="43"/>
      <c r="G753" s="44"/>
      <c r="H753" s="3"/>
      <c r="I753" s="3"/>
      <c r="J753" s="106"/>
      <c r="K753" s="45"/>
      <c r="L753" s="45">
        <f t="shared" si="44"/>
        <v>0</v>
      </c>
      <c r="M753" s="45">
        <f t="shared" si="45"/>
        <v>0</v>
      </c>
      <c r="N753" s="115"/>
      <c r="O753" s="49" t="s">
        <v>260</v>
      </c>
    </row>
    <row r="754" spans="1:15" s="49" customFormat="1" ht="105.8" customHeight="1" outlineLevel="1">
      <c r="A754" s="3">
        <v>34</v>
      </c>
      <c r="C754" s="205" t="s">
        <v>189</v>
      </c>
      <c r="D754" s="66">
        <v>0</v>
      </c>
      <c r="E754" s="46" t="s">
        <v>180</v>
      </c>
      <c r="F754" s="82"/>
      <c r="G754" s="82"/>
      <c r="H754" s="46">
        <v>2</v>
      </c>
      <c r="I754" s="46" t="s">
        <v>180</v>
      </c>
      <c r="J754" s="106">
        <v>4203</v>
      </c>
      <c r="K754" s="45">
        <f>ROUND(H754*J754,0)</f>
        <v>8406</v>
      </c>
      <c r="L754" s="45">
        <f t="shared" si="44"/>
        <v>8406</v>
      </c>
      <c r="M754" s="45">
        <f t="shared" si="45"/>
        <v>0</v>
      </c>
      <c r="N754" s="115" t="s">
        <v>391</v>
      </c>
      <c r="O754" s="49" t="s">
        <v>260</v>
      </c>
    </row>
    <row r="755" spans="1:15" s="49" customFormat="1" outlineLevel="1">
      <c r="A755" s="3"/>
      <c r="C755" s="207" t="s">
        <v>382</v>
      </c>
      <c r="D755" s="66"/>
      <c r="E755" s="46"/>
      <c r="F755" s="82"/>
      <c r="G755" s="82"/>
      <c r="H755" s="46"/>
      <c r="I755" s="46"/>
      <c r="J755" s="106"/>
      <c r="K755" s="45"/>
      <c r="L755" s="45"/>
      <c r="M755" s="45"/>
      <c r="N755" s="115"/>
      <c r="O755" s="49" t="s">
        <v>260</v>
      </c>
    </row>
    <row r="756" spans="1:15" s="49" customFormat="1" ht="12.1" customHeight="1" outlineLevel="1">
      <c r="A756" s="3"/>
      <c r="C756" s="207"/>
      <c r="D756" s="66"/>
      <c r="E756" s="46"/>
      <c r="F756" s="82"/>
      <c r="G756" s="82"/>
      <c r="H756" s="46"/>
      <c r="I756" s="46"/>
      <c r="J756" s="106"/>
      <c r="K756" s="45"/>
      <c r="L756" s="45"/>
      <c r="M756" s="45"/>
      <c r="N756" s="115"/>
      <c r="O756" s="49" t="s">
        <v>260</v>
      </c>
    </row>
    <row r="757" spans="1:15" s="49" customFormat="1" ht="78.150000000000006" outlineLevel="1">
      <c r="A757" s="3">
        <v>35</v>
      </c>
      <c r="C757" s="205" t="s">
        <v>401</v>
      </c>
      <c r="D757" s="66"/>
      <c r="E757" s="46"/>
      <c r="F757" s="82"/>
      <c r="G757" s="82"/>
      <c r="H757" s="46">
        <v>210</v>
      </c>
      <c r="I757" s="46" t="s">
        <v>14</v>
      </c>
      <c r="J757" s="110">
        <v>130</v>
      </c>
      <c r="K757" s="45">
        <f>ROUND(H757*J757,0)</f>
        <v>27300</v>
      </c>
      <c r="L757" s="45">
        <f>ROUND(IF(K757&gt;G757,K757-G757,0),0)</f>
        <v>27300</v>
      </c>
      <c r="M757" s="45">
        <f>ROUND(IF(K757&lt;G757,G757-K757,0),0)</f>
        <v>0</v>
      </c>
      <c r="N757" s="115" t="s">
        <v>613</v>
      </c>
      <c r="O757" s="49" t="s">
        <v>260</v>
      </c>
    </row>
    <row r="758" spans="1:15" s="49" customFormat="1" outlineLevel="1">
      <c r="A758" s="3"/>
      <c r="C758" s="205"/>
      <c r="D758" s="66"/>
      <c r="E758" s="46"/>
      <c r="F758" s="82"/>
      <c r="G758" s="82"/>
      <c r="H758" s="46"/>
      <c r="I758" s="46"/>
      <c r="J758" s="110"/>
      <c r="K758" s="45"/>
      <c r="L758" s="45"/>
      <c r="M758" s="45"/>
      <c r="N758" s="115"/>
      <c r="O758" s="49" t="s">
        <v>260</v>
      </c>
    </row>
    <row r="759" spans="1:15" s="49" customFormat="1" ht="84.1" customHeight="1" outlineLevel="1">
      <c r="A759" s="88">
        <v>36</v>
      </c>
      <c r="B759" s="90"/>
      <c r="C759" s="211" t="s">
        <v>407</v>
      </c>
      <c r="D759" s="97"/>
      <c r="E759" s="347"/>
      <c r="F759" s="348"/>
      <c r="G759" s="348"/>
      <c r="H759" s="347">
        <v>1</v>
      </c>
      <c r="I759" s="347" t="s">
        <v>17</v>
      </c>
      <c r="J759" s="349">
        <v>9600</v>
      </c>
      <c r="K759" s="89">
        <f>ROUND(H759*J759,0)</f>
        <v>9600</v>
      </c>
      <c r="L759" s="89">
        <f>ROUND(IF(K759&gt;G759,K759-G759,0),0)</f>
        <v>9600</v>
      </c>
      <c r="M759" s="89">
        <f>ROUND(IF(K759&lt;G759,G759-K759,0),0)</f>
        <v>0</v>
      </c>
      <c r="N759" s="225" t="s">
        <v>313</v>
      </c>
      <c r="O759" s="49" t="s">
        <v>260</v>
      </c>
    </row>
    <row r="760" spans="1:15" s="49" customFormat="1" ht="12.1" customHeight="1" outlineLevel="1">
      <c r="A760" s="3"/>
      <c r="F760" s="43"/>
      <c r="G760" s="44"/>
      <c r="H760" s="3"/>
      <c r="I760" s="3"/>
      <c r="J760" s="106"/>
      <c r="K760" s="45"/>
      <c r="L760" s="45">
        <f t="shared" si="44"/>
        <v>0</v>
      </c>
      <c r="M760" s="45">
        <f t="shared" si="45"/>
        <v>0</v>
      </c>
      <c r="N760" s="115"/>
      <c r="O760" s="49" t="s">
        <v>260</v>
      </c>
    </row>
    <row r="761" spans="1:15" s="49" customFormat="1" ht="24.65" customHeight="1" outlineLevel="1">
      <c r="B761" s="364"/>
      <c r="C761" s="363" t="s">
        <v>486</v>
      </c>
      <c r="D761" s="364"/>
      <c r="E761" s="364"/>
      <c r="F761" s="364"/>
      <c r="G761" s="365"/>
      <c r="H761" s="3"/>
      <c r="I761" s="3"/>
      <c r="J761" s="106"/>
      <c r="K761" s="45"/>
      <c r="L761" s="45"/>
      <c r="M761" s="45"/>
      <c r="N761" s="115"/>
      <c r="O761" s="49" t="s">
        <v>260</v>
      </c>
    </row>
    <row r="762" spans="1:15" s="49" customFormat="1" ht="220.6" customHeight="1" outlineLevel="1">
      <c r="A762" s="3">
        <v>37</v>
      </c>
      <c r="C762" s="205" t="s">
        <v>190</v>
      </c>
      <c r="D762" s="66">
        <v>0</v>
      </c>
      <c r="E762" s="46" t="s">
        <v>180</v>
      </c>
      <c r="F762" s="82"/>
      <c r="G762" s="82"/>
      <c r="H762" s="46">
        <v>1</v>
      </c>
      <c r="I762" s="46" t="s">
        <v>180</v>
      </c>
      <c r="J762" s="110">
        <f>'Civil Data'!I115</f>
        <v>30768</v>
      </c>
      <c r="K762" s="45">
        <f>ROUND(H762*J762,0)</f>
        <v>30768</v>
      </c>
      <c r="L762" s="45">
        <f t="shared" si="44"/>
        <v>30768</v>
      </c>
      <c r="M762" s="45">
        <f t="shared" si="45"/>
        <v>0</v>
      </c>
      <c r="N762" s="115" t="s">
        <v>392</v>
      </c>
      <c r="O762" s="49" t="s">
        <v>260</v>
      </c>
    </row>
    <row r="763" spans="1:15" s="49" customFormat="1" outlineLevel="1">
      <c r="A763" s="3"/>
      <c r="C763" s="207" t="s">
        <v>383</v>
      </c>
      <c r="D763" s="66"/>
      <c r="E763" s="46"/>
      <c r="F763" s="82"/>
      <c r="G763" s="82"/>
      <c r="H763" s="46"/>
      <c r="I763" s="46"/>
      <c r="J763" s="110"/>
      <c r="K763" s="45"/>
      <c r="L763" s="45"/>
      <c r="M763" s="45"/>
      <c r="N763" s="115"/>
    </row>
    <row r="764" spans="1:15" s="49" customFormat="1" ht="19.55" customHeight="1">
      <c r="A764" s="3"/>
      <c r="F764" s="43"/>
      <c r="G764" s="44"/>
      <c r="H764" s="3"/>
      <c r="I764" s="3"/>
      <c r="J764" s="109" t="s">
        <v>206</v>
      </c>
      <c r="K764" s="398">
        <f>SUM(K733:K763)</f>
        <v>496686</v>
      </c>
      <c r="L764" s="398">
        <f>SUM(L733:L763)</f>
        <v>496686</v>
      </c>
      <c r="M764" s="398">
        <f>SUM(M733:M763)</f>
        <v>0</v>
      </c>
      <c r="N764" s="222">
        <f>L764-M764</f>
        <v>496686</v>
      </c>
    </row>
    <row r="765" spans="1:15" s="49" customFormat="1" ht="20.05" customHeight="1">
      <c r="A765" s="387"/>
      <c r="F765" s="43"/>
      <c r="G765" s="44"/>
      <c r="H765" s="387"/>
      <c r="I765" s="387"/>
      <c r="J765" s="109"/>
      <c r="K765" s="61"/>
      <c r="L765" s="61"/>
      <c r="M765" s="61"/>
      <c r="N765" s="384"/>
    </row>
    <row r="766" spans="1:15" s="49" customFormat="1" ht="20.05" customHeight="1">
      <c r="A766" s="387"/>
      <c r="F766" s="55" t="s">
        <v>388</v>
      </c>
      <c r="G766" s="52">
        <f>G764</f>
        <v>0</v>
      </c>
      <c r="H766" s="393"/>
      <c r="I766" s="56"/>
      <c r="J766" s="107" t="s">
        <v>240</v>
      </c>
      <c r="K766" s="107">
        <f>L764</f>
        <v>496686</v>
      </c>
      <c r="L766" s="61"/>
      <c r="M766" s="61"/>
      <c r="N766" s="384"/>
    </row>
    <row r="767" spans="1:15" s="49" customFormat="1" ht="20.05" customHeight="1">
      <c r="A767" s="387"/>
      <c r="F767" s="55" t="s">
        <v>653</v>
      </c>
      <c r="G767" s="52">
        <f>K764</f>
        <v>496686</v>
      </c>
      <c r="H767" s="393"/>
      <c r="I767" s="56"/>
      <c r="J767" s="107" t="s">
        <v>239</v>
      </c>
      <c r="K767" s="107">
        <f>M764</f>
        <v>0</v>
      </c>
      <c r="L767" s="61"/>
      <c r="M767" s="61"/>
      <c r="N767" s="384"/>
    </row>
    <row r="768" spans="1:15" s="49" customFormat="1" ht="20.05" customHeight="1">
      <c r="A768" s="387"/>
      <c r="F768" s="55" t="s">
        <v>648</v>
      </c>
      <c r="G768" s="107">
        <f>G767-G766</f>
        <v>496686</v>
      </c>
      <c r="H768" s="393"/>
      <c r="I768" s="56"/>
      <c r="J768" s="55" t="s">
        <v>648</v>
      </c>
      <c r="K768" s="107">
        <f>K766-K767</f>
        <v>496686</v>
      </c>
      <c r="L768" s="61"/>
      <c r="M768" s="61"/>
      <c r="N768" s="384"/>
    </row>
    <row r="769" spans="1:17" s="49" customFormat="1" ht="20.05" customHeight="1">
      <c r="A769" s="387"/>
      <c r="F769" s="43"/>
      <c r="G769" s="44"/>
      <c r="H769" s="387"/>
      <c r="I769" s="387"/>
      <c r="J769" s="109"/>
      <c r="K769" s="61"/>
      <c r="L769" s="61"/>
      <c r="M769" s="61"/>
      <c r="N769" s="384"/>
    </row>
    <row r="770" spans="1:17" s="49" customFormat="1" ht="26.35" customHeight="1">
      <c r="B770" s="198"/>
      <c r="C770" s="198" t="s">
        <v>482</v>
      </c>
      <c r="D770" s="198"/>
      <c r="E770" s="198"/>
      <c r="F770" s="198"/>
      <c r="G770" s="198"/>
      <c r="H770" s="3"/>
      <c r="I770" s="3"/>
      <c r="J770" s="106"/>
      <c r="M770" s="44"/>
      <c r="N770" s="115"/>
    </row>
    <row r="771" spans="1:17" s="49" customFormat="1" ht="124.15" customHeight="1" outlineLevel="1">
      <c r="A771" s="3">
        <v>38</v>
      </c>
      <c r="C771" s="115" t="s">
        <v>177</v>
      </c>
      <c r="D771" s="66">
        <v>0</v>
      </c>
      <c r="E771" s="3" t="s">
        <v>370</v>
      </c>
      <c r="F771" s="65"/>
      <c r="G771" s="65"/>
      <c r="H771" s="116">
        <v>211.24</v>
      </c>
      <c r="I771" s="3" t="s">
        <v>370</v>
      </c>
      <c r="J771" s="106">
        <v>190</v>
      </c>
      <c r="K771" s="45">
        <f>ROUND(H771*J771,0)</f>
        <v>40136</v>
      </c>
      <c r="L771" s="45">
        <f>ROUND(IF(K771&gt;G771,K771-G771,0),0)</f>
        <v>40136</v>
      </c>
      <c r="M771" s="45">
        <f>ROUND(IF(K771&lt;G771,G771-K771,0),0)</f>
        <v>0</v>
      </c>
      <c r="N771" s="115" t="s">
        <v>314</v>
      </c>
      <c r="O771" s="49" t="s">
        <v>261</v>
      </c>
    </row>
    <row r="772" spans="1:17" s="49" customFormat="1" outlineLevel="1">
      <c r="A772" s="3"/>
      <c r="C772" s="209" t="s">
        <v>359</v>
      </c>
      <c r="D772" s="66"/>
      <c r="E772" s="116"/>
      <c r="F772" s="65"/>
      <c r="G772" s="65"/>
      <c r="H772" s="116"/>
      <c r="I772" s="3"/>
      <c r="J772" s="106"/>
      <c r="K772" s="45"/>
      <c r="L772" s="45"/>
      <c r="M772" s="45"/>
      <c r="N772" s="115"/>
      <c r="O772" s="49" t="s">
        <v>261</v>
      </c>
    </row>
    <row r="773" spans="1:17" s="49" customFormat="1" ht="12.1" customHeight="1" outlineLevel="1">
      <c r="A773" s="3"/>
      <c r="C773" s="115"/>
      <c r="D773" s="66"/>
      <c r="E773" s="116"/>
      <c r="F773" s="65"/>
      <c r="G773" s="65"/>
      <c r="H773" s="116"/>
      <c r="I773" s="3"/>
      <c r="J773" s="106"/>
      <c r="K773" s="45"/>
      <c r="L773" s="45"/>
      <c r="M773" s="45"/>
      <c r="N773" s="115"/>
      <c r="O773" s="49" t="s">
        <v>261</v>
      </c>
    </row>
    <row r="774" spans="1:17" s="49" customFormat="1" ht="131.94999999999999" customHeight="1" outlineLevel="1">
      <c r="A774" s="3">
        <v>39</v>
      </c>
      <c r="C774" s="115" t="s">
        <v>178</v>
      </c>
      <c r="D774" s="66">
        <v>0</v>
      </c>
      <c r="E774" s="3" t="s">
        <v>370</v>
      </c>
      <c r="F774" s="65"/>
      <c r="G774" s="65"/>
      <c r="H774" s="116">
        <v>74.25</v>
      </c>
      <c r="I774" s="3" t="s">
        <v>370</v>
      </c>
      <c r="J774" s="106">
        <v>190</v>
      </c>
      <c r="K774" s="45">
        <f>ROUND(H774*J774,0)</f>
        <v>14108</v>
      </c>
      <c r="L774" s="45">
        <f>ROUND(IF(K774&gt;G774,K774-G774,0),0)</f>
        <v>14108</v>
      </c>
      <c r="M774" s="45">
        <f>ROUND(IF(K774&lt;G774,G774-K774,0),0)</f>
        <v>0</v>
      </c>
      <c r="N774" s="115" t="s">
        <v>314</v>
      </c>
      <c r="O774" s="49" t="s">
        <v>261</v>
      </c>
    </row>
    <row r="775" spans="1:17" s="49" customFormat="1" outlineLevel="1">
      <c r="A775" s="3"/>
      <c r="C775" s="209" t="s">
        <v>369</v>
      </c>
      <c r="D775" s="66"/>
      <c r="E775" s="116"/>
      <c r="F775" s="65"/>
      <c r="G775" s="65"/>
      <c r="H775" s="116"/>
      <c r="I775" s="3"/>
      <c r="J775" s="106"/>
      <c r="K775" s="45"/>
      <c r="L775" s="45"/>
      <c r="M775" s="45"/>
      <c r="N775" s="115"/>
      <c r="O775" s="49" t="s">
        <v>261</v>
      </c>
    </row>
    <row r="776" spans="1:17" s="49" customFormat="1" outlineLevel="1">
      <c r="A776" s="3"/>
      <c r="C776" s="209"/>
      <c r="D776" s="66"/>
      <c r="E776" s="116"/>
      <c r="F776" s="65"/>
      <c r="G776" s="65"/>
      <c r="H776" s="116"/>
      <c r="I776" s="3"/>
      <c r="J776" s="106"/>
      <c r="K776" s="45"/>
      <c r="L776" s="45"/>
      <c r="M776" s="45"/>
      <c r="N776" s="115"/>
      <c r="O776" s="49" t="s">
        <v>261</v>
      </c>
    </row>
    <row r="777" spans="1:17" s="49" customFormat="1" ht="114.65" customHeight="1" outlineLevel="1">
      <c r="A777" s="88">
        <v>40</v>
      </c>
      <c r="B777" s="90"/>
      <c r="C777" s="225" t="s">
        <v>488</v>
      </c>
      <c r="D777" s="97">
        <v>0</v>
      </c>
      <c r="E777" s="88" t="s">
        <v>180</v>
      </c>
      <c r="F777" s="227"/>
      <c r="G777" s="227"/>
      <c r="H777" s="87">
        <v>2</v>
      </c>
      <c r="I777" s="88" t="s">
        <v>180</v>
      </c>
      <c r="J777" s="114">
        <v>6500</v>
      </c>
      <c r="K777" s="89">
        <f>ROUND(H777*J777,0)</f>
        <v>13000</v>
      </c>
      <c r="L777" s="89">
        <f>ROUND(IF(K777&gt;G777,K777-G777,0),0)</f>
        <v>13000</v>
      </c>
      <c r="M777" s="89"/>
      <c r="N777" s="115" t="s">
        <v>489</v>
      </c>
      <c r="O777" s="49" t="s">
        <v>261</v>
      </c>
    </row>
    <row r="778" spans="1:17" s="49" customFormat="1" outlineLevel="1">
      <c r="A778" s="3"/>
      <c r="C778" s="209"/>
      <c r="D778" s="66"/>
      <c r="E778" s="116"/>
      <c r="F778" s="65"/>
      <c r="G778" s="65"/>
      <c r="H778" s="116"/>
      <c r="I778" s="3"/>
      <c r="J778" s="106"/>
      <c r="K778" s="45"/>
      <c r="L778" s="45"/>
      <c r="M778" s="45"/>
      <c r="N778" s="115"/>
      <c r="O778" s="49" t="s">
        <v>261</v>
      </c>
    </row>
    <row r="779" spans="1:17" s="49" customFormat="1" ht="25.15" customHeight="1" outlineLevel="1">
      <c r="B779" s="360"/>
      <c r="C779" s="362" t="s">
        <v>485</v>
      </c>
      <c r="D779" s="360"/>
      <c r="E779" s="360"/>
      <c r="F779" s="360"/>
      <c r="G779" s="361"/>
      <c r="H779" s="116"/>
      <c r="I779" s="3"/>
      <c r="J779" s="106"/>
      <c r="K779" s="45"/>
      <c r="L779" s="45"/>
      <c r="M779" s="45"/>
      <c r="N779" s="115"/>
      <c r="O779" s="49" t="s">
        <v>261</v>
      </c>
    </row>
    <row r="780" spans="1:17" s="49" customFormat="1" ht="387" customHeight="1" outlineLevel="1">
      <c r="A780" s="88">
        <v>41</v>
      </c>
      <c r="B780" s="90"/>
      <c r="C780" s="211" t="s">
        <v>417</v>
      </c>
      <c r="D780" s="97">
        <v>0</v>
      </c>
      <c r="E780" s="88" t="s">
        <v>180</v>
      </c>
      <c r="F780" s="227"/>
      <c r="G780" s="227"/>
      <c r="H780" s="87">
        <v>1</v>
      </c>
      <c r="I780" s="88" t="s">
        <v>180</v>
      </c>
      <c r="J780" s="114">
        <v>402500</v>
      </c>
      <c r="K780" s="89">
        <f>ROUND(H780*J780,0)</f>
        <v>402500</v>
      </c>
      <c r="L780" s="89">
        <f>ROUND(IF(K780&gt;G780,K780-G780,0),0)</f>
        <v>402500</v>
      </c>
      <c r="M780" s="89">
        <f>ROUND(IF(K780&lt;G780,G780-K780,0),0)</f>
        <v>0</v>
      </c>
      <c r="N780" s="225" t="s">
        <v>324</v>
      </c>
      <c r="O780" s="49" t="s">
        <v>261</v>
      </c>
      <c r="Q780" s="339">
        <f>J780*0.9</f>
        <v>362250</v>
      </c>
    </row>
    <row r="781" spans="1:17" s="49" customFormat="1" outlineLevel="1">
      <c r="A781" s="88"/>
      <c r="B781" s="90"/>
      <c r="C781" s="231" t="s">
        <v>345</v>
      </c>
      <c r="D781" s="97"/>
      <c r="E781" s="88"/>
      <c r="F781" s="227"/>
      <c r="G781" s="227"/>
      <c r="H781" s="87"/>
      <c r="I781" s="88"/>
      <c r="J781" s="114"/>
      <c r="K781" s="89"/>
      <c r="L781" s="89"/>
      <c r="M781" s="89"/>
      <c r="N781" s="225"/>
      <c r="O781" s="49" t="s">
        <v>261</v>
      </c>
    </row>
    <row r="782" spans="1:17" s="49" customFormat="1" ht="12.1" customHeight="1" outlineLevel="1">
      <c r="A782" s="88"/>
      <c r="B782" s="90"/>
      <c r="C782" s="90"/>
      <c r="D782" s="90"/>
      <c r="E782" s="90"/>
      <c r="F782" s="114"/>
      <c r="G782" s="228"/>
      <c r="H782" s="88"/>
      <c r="I782" s="88"/>
      <c r="J782" s="114"/>
      <c r="K782" s="89"/>
      <c r="L782" s="89">
        <f t="shared" ref="L782:L789" si="46">ROUND(IF(K782&gt;G782,K782-G782,0),0)</f>
        <v>0</v>
      </c>
      <c r="M782" s="89">
        <f t="shared" ref="M782:M789" si="47">ROUND(IF(K782&lt;G782,G782-K782,0),0)</f>
        <v>0</v>
      </c>
      <c r="N782" s="225"/>
      <c r="O782" s="49" t="s">
        <v>261</v>
      </c>
    </row>
    <row r="783" spans="1:17" s="49" customFormat="1" ht="181.9" customHeight="1" outlineLevel="1">
      <c r="A783" s="88">
        <v>42</v>
      </c>
      <c r="B783" s="90"/>
      <c r="C783" s="225" t="s">
        <v>191</v>
      </c>
      <c r="D783" s="97">
        <v>0</v>
      </c>
      <c r="E783" s="227"/>
      <c r="F783" s="227"/>
      <c r="G783" s="227"/>
      <c r="H783" s="87">
        <v>2</v>
      </c>
      <c r="I783" s="88" t="s">
        <v>180</v>
      </c>
      <c r="J783" s="114">
        <v>40000</v>
      </c>
      <c r="K783" s="89">
        <f>ROUND(H783*J783,0)</f>
        <v>80000</v>
      </c>
      <c r="L783" s="89">
        <f t="shared" si="46"/>
        <v>80000</v>
      </c>
      <c r="M783" s="89">
        <f t="shared" si="47"/>
        <v>0</v>
      </c>
      <c r="N783" s="225" t="s">
        <v>325</v>
      </c>
      <c r="O783" s="49" t="s">
        <v>261</v>
      </c>
    </row>
    <row r="784" spans="1:17" s="49" customFormat="1" outlineLevel="1">
      <c r="A784" s="88"/>
      <c r="B784" s="90"/>
      <c r="C784" s="231" t="s">
        <v>346</v>
      </c>
      <c r="D784" s="97"/>
      <c r="E784" s="227"/>
      <c r="F784" s="227"/>
      <c r="G784" s="227"/>
      <c r="H784" s="87"/>
      <c r="I784" s="88"/>
      <c r="J784" s="114"/>
      <c r="K784" s="89"/>
      <c r="L784" s="89"/>
      <c r="M784" s="89"/>
      <c r="N784" s="225"/>
      <c r="O784" s="49" t="s">
        <v>261</v>
      </c>
    </row>
    <row r="785" spans="1:16" s="49" customFormat="1" ht="12.1" customHeight="1" outlineLevel="1">
      <c r="A785" s="88"/>
      <c r="B785" s="90"/>
      <c r="C785" s="90"/>
      <c r="D785" s="90"/>
      <c r="E785" s="90"/>
      <c r="F785" s="114"/>
      <c r="G785" s="228"/>
      <c r="H785" s="88"/>
      <c r="I785" s="88"/>
      <c r="J785" s="114"/>
      <c r="K785" s="89"/>
      <c r="L785" s="89">
        <f t="shared" si="46"/>
        <v>0</v>
      </c>
      <c r="M785" s="89">
        <f t="shared" si="47"/>
        <v>0</v>
      </c>
      <c r="N785" s="225"/>
      <c r="O785" s="49" t="s">
        <v>261</v>
      </c>
    </row>
    <row r="786" spans="1:16" s="49" customFormat="1" ht="354.6" customHeight="1" outlineLevel="1">
      <c r="A786" s="88">
        <v>43</v>
      </c>
      <c r="B786" s="90"/>
      <c r="C786" s="225" t="s">
        <v>192</v>
      </c>
      <c r="D786" s="97">
        <v>0</v>
      </c>
      <c r="E786" s="88" t="s">
        <v>180</v>
      </c>
      <c r="F786" s="227"/>
      <c r="G786" s="227"/>
      <c r="H786" s="87">
        <v>1</v>
      </c>
      <c r="I786" s="88" t="s">
        <v>180</v>
      </c>
      <c r="J786" s="114">
        <v>718500</v>
      </c>
      <c r="K786" s="89">
        <f>ROUND(H786*J786,0)</f>
        <v>718500</v>
      </c>
      <c r="L786" s="89">
        <f t="shared" si="46"/>
        <v>718500</v>
      </c>
      <c r="M786" s="89">
        <f t="shared" si="47"/>
        <v>0</v>
      </c>
      <c r="N786" s="225" t="s">
        <v>323</v>
      </c>
      <c r="O786" s="49" t="s">
        <v>261</v>
      </c>
      <c r="P786" s="49">
        <f>590000*120%</f>
        <v>708000</v>
      </c>
    </row>
    <row r="787" spans="1:16" s="49" customFormat="1" outlineLevel="1">
      <c r="A787" s="88"/>
      <c r="B787" s="90"/>
      <c r="C787" s="231" t="s">
        <v>365</v>
      </c>
      <c r="D787" s="97"/>
      <c r="E787" s="88"/>
      <c r="F787" s="227"/>
      <c r="G787" s="227"/>
      <c r="H787" s="87"/>
      <c r="I787" s="88"/>
      <c r="J787" s="114"/>
      <c r="K787" s="89"/>
      <c r="L787" s="89"/>
      <c r="M787" s="89"/>
      <c r="N787" s="225"/>
      <c r="O787" s="49" t="s">
        <v>261</v>
      </c>
    </row>
    <row r="788" spans="1:16" s="49" customFormat="1" ht="12.1" customHeight="1" outlineLevel="1">
      <c r="A788" s="88"/>
      <c r="B788" s="90"/>
      <c r="C788" s="90"/>
      <c r="D788" s="90"/>
      <c r="E788" s="90"/>
      <c r="F788" s="114"/>
      <c r="G788" s="228"/>
      <c r="H788" s="88"/>
      <c r="I788" s="88"/>
      <c r="J788" s="114"/>
      <c r="K788" s="89"/>
      <c r="L788" s="89">
        <f t="shared" si="46"/>
        <v>0</v>
      </c>
      <c r="M788" s="89">
        <f t="shared" si="47"/>
        <v>0</v>
      </c>
      <c r="N788" s="225"/>
      <c r="O788" s="49" t="s">
        <v>261</v>
      </c>
    </row>
    <row r="789" spans="1:16" s="49" customFormat="1" ht="248.95" customHeight="1" outlineLevel="1">
      <c r="A789" s="88">
        <v>44</v>
      </c>
      <c r="B789" s="90"/>
      <c r="C789" s="225" t="s">
        <v>193</v>
      </c>
      <c r="D789" s="97">
        <v>0</v>
      </c>
      <c r="E789" s="88" t="s">
        <v>180</v>
      </c>
      <c r="F789" s="227"/>
      <c r="G789" s="227"/>
      <c r="H789" s="87">
        <v>2</v>
      </c>
      <c r="I789" s="88" t="s">
        <v>180</v>
      </c>
      <c r="J789" s="114">
        <v>240750</v>
      </c>
      <c r="K789" s="89">
        <f>ROUND(H789*J789,0)</f>
        <v>481500</v>
      </c>
      <c r="L789" s="89">
        <f t="shared" si="46"/>
        <v>481500</v>
      </c>
      <c r="M789" s="89">
        <f t="shared" si="47"/>
        <v>0</v>
      </c>
      <c r="N789" s="225" t="s">
        <v>326</v>
      </c>
      <c r="O789" s="49" t="s">
        <v>261</v>
      </c>
      <c r="P789" s="49">
        <f>182000*120%</f>
        <v>218400</v>
      </c>
    </row>
    <row r="790" spans="1:16" s="49" customFormat="1" outlineLevel="1">
      <c r="A790" s="88"/>
      <c r="B790" s="90"/>
      <c r="C790" s="231" t="s">
        <v>366</v>
      </c>
      <c r="D790" s="97"/>
      <c r="E790" s="88"/>
      <c r="F790" s="227"/>
      <c r="G790" s="227"/>
      <c r="H790" s="87"/>
      <c r="I790" s="88"/>
      <c r="J790" s="114"/>
      <c r="K790" s="89"/>
      <c r="L790" s="89"/>
      <c r="M790" s="89"/>
      <c r="N790" s="225"/>
      <c r="O790" s="49" t="s">
        <v>261</v>
      </c>
    </row>
    <row r="791" spans="1:16" s="49" customFormat="1" ht="21.75" customHeight="1">
      <c r="A791" s="3"/>
      <c r="F791" s="43"/>
      <c r="G791" s="44"/>
      <c r="H791" s="3"/>
      <c r="I791" s="3"/>
      <c r="J791" s="109" t="s">
        <v>206</v>
      </c>
      <c r="K791" s="109">
        <f>SUM(K771:K790)</f>
        <v>1749744</v>
      </c>
      <c r="L791" s="75">
        <f>SUM(L771:L790)</f>
        <v>1749744</v>
      </c>
      <c r="M791" s="75">
        <f>SUM(M780:M790)</f>
        <v>0</v>
      </c>
      <c r="N791" s="222">
        <f>L791-M791</f>
        <v>1749744</v>
      </c>
    </row>
    <row r="792" spans="1:16" s="49" customFormat="1" ht="21.75" customHeight="1">
      <c r="A792" s="387"/>
      <c r="F792" s="43"/>
      <c r="G792" s="44"/>
      <c r="H792" s="387"/>
      <c r="I792" s="387"/>
      <c r="J792" s="109"/>
      <c r="K792" s="75"/>
      <c r="L792" s="75"/>
      <c r="M792" s="75"/>
      <c r="N792" s="384"/>
    </row>
    <row r="793" spans="1:16" s="49" customFormat="1" ht="21.75" customHeight="1">
      <c r="A793" s="387"/>
      <c r="F793" s="55" t="s">
        <v>388</v>
      </c>
      <c r="G793" s="52">
        <f>G791</f>
        <v>0</v>
      </c>
      <c r="H793" s="393"/>
      <c r="I793" s="56"/>
      <c r="J793" s="107" t="s">
        <v>240</v>
      </c>
      <c r="K793" s="107">
        <f>L791</f>
        <v>1749744</v>
      </c>
      <c r="L793" s="75"/>
      <c r="M793" s="75"/>
      <c r="N793" s="384"/>
    </row>
    <row r="794" spans="1:16" s="49" customFormat="1" ht="21.75" customHeight="1">
      <c r="A794" s="387"/>
      <c r="F794" s="55" t="s">
        <v>653</v>
      </c>
      <c r="G794" s="52">
        <f>K791</f>
        <v>1749744</v>
      </c>
      <c r="H794" s="393"/>
      <c r="I794" s="56"/>
      <c r="J794" s="107" t="s">
        <v>239</v>
      </c>
      <c r="K794" s="107">
        <f>M791</f>
        <v>0</v>
      </c>
      <c r="L794" s="75"/>
      <c r="M794" s="75"/>
      <c r="N794" s="384"/>
    </row>
    <row r="795" spans="1:16" s="49" customFormat="1" ht="21.75" customHeight="1">
      <c r="A795" s="387"/>
      <c r="F795" s="55" t="s">
        <v>648</v>
      </c>
      <c r="G795" s="107">
        <f>G794-G793</f>
        <v>1749744</v>
      </c>
      <c r="H795" s="393"/>
      <c r="I795" s="56"/>
      <c r="J795" s="55" t="s">
        <v>648</v>
      </c>
      <c r="K795" s="107">
        <f>K793-K794</f>
        <v>1749744</v>
      </c>
      <c r="L795" s="75"/>
      <c r="M795" s="75"/>
      <c r="N795" s="384"/>
    </row>
    <row r="796" spans="1:16" s="49" customFormat="1" ht="21.75" customHeight="1">
      <c r="A796" s="387"/>
      <c r="F796" s="43"/>
      <c r="G796" s="44"/>
      <c r="H796" s="387"/>
      <c r="I796" s="387"/>
      <c r="J796" s="109"/>
      <c r="K796" s="75"/>
      <c r="L796" s="75"/>
      <c r="M796" s="75"/>
      <c r="N796" s="384"/>
    </row>
    <row r="797" spans="1:16" s="49" customFormat="1" ht="35" customHeight="1">
      <c r="A797" s="3"/>
      <c r="C797" s="198" t="s">
        <v>483</v>
      </c>
      <c r="D797" s="198"/>
      <c r="E797" s="198"/>
      <c r="F797" s="198"/>
      <c r="G797" s="198"/>
      <c r="H797" s="4"/>
      <c r="I797" s="76"/>
      <c r="J797" s="43"/>
      <c r="K797" s="77"/>
      <c r="L797" s="77"/>
      <c r="M797" s="77"/>
      <c r="N797" s="206"/>
    </row>
    <row r="798" spans="1:16" s="49" customFormat="1" ht="118.9" customHeight="1" outlineLevel="1">
      <c r="A798" s="3">
        <v>45</v>
      </c>
      <c r="C798" s="205" t="s">
        <v>195</v>
      </c>
      <c r="D798" s="3">
        <v>0</v>
      </c>
      <c r="E798" s="46" t="s">
        <v>18</v>
      </c>
      <c r="F798" s="44"/>
      <c r="G798" s="44"/>
      <c r="H798" s="4">
        <v>1</v>
      </c>
      <c r="I798" s="76" t="str">
        <f t="shared" ref="I798:I803" si="48">E798</f>
        <v>Set</v>
      </c>
      <c r="J798" s="43">
        <v>175180</v>
      </c>
      <c r="K798" s="45">
        <f t="shared" ref="K798:K807" si="49">ROUND(H798*J798,0)</f>
        <v>175180</v>
      </c>
      <c r="L798" s="45">
        <f>ROUND(IF(K798&gt;G798,K798-G798,0),0)</f>
        <v>175180</v>
      </c>
      <c r="M798" s="45">
        <f>ROUND(IF(K798&lt;G798,G798-K798,0),0)</f>
        <v>0</v>
      </c>
      <c r="N798" s="206" t="s">
        <v>327</v>
      </c>
      <c r="O798" s="49" t="s">
        <v>262</v>
      </c>
    </row>
    <row r="799" spans="1:16" s="49" customFormat="1" ht="118.9" customHeight="1" outlineLevel="1">
      <c r="A799" s="3">
        <v>46</v>
      </c>
      <c r="C799" s="205" t="s">
        <v>196</v>
      </c>
      <c r="D799" s="3">
        <v>0</v>
      </c>
      <c r="E799" s="46" t="s">
        <v>18</v>
      </c>
      <c r="F799" s="44"/>
      <c r="G799" s="44"/>
      <c r="H799" s="4">
        <v>1</v>
      </c>
      <c r="I799" s="76" t="str">
        <f t="shared" si="48"/>
        <v>Set</v>
      </c>
      <c r="J799" s="43">
        <v>9620</v>
      </c>
      <c r="K799" s="45">
        <f t="shared" si="49"/>
        <v>9620</v>
      </c>
      <c r="L799" s="45">
        <f t="shared" ref="L799:L807" si="50">ROUND(IF(K799&gt;G799,K799-G799,0),0)</f>
        <v>9620</v>
      </c>
      <c r="M799" s="45">
        <f t="shared" ref="M799:M807" si="51">ROUND(IF(K799&lt;G799,G799-K799,0),0)</f>
        <v>0</v>
      </c>
      <c r="N799" s="206" t="s">
        <v>327</v>
      </c>
      <c r="O799" s="49" t="s">
        <v>262</v>
      </c>
    </row>
    <row r="800" spans="1:16" s="49" customFormat="1" ht="118.9" customHeight="1" outlineLevel="1">
      <c r="A800" s="3">
        <f t="shared" ref="A800:A807" si="52">A799+1</f>
        <v>47</v>
      </c>
      <c r="C800" s="205" t="s">
        <v>197</v>
      </c>
      <c r="D800" s="3">
        <v>0</v>
      </c>
      <c r="E800" s="46" t="s">
        <v>18</v>
      </c>
      <c r="F800" s="44"/>
      <c r="G800" s="44"/>
      <c r="H800" s="4">
        <v>1</v>
      </c>
      <c r="I800" s="76" t="str">
        <f t="shared" si="48"/>
        <v>Set</v>
      </c>
      <c r="J800" s="43">
        <v>175180</v>
      </c>
      <c r="K800" s="45">
        <f t="shared" si="49"/>
        <v>175180</v>
      </c>
      <c r="L800" s="45">
        <f t="shared" si="50"/>
        <v>175180</v>
      </c>
      <c r="M800" s="45">
        <f t="shared" si="51"/>
        <v>0</v>
      </c>
      <c r="N800" s="206" t="s">
        <v>327</v>
      </c>
      <c r="O800" s="49" t="s">
        <v>262</v>
      </c>
    </row>
    <row r="801" spans="1:15" s="49" customFormat="1" ht="118.9" customHeight="1" outlineLevel="1">
      <c r="A801" s="3">
        <f t="shared" si="52"/>
        <v>48</v>
      </c>
      <c r="C801" s="205" t="s">
        <v>198</v>
      </c>
      <c r="D801" s="3">
        <v>0</v>
      </c>
      <c r="E801" s="46" t="s">
        <v>18</v>
      </c>
      <c r="F801" s="44"/>
      <c r="G801" s="44"/>
      <c r="H801" s="4">
        <v>1</v>
      </c>
      <c r="I801" s="76" t="str">
        <f t="shared" si="48"/>
        <v>Set</v>
      </c>
      <c r="J801" s="43">
        <v>175180</v>
      </c>
      <c r="K801" s="45">
        <f t="shared" si="49"/>
        <v>175180</v>
      </c>
      <c r="L801" s="45">
        <f t="shared" si="50"/>
        <v>175180</v>
      </c>
      <c r="M801" s="45">
        <f t="shared" si="51"/>
        <v>0</v>
      </c>
      <c r="N801" s="206" t="s">
        <v>327</v>
      </c>
      <c r="O801" s="49" t="s">
        <v>262</v>
      </c>
    </row>
    <row r="802" spans="1:15" s="49" customFormat="1" ht="118.9" customHeight="1" outlineLevel="1">
      <c r="A802" s="3">
        <f t="shared" si="52"/>
        <v>49</v>
      </c>
      <c r="C802" s="205" t="s">
        <v>199</v>
      </c>
      <c r="D802" s="3">
        <v>0</v>
      </c>
      <c r="E802" s="46" t="s">
        <v>180</v>
      </c>
      <c r="F802" s="44"/>
      <c r="G802" s="44"/>
      <c r="H802" s="4">
        <v>6</v>
      </c>
      <c r="I802" s="76" t="str">
        <f t="shared" si="48"/>
        <v>Nos</v>
      </c>
      <c r="J802" s="43">
        <v>12470</v>
      </c>
      <c r="K802" s="45">
        <f t="shared" si="49"/>
        <v>74820</v>
      </c>
      <c r="L802" s="45">
        <f t="shared" si="50"/>
        <v>74820</v>
      </c>
      <c r="M802" s="45">
        <f t="shared" si="51"/>
        <v>0</v>
      </c>
      <c r="N802" s="206" t="s">
        <v>327</v>
      </c>
      <c r="O802" s="49" t="s">
        <v>262</v>
      </c>
    </row>
    <row r="803" spans="1:15" s="49" customFormat="1" ht="113.95" customHeight="1" outlineLevel="1">
      <c r="A803" s="3">
        <f t="shared" si="52"/>
        <v>50</v>
      </c>
      <c r="C803" s="205" t="s">
        <v>200</v>
      </c>
      <c r="D803" s="3">
        <v>0</v>
      </c>
      <c r="E803" s="46" t="s">
        <v>201</v>
      </c>
      <c r="F803" s="44"/>
      <c r="G803" s="44"/>
      <c r="H803" s="4">
        <v>3</v>
      </c>
      <c r="I803" s="76" t="str">
        <f t="shared" si="48"/>
        <v>Nos.</v>
      </c>
      <c r="J803" s="43">
        <v>930</v>
      </c>
      <c r="K803" s="45">
        <f t="shared" si="49"/>
        <v>2790</v>
      </c>
      <c r="L803" s="45">
        <f t="shared" si="50"/>
        <v>2790</v>
      </c>
      <c r="M803" s="45">
        <f t="shared" si="51"/>
        <v>0</v>
      </c>
      <c r="N803" s="206" t="s">
        <v>327</v>
      </c>
      <c r="O803" s="49" t="s">
        <v>262</v>
      </c>
    </row>
    <row r="804" spans="1:15" s="49" customFormat="1" ht="274.10000000000002" customHeight="1" outlineLevel="1">
      <c r="A804" s="3">
        <f t="shared" si="52"/>
        <v>51</v>
      </c>
      <c r="C804" s="205" t="s">
        <v>202</v>
      </c>
      <c r="D804" s="3">
        <v>0</v>
      </c>
      <c r="E804" s="46" t="s">
        <v>201</v>
      </c>
      <c r="F804" s="58"/>
      <c r="G804" s="59"/>
      <c r="H804" s="60">
        <v>2</v>
      </c>
      <c r="I804" s="57" t="s">
        <v>180</v>
      </c>
      <c r="J804" s="43">
        <v>20850</v>
      </c>
      <c r="K804" s="45">
        <f t="shared" si="49"/>
        <v>41700</v>
      </c>
      <c r="L804" s="45">
        <f t="shared" si="50"/>
        <v>41700</v>
      </c>
      <c r="M804" s="45">
        <f t="shared" si="51"/>
        <v>0</v>
      </c>
      <c r="N804" s="206" t="s">
        <v>327</v>
      </c>
      <c r="O804" s="49" t="s">
        <v>262</v>
      </c>
    </row>
    <row r="805" spans="1:15" s="49" customFormat="1" ht="274.10000000000002" customHeight="1" outlineLevel="1">
      <c r="A805" s="3">
        <f t="shared" si="52"/>
        <v>52</v>
      </c>
      <c r="C805" s="205" t="s">
        <v>203</v>
      </c>
      <c r="D805" s="3">
        <v>0</v>
      </c>
      <c r="E805" s="46" t="s">
        <v>201</v>
      </c>
      <c r="F805" s="58"/>
      <c r="G805" s="59"/>
      <c r="H805" s="60">
        <v>2</v>
      </c>
      <c r="I805" s="57" t="s">
        <v>180</v>
      </c>
      <c r="J805" s="43">
        <v>17850</v>
      </c>
      <c r="K805" s="45">
        <f t="shared" si="49"/>
        <v>35700</v>
      </c>
      <c r="L805" s="45">
        <f t="shared" si="50"/>
        <v>35700</v>
      </c>
      <c r="M805" s="45">
        <f t="shared" si="51"/>
        <v>0</v>
      </c>
      <c r="N805" s="206" t="s">
        <v>327</v>
      </c>
      <c r="O805" s="49" t="s">
        <v>262</v>
      </c>
    </row>
    <row r="806" spans="1:15" s="49" customFormat="1" ht="274.10000000000002" customHeight="1" outlineLevel="1">
      <c r="A806" s="3">
        <f t="shared" si="52"/>
        <v>53</v>
      </c>
      <c r="C806" s="205" t="s">
        <v>204</v>
      </c>
      <c r="D806" s="3">
        <v>0</v>
      </c>
      <c r="E806" s="46" t="s">
        <v>201</v>
      </c>
      <c r="F806" s="58"/>
      <c r="G806" s="59"/>
      <c r="H806" s="60">
        <v>2</v>
      </c>
      <c r="I806" s="57" t="s">
        <v>180</v>
      </c>
      <c r="J806" s="43">
        <v>29250</v>
      </c>
      <c r="K806" s="45">
        <f t="shared" si="49"/>
        <v>58500</v>
      </c>
      <c r="L806" s="45">
        <f t="shared" si="50"/>
        <v>58500</v>
      </c>
      <c r="M806" s="45">
        <f t="shared" si="51"/>
        <v>0</v>
      </c>
      <c r="N806" s="206" t="s">
        <v>327</v>
      </c>
      <c r="O806" s="49" t="s">
        <v>262</v>
      </c>
    </row>
    <row r="807" spans="1:15" s="49" customFormat="1" ht="274.10000000000002" customHeight="1" outlineLevel="1">
      <c r="A807" s="3">
        <f t="shared" si="52"/>
        <v>54</v>
      </c>
      <c r="C807" s="205" t="s">
        <v>205</v>
      </c>
      <c r="D807" s="3">
        <v>0</v>
      </c>
      <c r="E807" s="46" t="s">
        <v>201</v>
      </c>
      <c r="F807" s="58"/>
      <c r="G807" s="59"/>
      <c r="H807" s="60">
        <v>2</v>
      </c>
      <c r="I807" s="57" t="s">
        <v>180</v>
      </c>
      <c r="J807" s="43">
        <v>33000</v>
      </c>
      <c r="K807" s="45">
        <f t="shared" si="49"/>
        <v>66000</v>
      </c>
      <c r="L807" s="45">
        <f t="shared" si="50"/>
        <v>66000</v>
      </c>
      <c r="M807" s="45">
        <f t="shared" si="51"/>
        <v>0</v>
      </c>
      <c r="N807" s="206" t="s">
        <v>327</v>
      </c>
      <c r="O807" s="49" t="s">
        <v>262</v>
      </c>
    </row>
    <row r="808" spans="1:15" s="49" customFormat="1" ht="24.65" customHeight="1">
      <c r="A808" s="3"/>
      <c r="C808" s="205"/>
      <c r="D808" s="57"/>
      <c r="E808" s="46"/>
      <c r="F808" s="58"/>
      <c r="G808" s="59"/>
      <c r="H808" s="57"/>
      <c r="I808" s="57"/>
      <c r="J808" s="109" t="s">
        <v>206</v>
      </c>
      <c r="K808" s="101">
        <f>SUM(K798:K807)</f>
        <v>814670</v>
      </c>
      <c r="L808" s="101">
        <f t="shared" ref="L808:M808" si="53">SUM(L798:L807)</f>
        <v>814670</v>
      </c>
      <c r="M808" s="101">
        <f t="shared" si="53"/>
        <v>0</v>
      </c>
      <c r="N808" s="397">
        <f>L808-M808</f>
        <v>814670</v>
      </c>
    </row>
    <row r="809" spans="1:15" s="49" customFormat="1" ht="10.9" customHeight="1">
      <c r="A809" s="387"/>
      <c r="C809" s="388"/>
      <c r="D809" s="57"/>
      <c r="E809" s="390"/>
      <c r="F809" s="58"/>
      <c r="G809" s="59"/>
      <c r="H809" s="57"/>
      <c r="I809" s="57"/>
      <c r="J809" s="109"/>
      <c r="K809" s="101"/>
      <c r="L809" s="101"/>
      <c r="M809" s="101"/>
      <c r="N809" s="397"/>
    </row>
    <row r="810" spans="1:15" s="49" customFormat="1" ht="24.65" customHeight="1">
      <c r="A810" s="387"/>
      <c r="C810" s="388" t="s">
        <v>663</v>
      </c>
      <c r="D810" s="57"/>
      <c r="E810" s="390"/>
      <c r="F810" s="43" t="s">
        <v>388</v>
      </c>
      <c r="G810" s="45">
        <f>G808</f>
        <v>0</v>
      </c>
      <c r="H810" s="391"/>
      <c r="I810" s="387"/>
      <c r="J810" s="392" t="s">
        <v>240</v>
      </c>
      <c r="K810" s="392">
        <f>L808</f>
        <v>814670</v>
      </c>
      <c r="L810" s="101"/>
      <c r="M810" s="101"/>
      <c r="N810" s="397"/>
    </row>
    <row r="811" spans="1:15" s="49" customFormat="1" ht="24.65" customHeight="1">
      <c r="A811" s="387"/>
      <c r="C811" s="388"/>
      <c r="D811" s="57"/>
      <c r="E811" s="390"/>
      <c r="F811" s="43" t="s">
        <v>653</v>
      </c>
      <c r="G811" s="45">
        <f>K808</f>
        <v>814670</v>
      </c>
      <c r="H811" s="391"/>
      <c r="I811" s="387"/>
      <c r="J811" s="392" t="s">
        <v>239</v>
      </c>
      <c r="K811" s="392">
        <f>M808</f>
        <v>0</v>
      </c>
      <c r="L811" s="101"/>
      <c r="M811" s="101"/>
      <c r="N811" s="397"/>
    </row>
    <row r="812" spans="1:15" s="49" customFormat="1" ht="24.65" customHeight="1">
      <c r="A812" s="387"/>
      <c r="C812" s="388"/>
      <c r="D812" s="57"/>
      <c r="E812" s="390"/>
      <c r="F812" s="43" t="s">
        <v>648</v>
      </c>
      <c r="G812" s="392">
        <f>G811-G810</f>
        <v>814670</v>
      </c>
      <c r="H812" s="391"/>
      <c r="I812" s="387"/>
      <c r="J812" s="43" t="s">
        <v>648</v>
      </c>
      <c r="K812" s="392">
        <f>K810-K811</f>
        <v>814670</v>
      </c>
      <c r="L812" s="101"/>
      <c r="M812" s="101"/>
      <c r="N812" s="397"/>
    </row>
    <row r="813" spans="1:15" s="49" customFormat="1" ht="10.199999999999999" customHeight="1">
      <c r="A813" s="387"/>
      <c r="C813" s="388"/>
      <c r="D813" s="57"/>
      <c r="E813" s="390"/>
      <c r="F813" s="58"/>
      <c r="G813" s="59"/>
      <c r="H813" s="57"/>
      <c r="I813" s="57"/>
      <c r="J813" s="109"/>
      <c r="K813" s="101"/>
      <c r="L813" s="101"/>
      <c r="M813" s="101"/>
      <c r="N813" s="397"/>
    </row>
    <row r="814" spans="1:15" s="49" customFormat="1" ht="24.65" customHeight="1">
      <c r="A814" s="3"/>
      <c r="C814" s="219"/>
      <c r="F814" s="55" t="s">
        <v>209</v>
      </c>
      <c r="G814" s="107">
        <f>0</f>
        <v>0</v>
      </c>
      <c r="H814" s="403"/>
      <c r="I814" s="403"/>
      <c r="J814" s="392"/>
      <c r="K814" s="107">
        <f>K808+K791+K764+K726+K718+K672</f>
        <v>4447322</v>
      </c>
      <c r="L814" s="107">
        <f>K814</f>
        <v>4447322</v>
      </c>
      <c r="M814" s="108"/>
      <c r="N814" s="396">
        <f>L814-M814</f>
        <v>4447322</v>
      </c>
    </row>
    <row r="815" spans="1:15" s="49" customFormat="1" ht="24.65" customHeight="1">
      <c r="A815" s="387"/>
      <c r="C815" s="219"/>
      <c r="F815" s="55"/>
      <c r="G815" s="107"/>
      <c r="H815" s="403"/>
      <c r="I815" s="403"/>
      <c r="J815" s="392"/>
      <c r="K815" s="107"/>
      <c r="L815" s="107"/>
      <c r="M815" s="108"/>
      <c r="N815" s="396"/>
    </row>
    <row r="816" spans="1:15" s="49" customFormat="1" ht="24.65" customHeight="1">
      <c r="A816" s="387"/>
      <c r="C816" s="219" t="s">
        <v>662</v>
      </c>
      <c r="F816" s="43" t="s">
        <v>388</v>
      </c>
      <c r="G816" s="392">
        <f>G814</f>
        <v>0</v>
      </c>
      <c r="H816" s="403"/>
      <c r="I816" s="403"/>
      <c r="J816" s="392" t="s">
        <v>240</v>
      </c>
      <c r="K816" s="392">
        <f>L814</f>
        <v>4447322</v>
      </c>
      <c r="L816" s="107"/>
      <c r="M816" s="108"/>
      <c r="N816" s="396"/>
    </row>
    <row r="817" spans="1:14" s="49" customFormat="1" ht="24.65" customHeight="1">
      <c r="A817" s="387"/>
      <c r="C817" s="219"/>
      <c r="F817" s="43" t="s">
        <v>653</v>
      </c>
      <c r="G817" s="392">
        <f>K814</f>
        <v>4447322</v>
      </c>
      <c r="H817" s="403"/>
      <c r="I817" s="403"/>
      <c r="J817" s="392" t="s">
        <v>239</v>
      </c>
      <c r="K817" s="392">
        <f>M814</f>
        <v>0</v>
      </c>
      <c r="L817" s="107"/>
      <c r="M817" s="108"/>
      <c r="N817" s="396"/>
    </row>
    <row r="818" spans="1:14" s="49" customFormat="1" ht="24.65" customHeight="1">
      <c r="A818" s="387"/>
      <c r="C818" s="219"/>
      <c r="F818" s="43" t="s">
        <v>648</v>
      </c>
      <c r="G818" s="392">
        <f>G817-G816</f>
        <v>4447322</v>
      </c>
      <c r="H818" s="403"/>
      <c r="I818" s="403"/>
      <c r="J818" s="43" t="s">
        <v>648</v>
      </c>
      <c r="K818" s="392">
        <f>K816-K817</f>
        <v>4447322</v>
      </c>
      <c r="L818" s="107"/>
      <c r="M818" s="108"/>
      <c r="N818" s="396"/>
    </row>
    <row r="819" spans="1:14" s="49" customFormat="1" ht="24.65" customHeight="1">
      <c r="A819" s="387"/>
      <c r="C819" s="219"/>
      <c r="F819" s="55"/>
      <c r="G819" s="107"/>
      <c r="H819" s="403"/>
      <c r="I819" s="403"/>
      <c r="J819" s="392"/>
      <c r="K819" s="107"/>
      <c r="L819" s="107"/>
      <c r="M819" s="108"/>
      <c r="N819" s="396"/>
    </row>
    <row r="820" spans="1:14" s="49" customFormat="1" ht="24.65" customHeight="1">
      <c r="A820" s="3"/>
      <c r="C820" s="207" t="s">
        <v>210</v>
      </c>
      <c r="G820" s="107">
        <f>G814+G654</f>
        <v>42405299</v>
      </c>
      <c r="H820" s="403"/>
      <c r="I820" s="403"/>
      <c r="J820" s="392"/>
      <c r="K820" s="107">
        <f>K814+K654</f>
        <v>48688262</v>
      </c>
      <c r="L820" s="107">
        <f>L814+L654</f>
        <v>9052397</v>
      </c>
      <c r="M820" s="107">
        <f>M814+M654</f>
        <v>2769434</v>
      </c>
      <c r="N820" s="396">
        <f>L820-M820</f>
        <v>6282963</v>
      </c>
    </row>
    <row r="821" spans="1:14" s="49" customFormat="1" ht="24.65" customHeight="1">
      <c r="A821" s="3"/>
      <c r="F821" s="43"/>
      <c r="G821" s="392"/>
      <c r="H821" s="403"/>
      <c r="I821" s="403"/>
      <c r="J821" s="55" t="s">
        <v>208</v>
      </c>
      <c r="K821" s="107">
        <f>K820-G820</f>
        <v>6282963</v>
      </c>
      <c r="L821" s="392"/>
      <c r="M821" s="392"/>
      <c r="N821" s="396"/>
    </row>
    <row r="822" spans="1:14">
      <c r="G822" s="392"/>
      <c r="H822" s="403"/>
      <c r="I822" s="403"/>
      <c r="J822" s="392"/>
      <c r="K822" s="392"/>
      <c r="L822" s="392"/>
      <c r="M822" s="392"/>
      <c r="N822" s="396"/>
    </row>
    <row r="823" spans="1:14" ht="20.05" customHeight="1">
      <c r="C823" s="49" t="s">
        <v>661</v>
      </c>
      <c r="F823" s="55" t="s">
        <v>388</v>
      </c>
      <c r="G823" s="107">
        <f>G820</f>
        <v>42405299</v>
      </c>
      <c r="H823" s="404"/>
      <c r="I823" s="404"/>
      <c r="J823" s="107" t="s">
        <v>240</v>
      </c>
      <c r="K823" s="107">
        <f>L820</f>
        <v>9052397</v>
      </c>
      <c r="L823" s="392"/>
      <c r="M823" s="392"/>
      <c r="N823" s="396"/>
    </row>
    <row r="824" spans="1:14" ht="20.05" customHeight="1">
      <c r="F824" s="55" t="s">
        <v>653</v>
      </c>
      <c r="G824" s="107">
        <f>K820</f>
        <v>48688262</v>
      </c>
      <c r="H824" s="404"/>
      <c r="I824" s="404"/>
      <c r="J824" s="107" t="s">
        <v>239</v>
      </c>
      <c r="K824" s="107">
        <f>M820</f>
        <v>2769434</v>
      </c>
      <c r="L824" s="392"/>
      <c r="M824" s="392"/>
      <c r="N824" s="396"/>
    </row>
    <row r="825" spans="1:14" ht="20.05" customHeight="1">
      <c r="F825" s="55" t="s">
        <v>648</v>
      </c>
      <c r="G825" s="107">
        <f>G824-G823</f>
        <v>6282963</v>
      </c>
      <c r="H825" s="404"/>
      <c r="I825" s="404"/>
      <c r="J825" s="55" t="s">
        <v>648</v>
      </c>
      <c r="K825" s="107">
        <f>K823-K824</f>
        <v>6282963</v>
      </c>
      <c r="L825" s="392"/>
      <c r="M825" s="392"/>
      <c r="N825" s="396"/>
    </row>
    <row r="826" spans="1:14" ht="20.05" customHeight="1"/>
    <row r="827" spans="1:14" ht="20.05" customHeight="1"/>
    <row r="828" spans="1:14" ht="20.05" customHeight="1"/>
    <row r="829" spans="1:14" ht="20.05" customHeight="1"/>
    <row r="830" spans="1:14" ht="20.05" customHeight="1"/>
    <row r="831" spans="1:14" ht="20.05" customHeight="1"/>
    <row r="832" spans="1:14" ht="20.05" customHeight="1"/>
    <row r="833" ht="20.05" customHeight="1"/>
    <row r="834" ht="20.05" customHeight="1"/>
    <row r="835" ht="20.05" customHeight="1"/>
  </sheetData>
  <mergeCells count="85">
    <mergeCell ref="K186:K187"/>
    <mergeCell ref="L186:L187"/>
    <mergeCell ref="M186:M187"/>
    <mergeCell ref="N186:N187"/>
    <mergeCell ref="N313:N315"/>
    <mergeCell ref="N189:N190"/>
    <mergeCell ref="N203:N204"/>
    <mergeCell ref="N207:N208"/>
    <mergeCell ref="N211:N212"/>
    <mergeCell ref="N215:N216"/>
    <mergeCell ref="N221:N222"/>
    <mergeCell ref="N230:N231"/>
    <mergeCell ref="N234:N235"/>
    <mergeCell ref="N238:N239"/>
    <mergeCell ref="N242:N243"/>
    <mergeCell ref="N246:N247"/>
    <mergeCell ref="F186:F187"/>
    <mergeCell ref="G186:G187"/>
    <mergeCell ref="H186:H187"/>
    <mergeCell ref="I186:I187"/>
    <mergeCell ref="J186:J187"/>
    <mergeCell ref="A186:A187"/>
    <mergeCell ref="B186:B187"/>
    <mergeCell ref="C186:C187"/>
    <mergeCell ref="D186:D187"/>
    <mergeCell ref="E186:E187"/>
    <mergeCell ref="A1:N1"/>
    <mergeCell ref="A2:A3"/>
    <mergeCell ref="C2:C3"/>
    <mergeCell ref="D2:G2"/>
    <mergeCell ref="H2:K2"/>
    <mergeCell ref="L2:L3"/>
    <mergeCell ref="M2:M3"/>
    <mergeCell ref="N2:N3"/>
    <mergeCell ref="B2:B3"/>
    <mergeCell ref="N155:N156"/>
    <mergeCell ref="N159:N160"/>
    <mergeCell ref="N167:N168"/>
    <mergeCell ref="N171:N172"/>
    <mergeCell ref="N180:N181"/>
    <mergeCell ref="N165:N166"/>
    <mergeCell ref="N265:N266"/>
    <mergeCell ref="N309:N310"/>
    <mergeCell ref="N317:N318"/>
    <mergeCell ref="N572:N573"/>
    <mergeCell ref="N576:N577"/>
    <mergeCell ref="N585:N586"/>
    <mergeCell ref="N615:N616"/>
    <mergeCell ref="N321:N322"/>
    <mergeCell ref="N504:N505"/>
    <mergeCell ref="N547:N548"/>
    <mergeCell ref="N559:N560"/>
    <mergeCell ref="N563:N564"/>
    <mergeCell ref="N551:N552"/>
    <mergeCell ref="N403:N404"/>
    <mergeCell ref="D698:D699"/>
    <mergeCell ref="E698:E699"/>
    <mergeCell ref="C698:C699"/>
    <mergeCell ref="N694:N695"/>
    <mergeCell ref="H698:H699"/>
    <mergeCell ref="I698:I699"/>
    <mergeCell ref="J698:J699"/>
    <mergeCell ref="K698:K699"/>
    <mergeCell ref="L698:L699"/>
    <mergeCell ref="I694:I695"/>
    <mergeCell ref="J694:J695"/>
    <mergeCell ref="K694:K695"/>
    <mergeCell ref="L694:L695"/>
    <mergeCell ref="M694:M695"/>
    <mergeCell ref="N127:N128"/>
    <mergeCell ref="N130:N131"/>
    <mergeCell ref="M698:M699"/>
    <mergeCell ref="N698:N699"/>
    <mergeCell ref="A694:A695"/>
    <mergeCell ref="B694:B695"/>
    <mergeCell ref="C694:C695"/>
    <mergeCell ref="D694:D695"/>
    <mergeCell ref="E694:E695"/>
    <mergeCell ref="F694:F695"/>
    <mergeCell ref="G694:G695"/>
    <mergeCell ref="H694:H695"/>
    <mergeCell ref="B698:B699"/>
    <mergeCell ref="A698:A699"/>
    <mergeCell ref="G698:G699"/>
    <mergeCell ref="F698:F699"/>
  </mergeCells>
  <pageMargins left="0.23622047244094491" right="0.23622047244094491" top="0.51181102362204722" bottom="0.39370078740157483" header="0.31496062992125984" footer="0.31496062992125984"/>
  <pageSetup paperSize="9" scale="65" fitToHeight="60" orientation="landscape" verticalDpi="300" r:id="rId1"/>
  <headerFooter>
    <oddFooter>Page &amp;P of &amp;N</oddFooter>
  </headerFooter>
  <rowBreaks count="18" manualBreakCount="18">
    <brk id="150" max="13" man="1"/>
    <brk id="261" max="13" man="1"/>
    <brk id="295" max="13" man="1"/>
    <brk id="307" max="13" man="1"/>
    <brk id="453" max="13" man="1"/>
    <brk id="477" max="13" man="1"/>
    <brk id="502" max="13" man="1"/>
    <brk id="588" max="13" man="1"/>
    <brk id="598" max="13" man="1"/>
    <brk id="649" max="13" man="1"/>
    <brk id="664" max="13" man="1"/>
    <brk id="677" max="13" man="1"/>
    <brk id="723" max="13" man="1"/>
    <brk id="731" max="13" man="1"/>
    <brk id="760" max="13" man="1"/>
    <brk id="769" max="13" man="1"/>
    <brk id="778" max="13" man="1"/>
    <brk id="796" max="13" man="1"/>
  </rowBreaks>
  <ignoredErrors>
    <ignoredError sqref="J16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2"/>
  <sheetViews>
    <sheetView view="pageBreakPreview" zoomScaleNormal="85" zoomScaleSheetLayoutView="100" workbookViewId="0">
      <pane ySplit="2" topLeftCell="A3" activePane="bottomLeft" state="frozen"/>
      <selection activeCell="H16" sqref="H16"/>
      <selection pane="bottomLeft" activeCell="N9" sqref="N9"/>
    </sheetView>
  </sheetViews>
  <sheetFormatPr defaultColWidth="10.28515625" defaultRowHeight="13.6"/>
  <cols>
    <col min="1" max="1" width="7.140625" style="408" bestFit="1" customWidth="1"/>
    <col min="2" max="2" width="72.42578125" style="419" customWidth="1"/>
    <col min="3" max="4" width="8.140625" style="408" customWidth="1"/>
    <col min="5" max="6" width="20.140625" style="420" customWidth="1"/>
    <col min="7" max="8" width="14.42578125" style="412" bestFit="1" customWidth="1"/>
    <col min="9" max="16384" width="10.28515625" style="412"/>
  </cols>
  <sheetData>
    <row r="1" spans="1:8" ht="27.2" customHeight="1">
      <c r="A1" s="513" t="s">
        <v>709</v>
      </c>
      <c r="B1" s="513"/>
      <c r="C1" s="513"/>
      <c r="D1" s="513"/>
      <c r="E1" s="513"/>
      <c r="F1" s="513"/>
    </row>
    <row r="2" spans="1:8" s="408" customFormat="1" ht="25.15" customHeight="1">
      <c r="A2" s="405" t="s">
        <v>244</v>
      </c>
      <c r="B2" s="406" t="s">
        <v>664</v>
      </c>
      <c r="C2" s="405" t="s">
        <v>265</v>
      </c>
      <c r="D2" s="405" t="s">
        <v>271</v>
      </c>
      <c r="E2" s="407" t="s">
        <v>665</v>
      </c>
      <c r="F2" s="407" t="s">
        <v>666</v>
      </c>
    </row>
    <row r="3" spans="1:8">
      <c r="A3" s="409">
        <v>1</v>
      </c>
      <c r="B3" s="410" t="s">
        <v>667</v>
      </c>
      <c r="C3" s="409" t="s">
        <v>180</v>
      </c>
      <c r="D3" s="409">
        <v>1</v>
      </c>
      <c r="E3" s="411">
        <v>80000</v>
      </c>
      <c r="F3" s="411">
        <f t="shared" ref="F3:F14" si="0">ROUND(E3*D3,0)</f>
        <v>80000</v>
      </c>
    </row>
    <row r="4" spans="1:8">
      <c r="A4" s="409">
        <v>2</v>
      </c>
      <c r="B4" s="410" t="s">
        <v>668</v>
      </c>
      <c r="C4" s="409" t="s">
        <v>180</v>
      </c>
      <c r="D4" s="409">
        <v>12</v>
      </c>
      <c r="E4" s="411">
        <v>9000</v>
      </c>
      <c r="F4" s="411">
        <f t="shared" si="0"/>
        <v>108000</v>
      </c>
    </row>
    <row r="5" spans="1:8" ht="27.2">
      <c r="A5" s="409">
        <v>3</v>
      </c>
      <c r="B5" s="410" t="s">
        <v>669</v>
      </c>
      <c r="C5" s="409" t="s">
        <v>12</v>
      </c>
      <c r="D5" s="409">
        <v>3.98</v>
      </c>
      <c r="E5" s="411">
        <v>11012</v>
      </c>
      <c r="F5" s="411">
        <f t="shared" si="0"/>
        <v>43828</v>
      </c>
    </row>
    <row r="6" spans="1:8">
      <c r="A6" s="409">
        <v>4</v>
      </c>
      <c r="B6" s="410" t="s">
        <v>670</v>
      </c>
      <c r="C6" s="409" t="s">
        <v>12</v>
      </c>
      <c r="D6" s="409">
        <v>7.5510000000000002</v>
      </c>
      <c r="E6" s="411">
        <v>9250</v>
      </c>
      <c r="F6" s="411">
        <f t="shared" si="0"/>
        <v>69847</v>
      </c>
    </row>
    <row r="7" spans="1:8">
      <c r="A7" s="409">
        <v>5</v>
      </c>
      <c r="B7" s="410" t="s">
        <v>671</v>
      </c>
      <c r="C7" s="409" t="s">
        <v>180</v>
      </c>
      <c r="D7" s="409">
        <v>1</v>
      </c>
      <c r="E7" s="411">
        <v>56500</v>
      </c>
      <c r="F7" s="411">
        <f t="shared" si="0"/>
        <v>56500</v>
      </c>
    </row>
    <row r="8" spans="1:8">
      <c r="A8" s="409">
        <v>6</v>
      </c>
      <c r="B8" s="410" t="s">
        <v>672</v>
      </c>
      <c r="C8" s="409" t="s">
        <v>12</v>
      </c>
      <c r="D8" s="409">
        <v>2.6</v>
      </c>
      <c r="E8" s="411">
        <v>9580</v>
      </c>
      <c r="F8" s="411">
        <f t="shared" si="0"/>
        <v>24908</v>
      </c>
    </row>
    <row r="9" spans="1:8" ht="30.1" customHeight="1">
      <c r="A9" s="409">
        <v>7</v>
      </c>
      <c r="B9" s="410" t="s">
        <v>673</v>
      </c>
      <c r="C9" s="409" t="s">
        <v>17</v>
      </c>
      <c r="D9" s="409">
        <v>1</v>
      </c>
      <c r="E9" s="411">
        <v>67500</v>
      </c>
      <c r="F9" s="411">
        <f t="shared" si="0"/>
        <v>67500</v>
      </c>
    </row>
    <row r="10" spans="1:8" ht="27.2">
      <c r="A10" s="409">
        <v>8</v>
      </c>
      <c r="B10" s="410" t="s">
        <v>674</v>
      </c>
      <c r="C10" s="409" t="s">
        <v>180</v>
      </c>
      <c r="D10" s="409">
        <v>1</v>
      </c>
      <c r="E10" s="411">
        <v>6000</v>
      </c>
      <c r="F10" s="411">
        <f t="shared" si="0"/>
        <v>6000</v>
      </c>
    </row>
    <row r="11" spans="1:8" ht="27.2">
      <c r="A11" s="409">
        <v>9</v>
      </c>
      <c r="B11" s="410" t="s">
        <v>675</v>
      </c>
      <c r="C11" s="409" t="s">
        <v>180</v>
      </c>
      <c r="D11" s="409">
        <v>2</v>
      </c>
      <c r="E11" s="411">
        <v>2800</v>
      </c>
      <c r="F11" s="411">
        <f t="shared" si="0"/>
        <v>5600</v>
      </c>
    </row>
    <row r="12" spans="1:8" ht="27.2">
      <c r="A12" s="409">
        <v>10</v>
      </c>
      <c r="B12" s="410" t="s">
        <v>676</v>
      </c>
      <c r="C12" s="409" t="s">
        <v>180</v>
      </c>
      <c r="D12" s="409">
        <v>2</v>
      </c>
      <c r="E12" s="411">
        <v>3200</v>
      </c>
      <c r="F12" s="411">
        <f t="shared" si="0"/>
        <v>6400</v>
      </c>
    </row>
    <row r="13" spans="1:8">
      <c r="A13" s="409">
        <v>11</v>
      </c>
      <c r="B13" s="410" t="s">
        <v>677</v>
      </c>
      <c r="C13" s="409" t="s">
        <v>180</v>
      </c>
      <c r="D13" s="409">
        <v>1</v>
      </c>
      <c r="E13" s="411">
        <v>11475</v>
      </c>
      <c r="F13" s="411">
        <f>ROUND(E13*D13,0)</f>
        <v>11475</v>
      </c>
    </row>
    <row r="14" spans="1:8">
      <c r="A14" s="409">
        <v>12</v>
      </c>
      <c r="B14" s="410" t="s">
        <v>678</v>
      </c>
      <c r="C14" s="409" t="s">
        <v>180</v>
      </c>
      <c r="D14" s="409">
        <v>1</v>
      </c>
      <c r="E14" s="411">
        <v>291366</v>
      </c>
      <c r="F14" s="411">
        <f t="shared" si="0"/>
        <v>291366</v>
      </c>
    </row>
    <row r="15" spans="1:8" ht="15.65">
      <c r="A15" s="409"/>
      <c r="B15" s="410"/>
      <c r="C15" s="409"/>
      <c r="D15" s="409"/>
      <c r="E15" s="413" t="s">
        <v>679</v>
      </c>
      <c r="F15" s="414">
        <f>SUM(F3:F14)</f>
        <v>771424</v>
      </c>
      <c r="H15" s="415"/>
    </row>
    <row r="16" spans="1:8" ht="20.05" customHeight="1">
      <c r="A16" s="409"/>
      <c r="B16" s="410"/>
      <c r="C16" s="409"/>
      <c r="D16" s="416"/>
      <c r="E16" s="417" t="s">
        <v>222</v>
      </c>
      <c r="F16" s="418">
        <f>F15*18%</f>
        <v>138856.32000000001</v>
      </c>
    </row>
    <row r="17" spans="1:10" ht="20.05" customHeight="1">
      <c r="A17" s="409"/>
      <c r="B17" s="410"/>
      <c r="C17" s="409"/>
      <c r="D17" s="416"/>
      <c r="E17" s="417" t="s">
        <v>680</v>
      </c>
      <c r="F17" s="418">
        <f>SUM(F15:F16)</f>
        <v>910280.32000000007</v>
      </c>
    </row>
    <row r="18" spans="1:10" s="421" customFormat="1">
      <c r="A18" s="408"/>
      <c r="B18" s="419"/>
      <c r="C18" s="408"/>
      <c r="D18" s="408"/>
      <c r="E18" s="420"/>
      <c r="F18" s="420"/>
      <c r="G18" s="412"/>
      <c r="H18" s="412"/>
      <c r="I18" s="412"/>
      <c r="J18" s="412"/>
    </row>
    <row r="19" spans="1:10" s="421" customFormat="1">
      <c r="A19" s="408"/>
      <c r="B19" s="419"/>
      <c r="C19" s="408"/>
      <c r="D19" s="408"/>
      <c r="E19" s="420"/>
      <c r="F19" s="420"/>
      <c r="G19" s="412"/>
      <c r="H19" s="412"/>
      <c r="I19" s="412"/>
      <c r="J19" s="412"/>
    </row>
    <row r="20" spans="1:10" s="421" customFormat="1">
      <c r="A20" s="408"/>
      <c r="B20" s="419"/>
      <c r="C20" s="408"/>
      <c r="D20" s="408"/>
      <c r="E20" s="420"/>
      <c r="F20" s="420"/>
      <c r="G20" s="412"/>
      <c r="H20" s="412"/>
      <c r="I20" s="412"/>
      <c r="J20" s="412"/>
    </row>
    <row r="21" spans="1:10" s="421" customFormat="1">
      <c r="A21" s="408"/>
      <c r="B21" s="419"/>
      <c r="C21" s="408"/>
      <c r="D21" s="408"/>
      <c r="E21" s="420"/>
      <c r="F21" s="420"/>
      <c r="G21" s="412"/>
      <c r="H21" s="412"/>
      <c r="I21" s="412"/>
      <c r="J21" s="412"/>
    </row>
    <row r="22" spans="1:10" s="421" customFormat="1">
      <c r="A22" s="408"/>
      <c r="B22" s="419"/>
      <c r="C22" s="408"/>
      <c r="D22" s="408"/>
      <c r="E22" s="420"/>
      <c r="F22" s="420"/>
      <c r="G22" s="412"/>
      <c r="H22" s="412"/>
      <c r="I22" s="412"/>
      <c r="J22" s="412"/>
    </row>
  </sheetData>
  <mergeCells count="1">
    <mergeCell ref="A1:F1"/>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Footer>Page &amp;P</oddFooter>
  </headerFooter>
  <rowBreaks count="1" manualBreakCount="1">
    <brk id="17"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26"/>
  <sheetViews>
    <sheetView tabSelected="1" view="pageBreakPreview" zoomScaleSheetLayoutView="100" workbookViewId="0">
      <selection activeCell="A20" sqref="A20:XFD20"/>
    </sheetView>
  </sheetViews>
  <sheetFormatPr defaultColWidth="10.28515625" defaultRowHeight="13.6"/>
  <cols>
    <col min="1" max="1" width="6" style="449" customWidth="1"/>
    <col min="2" max="2" width="57" style="449" customWidth="1"/>
    <col min="3" max="4" width="9.28515625" style="449" customWidth="1"/>
    <col min="5" max="6" width="17.7109375" style="449" customWidth="1"/>
    <col min="7" max="7" width="22.140625" style="449" customWidth="1"/>
    <col min="8" max="8" width="10.42578125" style="412" bestFit="1" customWidth="1"/>
    <col min="9" max="16384" width="10.28515625" style="412"/>
  </cols>
  <sheetData>
    <row r="1" spans="1:7" ht="19.7" customHeight="1">
      <c r="A1" s="514" t="s">
        <v>708</v>
      </c>
      <c r="B1" s="515"/>
      <c r="C1" s="515"/>
      <c r="D1" s="515"/>
      <c r="E1" s="515"/>
      <c r="F1" s="515"/>
      <c r="G1" s="516"/>
    </row>
    <row r="2" spans="1:7" ht="18.350000000000001" customHeight="1">
      <c r="A2" s="514" t="s">
        <v>706</v>
      </c>
      <c r="B2" s="515"/>
      <c r="C2" s="515"/>
      <c r="D2" s="515"/>
      <c r="E2" s="515"/>
      <c r="F2" s="515"/>
      <c r="G2" s="516"/>
    </row>
    <row r="3" spans="1:7" ht="17" customHeight="1">
      <c r="A3" s="422" t="s">
        <v>244</v>
      </c>
      <c r="B3" s="422" t="s">
        <v>664</v>
      </c>
      <c r="C3" s="422" t="s">
        <v>0</v>
      </c>
      <c r="D3" s="422" t="s">
        <v>265</v>
      </c>
      <c r="E3" s="422" t="s">
        <v>665</v>
      </c>
      <c r="F3" s="423" t="s">
        <v>666</v>
      </c>
      <c r="G3" s="422" t="s">
        <v>681</v>
      </c>
    </row>
    <row r="4" spans="1:7" ht="18" customHeight="1">
      <c r="A4" s="422"/>
      <c r="B4" s="469" t="s">
        <v>238</v>
      </c>
      <c r="C4" s="422"/>
      <c r="D4" s="422"/>
      <c r="E4" s="422"/>
      <c r="F4" s="423"/>
      <c r="G4" s="422"/>
    </row>
    <row r="5" spans="1:7" s="430" customFormat="1" ht="27.2">
      <c r="A5" s="424">
        <v>1</v>
      </c>
      <c r="B5" s="425" t="s">
        <v>682</v>
      </c>
      <c r="C5" s="426">
        <v>5</v>
      </c>
      <c r="D5" s="424" t="s">
        <v>180</v>
      </c>
      <c r="E5" s="427">
        <v>39000</v>
      </c>
      <c r="F5" s="428">
        <f>ROUND(C5*E5,0)</f>
        <v>195000</v>
      </c>
      <c r="G5" s="429" t="s">
        <v>683</v>
      </c>
    </row>
    <row r="6" spans="1:7" s="430" customFormat="1" ht="27.2">
      <c r="A6" s="424">
        <v>2</v>
      </c>
      <c r="B6" s="425" t="s">
        <v>684</v>
      </c>
      <c r="C6" s="426">
        <v>5</v>
      </c>
      <c r="D6" s="424" t="s">
        <v>180</v>
      </c>
      <c r="E6" s="427">
        <v>9000</v>
      </c>
      <c r="F6" s="428">
        <f t="shared" ref="F6:F16" si="0">ROUND(C6*E6,0)</f>
        <v>45000</v>
      </c>
      <c r="G6" s="429" t="s">
        <v>683</v>
      </c>
    </row>
    <row r="7" spans="1:7" s="430" customFormat="1" ht="27.2">
      <c r="A7" s="424">
        <v>3</v>
      </c>
      <c r="B7" s="425" t="s">
        <v>685</v>
      </c>
      <c r="C7" s="426">
        <v>1</v>
      </c>
      <c r="D7" s="424" t="s">
        <v>180</v>
      </c>
      <c r="E7" s="427">
        <v>8400</v>
      </c>
      <c r="F7" s="428">
        <f t="shared" si="0"/>
        <v>8400</v>
      </c>
      <c r="G7" s="429" t="s">
        <v>683</v>
      </c>
    </row>
    <row r="8" spans="1:7" s="430" customFormat="1" ht="27.2">
      <c r="A8" s="424">
        <v>4</v>
      </c>
      <c r="B8" s="425" t="s">
        <v>686</v>
      </c>
      <c r="C8" s="426">
        <v>1</v>
      </c>
      <c r="D8" s="424" t="s">
        <v>180</v>
      </c>
      <c r="E8" s="427">
        <v>9300</v>
      </c>
      <c r="F8" s="428">
        <f t="shared" si="0"/>
        <v>9300</v>
      </c>
      <c r="G8" s="429" t="s">
        <v>683</v>
      </c>
    </row>
    <row r="9" spans="1:7" s="430" customFormat="1" ht="27.2">
      <c r="A9" s="424">
        <v>5</v>
      </c>
      <c r="B9" s="425" t="s">
        <v>687</v>
      </c>
      <c r="C9" s="426">
        <v>1</v>
      </c>
      <c r="D9" s="424" t="s">
        <v>180</v>
      </c>
      <c r="E9" s="427">
        <v>4200</v>
      </c>
      <c r="F9" s="428">
        <f t="shared" si="0"/>
        <v>4200</v>
      </c>
      <c r="G9" s="429" t="s">
        <v>683</v>
      </c>
    </row>
    <row r="10" spans="1:7" s="430" customFormat="1" ht="27.2">
      <c r="A10" s="424">
        <v>6</v>
      </c>
      <c r="B10" s="425" t="s">
        <v>688</v>
      </c>
      <c r="C10" s="426">
        <v>1</v>
      </c>
      <c r="D10" s="424" t="s">
        <v>180</v>
      </c>
      <c r="E10" s="427">
        <v>16200</v>
      </c>
      <c r="F10" s="428">
        <f>ROUND(C10*E10,0)</f>
        <v>16200</v>
      </c>
      <c r="G10" s="429" t="s">
        <v>683</v>
      </c>
    </row>
    <row r="11" spans="1:7" s="430" customFormat="1" ht="27.2">
      <c r="A11" s="424">
        <v>7</v>
      </c>
      <c r="B11" s="425" t="s">
        <v>689</v>
      </c>
      <c r="C11" s="426">
        <v>1</v>
      </c>
      <c r="D11" s="424" t="s">
        <v>180</v>
      </c>
      <c r="E11" s="427">
        <v>29000</v>
      </c>
      <c r="F11" s="428">
        <f t="shared" si="0"/>
        <v>29000</v>
      </c>
      <c r="G11" s="429" t="s">
        <v>683</v>
      </c>
    </row>
    <row r="12" spans="1:7" s="430" customFormat="1">
      <c r="A12" s="424">
        <v>8</v>
      </c>
      <c r="B12" s="425" t="s">
        <v>690</v>
      </c>
      <c r="C12" s="426">
        <v>1</v>
      </c>
      <c r="D12" s="424" t="s">
        <v>180</v>
      </c>
      <c r="E12" s="427">
        <v>32000</v>
      </c>
      <c r="F12" s="428">
        <f>ROUND(C12*E12,0)</f>
        <v>32000</v>
      </c>
      <c r="G12" s="429" t="s">
        <v>683</v>
      </c>
    </row>
    <row r="13" spans="1:7" s="430" customFormat="1" ht="27.2">
      <c r="A13" s="424">
        <v>9</v>
      </c>
      <c r="B13" s="425" t="s">
        <v>693</v>
      </c>
      <c r="C13" s="432">
        <v>1</v>
      </c>
      <c r="D13" s="424" t="s">
        <v>180</v>
      </c>
      <c r="E13" s="427">
        <v>210000</v>
      </c>
      <c r="F13" s="431">
        <f>ROUND(C13*E13,0)</f>
        <v>210000</v>
      </c>
      <c r="G13" s="429" t="s">
        <v>683</v>
      </c>
    </row>
    <row r="14" spans="1:7" s="430" customFormat="1" ht="14.3">
      <c r="A14" s="424"/>
      <c r="B14" s="425"/>
      <c r="C14" s="471"/>
      <c r="D14" s="471"/>
      <c r="E14" s="472" t="s">
        <v>697</v>
      </c>
      <c r="F14" s="473">
        <f>SUM(F5:F13)</f>
        <v>549100</v>
      </c>
      <c r="G14" s="429"/>
    </row>
    <row r="15" spans="1:7" s="430" customFormat="1" ht="18" customHeight="1">
      <c r="A15" s="424"/>
      <c r="B15" s="470" t="s">
        <v>707</v>
      </c>
      <c r="C15" s="432"/>
      <c r="D15" s="424"/>
      <c r="E15" s="427"/>
      <c r="F15" s="431"/>
      <c r="G15" s="429"/>
    </row>
    <row r="16" spans="1:7" s="430" customFormat="1" ht="19.2" customHeight="1">
      <c r="A16" s="424">
        <v>10</v>
      </c>
      <c r="B16" s="425" t="s">
        <v>691</v>
      </c>
      <c r="C16" s="426">
        <v>1</v>
      </c>
      <c r="D16" s="424" t="s">
        <v>180</v>
      </c>
      <c r="E16" s="427">
        <v>2100</v>
      </c>
      <c r="F16" s="431">
        <f t="shared" si="0"/>
        <v>2100</v>
      </c>
      <c r="G16" s="429" t="s">
        <v>683</v>
      </c>
    </row>
    <row r="17" spans="1:15" s="430" customFormat="1" collapsed="1">
      <c r="A17" s="424">
        <v>11</v>
      </c>
      <c r="B17" s="425" t="s">
        <v>692</v>
      </c>
      <c r="C17" s="426">
        <v>2</v>
      </c>
      <c r="D17" s="424" t="s">
        <v>180</v>
      </c>
      <c r="E17" s="427">
        <v>14500</v>
      </c>
      <c r="F17" s="428">
        <f>ROUND(C17*E17,0)</f>
        <v>29000</v>
      </c>
      <c r="G17" s="429" t="s">
        <v>683</v>
      </c>
    </row>
    <row r="18" spans="1:15" s="430" customFormat="1">
      <c r="A18" s="424">
        <v>12</v>
      </c>
      <c r="B18" s="425" t="s">
        <v>694</v>
      </c>
      <c r="C18" s="432">
        <v>2</v>
      </c>
      <c r="D18" s="424" t="s">
        <v>180</v>
      </c>
      <c r="E18" s="433">
        <v>16000</v>
      </c>
      <c r="F18" s="434">
        <f t="shared" ref="F18:F20" si="1">ROUND(C18*E18,0)</f>
        <v>32000</v>
      </c>
      <c r="G18" s="429" t="s">
        <v>683</v>
      </c>
    </row>
    <row r="19" spans="1:15" s="430" customFormat="1" ht="27.2">
      <c r="A19" s="424">
        <v>13</v>
      </c>
      <c r="B19" s="425" t="s">
        <v>695</v>
      </c>
      <c r="C19" s="435">
        <v>15</v>
      </c>
      <c r="D19" s="436" t="s">
        <v>12</v>
      </c>
      <c r="E19" s="437">
        <v>2187</v>
      </c>
      <c r="F19" s="434">
        <f t="shared" si="1"/>
        <v>32805</v>
      </c>
      <c r="G19" s="429" t="s">
        <v>683</v>
      </c>
      <c r="I19" s="438"/>
      <c r="M19" s="439"/>
      <c r="N19" s="439"/>
      <c r="O19" s="439"/>
    </row>
    <row r="20" spans="1:15" s="430" customFormat="1" ht="16" customHeight="1">
      <c r="A20" s="424">
        <v>14</v>
      </c>
      <c r="B20" s="425" t="s">
        <v>696</v>
      </c>
      <c r="C20" s="435">
        <v>2</v>
      </c>
      <c r="D20" s="436" t="s">
        <v>180</v>
      </c>
      <c r="E20" s="437">
        <v>24000</v>
      </c>
      <c r="F20" s="434">
        <f t="shared" si="1"/>
        <v>48000</v>
      </c>
      <c r="G20" s="429" t="s">
        <v>683</v>
      </c>
      <c r="I20" s="438"/>
      <c r="M20" s="439"/>
      <c r="N20" s="439"/>
      <c r="O20" s="439"/>
    </row>
    <row r="21" spans="1:15" ht="16" customHeight="1">
      <c r="A21" s="416"/>
      <c r="B21" s="416"/>
      <c r="C21" s="416"/>
      <c r="D21" s="416"/>
      <c r="E21" s="474" t="s">
        <v>697</v>
      </c>
      <c r="F21" s="475">
        <f>SUM(F16:F20)</f>
        <v>143905</v>
      </c>
      <c r="G21" s="416"/>
    </row>
    <row r="22" spans="1:15" ht="16" customHeight="1">
      <c r="A22" s="416"/>
      <c r="B22" s="416"/>
      <c r="C22" s="416"/>
      <c r="D22" s="416"/>
      <c r="E22" s="474" t="s">
        <v>301</v>
      </c>
      <c r="F22" s="475">
        <f>SUM(F21,F14)</f>
        <v>693005</v>
      </c>
      <c r="G22" s="416"/>
    </row>
    <row r="23" spans="1:15" ht="16" customHeight="1">
      <c r="A23" s="416"/>
      <c r="B23" s="416"/>
      <c r="C23" s="416"/>
      <c r="D23" s="416"/>
      <c r="E23" s="440" t="s">
        <v>698</v>
      </c>
      <c r="F23" s="441">
        <f>F22*0.18</f>
        <v>124740.9</v>
      </c>
      <c r="G23" s="416"/>
    </row>
    <row r="24" spans="1:15" ht="16" customHeight="1">
      <c r="A24" s="416"/>
      <c r="B24" s="416"/>
      <c r="C24" s="416"/>
      <c r="D24" s="416"/>
      <c r="E24" s="440" t="s">
        <v>301</v>
      </c>
      <c r="F24" s="441">
        <f>SUM(F22:F23)</f>
        <v>817745.9</v>
      </c>
      <c r="G24" s="416"/>
    </row>
    <row r="25" spans="1:15" ht="16" customHeight="1">
      <c r="A25" s="416"/>
      <c r="B25" s="416"/>
      <c r="C25" s="416"/>
      <c r="D25" s="416"/>
      <c r="E25" s="440" t="s">
        <v>733</v>
      </c>
      <c r="F25" s="441">
        <f>F24*5.11%</f>
        <v>41786.815490000008</v>
      </c>
      <c r="G25" s="416"/>
    </row>
    <row r="26" spans="1:15" ht="15.65">
      <c r="A26" s="416"/>
      <c r="B26" s="416"/>
      <c r="C26" s="416"/>
      <c r="D26" s="416"/>
      <c r="E26" s="440" t="s">
        <v>650</v>
      </c>
      <c r="F26" s="442">
        <f>SUM(F24:F25)</f>
        <v>859532.71549000009</v>
      </c>
      <c r="G26" s="416"/>
    </row>
  </sheetData>
  <mergeCells count="2">
    <mergeCell ref="A1:G1"/>
    <mergeCell ref="A2:G2"/>
  </mergeCells>
  <printOptions horizontalCentered="1"/>
  <pageMargins left="0.70866141732283472" right="0.70866141732283472" top="0.74803149606299213" bottom="0.55118110236220474" header="0.31496062992125984" footer="0.31496062992125984"/>
  <pageSetup paperSize="9" fitToHeight="0" orientation="landscape" r:id="rId1"/>
  <headerFooter>
    <oddFooter>Page &amp;P</oddFooter>
  </headerFooter>
  <colBreaks count="1" manualBreakCount="1">
    <brk id="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G10"/>
  <sheetViews>
    <sheetView view="pageBreakPreview" zoomScaleSheetLayoutView="100" workbookViewId="0">
      <selection activeCell="F8" sqref="F8"/>
    </sheetView>
  </sheetViews>
  <sheetFormatPr defaultColWidth="10.28515625" defaultRowHeight="13.6"/>
  <cols>
    <col min="1" max="1" width="6" style="449" customWidth="1"/>
    <col min="2" max="2" width="57" style="449" customWidth="1"/>
    <col min="3" max="4" width="9.28515625" style="449" customWidth="1"/>
    <col min="5" max="6" width="17.7109375" style="449" customWidth="1"/>
    <col min="7" max="7" width="22.140625" style="449" customWidth="1"/>
    <col min="8" max="8" width="10.42578125" style="412" bestFit="1" customWidth="1"/>
    <col min="9" max="16384" width="10.28515625" style="412"/>
  </cols>
  <sheetData>
    <row r="1" spans="1:7" ht="20.05" customHeight="1">
      <c r="A1" s="514" t="s">
        <v>710</v>
      </c>
      <c r="B1" s="515"/>
      <c r="C1" s="515"/>
      <c r="D1" s="515"/>
      <c r="E1" s="515"/>
      <c r="F1" s="515"/>
      <c r="G1" s="516"/>
    </row>
    <row r="2" spans="1:7" s="444" customFormat="1" ht="20.05" customHeight="1">
      <c r="A2" s="517" t="s">
        <v>699</v>
      </c>
      <c r="B2" s="518"/>
      <c r="C2" s="518"/>
      <c r="D2" s="518"/>
      <c r="E2" s="518"/>
      <c r="F2" s="518"/>
      <c r="G2" s="519"/>
    </row>
    <row r="3" spans="1:7" s="444" customFormat="1">
      <c r="A3" s="409">
        <v>1</v>
      </c>
      <c r="B3" s="445" t="s">
        <v>700</v>
      </c>
      <c r="C3" s="409">
        <v>3</v>
      </c>
      <c r="D3" s="409" t="s">
        <v>180</v>
      </c>
      <c r="E3" s="446">
        <v>20000</v>
      </c>
      <c r="F3" s="447">
        <f>E3*C3</f>
        <v>60000</v>
      </c>
      <c r="G3" s="443" t="s">
        <v>701</v>
      </c>
    </row>
    <row r="4" spans="1:7" s="444" customFormat="1" ht="21.25" customHeight="1">
      <c r="A4" s="409">
        <v>2</v>
      </c>
      <c r="B4" s="445" t="s">
        <v>702</v>
      </c>
      <c r="C4" s="409">
        <v>6</v>
      </c>
      <c r="D4" s="409" t="s">
        <v>180</v>
      </c>
      <c r="E4" s="446">
        <v>13500</v>
      </c>
      <c r="F4" s="447">
        <f t="shared" ref="F4:F5" si="0">E4*C4</f>
        <v>81000</v>
      </c>
      <c r="G4" s="443" t="s">
        <v>701</v>
      </c>
    </row>
    <row r="5" spans="1:7" s="444" customFormat="1" ht="27.2">
      <c r="A5" s="409">
        <v>3</v>
      </c>
      <c r="B5" s="445" t="s">
        <v>703</v>
      </c>
      <c r="C5" s="409">
        <v>10</v>
      </c>
      <c r="D5" s="409" t="s">
        <v>180</v>
      </c>
      <c r="E5" s="446">
        <v>15340</v>
      </c>
      <c r="F5" s="447">
        <f t="shared" si="0"/>
        <v>153400</v>
      </c>
      <c r="G5" s="443" t="s">
        <v>701</v>
      </c>
    </row>
    <row r="6" spans="1:7" s="444" customFormat="1" ht="16" customHeight="1">
      <c r="A6" s="443"/>
      <c r="B6" s="443"/>
      <c r="C6" s="443"/>
      <c r="D6" s="443"/>
      <c r="E6" s="440" t="s">
        <v>697</v>
      </c>
      <c r="F6" s="447">
        <f>SUM(F3:F5)</f>
        <v>294400</v>
      </c>
      <c r="G6" s="443"/>
    </row>
    <row r="7" spans="1:7" s="444" customFormat="1" ht="16" customHeight="1">
      <c r="A7" s="443"/>
      <c r="B7" s="443"/>
      <c r="C7" s="443"/>
      <c r="D7" s="443"/>
      <c r="E7" s="448" t="s">
        <v>698</v>
      </c>
      <c r="F7" s="447">
        <f>ROUND(F6*0.18,0)</f>
        <v>52992</v>
      </c>
      <c r="G7" s="443"/>
    </row>
    <row r="8" spans="1:7" s="444" customFormat="1" ht="16" customHeight="1">
      <c r="A8" s="443"/>
      <c r="B8" s="443"/>
      <c r="C8" s="443"/>
      <c r="D8" s="443"/>
      <c r="E8" s="440" t="s">
        <v>697</v>
      </c>
      <c r="F8" s="441">
        <f>F6+F7</f>
        <v>347392</v>
      </c>
      <c r="G8" s="443"/>
    </row>
    <row r="9" spans="1:7" s="444" customFormat="1" ht="16" customHeight="1">
      <c r="A9" s="443"/>
      <c r="B9" s="443"/>
      <c r="C9" s="443"/>
      <c r="D9" s="443"/>
      <c r="E9" s="440" t="s">
        <v>733</v>
      </c>
      <c r="F9" s="441">
        <f>F8*5.11%</f>
        <v>17751.731200000002</v>
      </c>
      <c r="G9" s="443"/>
    </row>
    <row r="10" spans="1:7" s="444" customFormat="1" ht="16" customHeight="1">
      <c r="A10" s="443"/>
      <c r="B10" s="443"/>
      <c r="C10" s="443"/>
      <c r="D10" s="443"/>
      <c r="E10" s="440" t="s">
        <v>650</v>
      </c>
      <c r="F10" s="442">
        <f>F8+F9</f>
        <v>365143.73119999998</v>
      </c>
      <c r="G10" s="443"/>
    </row>
  </sheetData>
  <mergeCells count="2">
    <mergeCell ref="A1:G1"/>
    <mergeCell ref="A2:G2"/>
  </mergeCells>
  <printOptions horizontalCentered="1"/>
  <pageMargins left="0.70866141732283472" right="0.70866141732283472" top="0.74803149606299213" bottom="0.55118110236220474" header="0.31496062992125984" footer="0.31496062992125984"/>
  <pageSetup paperSize="9" fitToHeight="0" orientation="landscape" r:id="rId1"/>
  <headerFooter>
    <oddFooter>Page &amp;P</oddFooter>
  </headerFooter>
  <colBreaks count="1" manualBreakCount="1">
    <brk id="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1"/>
  <sheetViews>
    <sheetView zoomScaleNormal="100" workbookViewId="0">
      <pane ySplit="3" topLeftCell="A19" activePane="bottomLeft" state="frozen"/>
      <selection pane="bottomLeft" activeCell="F15" sqref="F15"/>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521" t="s">
        <v>245</v>
      </c>
      <c r="C1" s="522"/>
      <c r="D1" s="522"/>
      <c r="E1" s="522"/>
      <c r="F1" s="522"/>
      <c r="G1" s="522"/>
      <c r="H1" s="522"/>
      <c r="I1" s="523"/>
    </row>
    <row r="2" spans="2:10" ht="17" customHeight="1">
      <c r="B2" s="520" t="s">
        <v>649</v>
      </c>
      <c r="C2" s="520"/>
      <c r="D2" s="520"/>
      <c r="E2" s="520"/>
      <c r="F2" s="520"/>
      <c r="G2" s="520"/>
      <c r="H2" s="520"/>
      <c r="I2" s="520"/>
    </row>
    <row r="3" spans="2:10" ht="28.55">
      <c r="B3" s="23" t="s">
        <v>244</v>
      </c>
      <c r="C3" s="22" t="s">
        <v>243</v>
      </c>
      <c r="D3" s="22"/>
      <c r="E3" s="22" t="s">
        <v>242</v>
      </c>
      <c r="F3" s="22" t="s">
        <v>241</v>
      </c>
      <c r="G3" s="22" t="s">
        <v>240</v>
      </c>
      <c r="H3" s="22" t="s">
        <v>239</v>
      </c>
      <c r="I3" s="22" t="s">
        <v>648</v>
      </c>
      <c r="J3" s="12"/>
    </row>
    <row r="4" spans="2:10" s="12" customFormat="1" ht="16.5" customHeight="1">
      <c r="B4" s="10">
        <v>1</v>
      </c>
      <c r="C4" s="13" t="s">
        <v>238</v>
      </c>
      <c r="D4" s="13"/>
      <c r="E4" s="14">
        <f>RE!Q6</f>
        <v>26020475</v>
      </c>
      <c r="F4" s="14">
        <f>RE!R6</f>
        <v>26020475</v>
      </c>
      <c r="G4" s="14">
        <f>RE!S6</f>
        <v>0</v>
      </c>
      <c r="H4" s="14">
        <f>RE!T6</f>
        <v>0</v>
      </c>
      <c r="I4" s="13"/>
    </row>
    <row r="5" spans="2:10" s="12" customFormat="1" ht="16.5" customHeight="1">
      <c r="B5" s="10">
        <v>2</v>
      </c>
      <c r="C5" s="13" t="s">
        <v>33</v>
      </c>
      <c r="D5" s="13"/>
      <c r="E5" s="14">
        <f>RE!Q7</f>
        <v>5915529</v>
      </c>
      <c r="F5" s="14">
        <f>RE!R7</f>
        <v>7012631</v>
      </c>
      <c r="G5" s="14">
        <f>RE!S7</f>
        <v>1910379</v>
      </c>
      <c r="H5" s="14">
        <f>RE!T7</f>
        <v>813277</v>
      </c>
      <c r="I5" s="13"/>
    </row>
    <row r="6" spans="2:10" s="12" customFormat="1" ht="16.5" customHeight="1">
      <c r="B6" s="10">
        <v>3</v>
      </c>
      <c r="C6" s="13" t="s">
        <v>237</v>
      </c>
      <c r="D6" s="13"/>
      <c r="E6" s="14">
        <f>RE!Q8</f>
        <v>215122</v>
      </c>
      <c r="F6" s="14">
        <f>RE!R8</f>
        <v>136973</v>
      </c>
      <c r="G6" s="14">
        <f>RE!S8</f>
        <v>7086</v>
      </c>
      <c r="H6" s="14">
        <f>RE!T8</f>
        <v>85235</v>
      </c>
      <c r="I6" s="13"/>
    </row>
    <row r="7" spans="2:10" s="12" customFormat="1" ht="16.5" customHeight="1">
      <c r="B7" s="10">
        <v>4</v>
      </c>
      <c r="C7" s="13" t="s">
        <v>236</v>
      </c>
      <c r="D7" s="13"/>
      <c r="E7" s="14">
        <f>RE!Q9</f>
        <v>3719411</v>
      </c>
      <c r="F7" s="14">
        <f>RE!R9</f>
        <v>5641335</v>
      </c>
      <c r="G7" s="14">
        <f>RE!S9</f>
        <v>2169638</v>
      </c>
      <c r="H7" s="14">
        <f>RE!T9</f>
        <v>247714</v>
      </c>
      <c r="I7" s="13"/>
    </row>
    <row r="8" spans="2:10" s="12" customFormat="1" ht="16.5" customHeight="1">
      <c r="B8" s="10">
        <v>5</v>
      </c>
      <c r="C8" s="13" t="s">
        <v>235</v>
      </c>
      <c r="D8" s="13"/>
      <c r="E8" s="14">
        <f>RE!Q10</f>
        <v>689000</v>
      </c>
      <c r="F8" s="14">
        <f>RE!R10</f>
        <v>689000</v>
      </c>
      <c r="G8" s="14">
        <f>RE!S10</f>
        <v>0</v>
      </c>
      <c r="H8" s="14">
        <f>RE!T10</f>
        <v>0</v>
      </c>
      <c r="I8" s="13"/>
    </row>
    <row r="9" spans="2:10" s="12" customFormat="1" ht="16.5" customHeight="1">
      <c r="B9" s="10">
        <v>6</v>
      </c>
      <c r="C9" s="13" t="s">
        <v>234</v>
      </c>
      <c r="D9" s="13"/>
      <c r="E9" s="14">
        <f>RE!Q11</f>
        <v>873880</v>
      </c>
      <c r="F9" s="14">
        <f>RE!R11</f>
        <v>873880</v>
      </c>
      <c r="G9" s="14">
        <f>RE!S11</f>
        <v>0</v>
      </c>
      <c r="H9" s="14">
        <f>RE!T11</f>
        <v>0</v>
      </c>
      <c r="I9" s="13"/>
    </row>
    <row r="10" spans="2:10" s="12" customFormat="1" ht="16.5" customHeight="1">
      <c r="B10" s="10">
        <v>7</v>
      </c>
      <c r="C10" s="13" t="s">
        <v>233</v>
      </c>
      <c r="D10" s="13"/>
      <c r="E10" s="14">
        <f>RE!Q12</f>
        <v>3946060</v>
      </c>
      <c r="F10" s="14">
        <f>RE!R12</f>
        <v>2725391</v>
      </c>
      <c r="G10" s="14">
        <f>RE!S12</f>
        <v>374548</v>
      </c>
      <c r="H10" s="14">
        <f>RE!T12</f>
        <v>1595217</v>
      </c>
      <c r="I10" s="13"/>
    </row>
    <row r="11" spans="2:10" s="12" customFormat="1" ht="16.5" customHeight="1">
      <c r="B11" s="10">
        <v>8</v>
      </c>
      <c r="C11" s="13" t="s">
        <v>232</v>
      </c>
      <c r="D11" s="13"/>
      <c r="E11" s="14">
        <f>RE!Q13</f>
        <v>1025822</v>
      </c>
      <c r="F11" s="14">
        <f>RE!R13</f>
        <v>1141255</v>
      </c>
      <c r="G11" s="14">
        <f>RE!S13</f>
        <v>143424</v>
      </c>
      <c r="H11" s="14">
        <f>RE!T13</f>
        <v>27991</v>
      </c>
      <c r="I11" s="13"/>
    </row>
    <row r="12" spans="2:10" s="12" customFormat="1" ht="16.5" customHeight="1">
      <c r="B12" s="10"/>
      <c r="C12" s="21" t="s">
        <v>231</v>
      </c>
      <c r="D12" s="21"/>
      <c r="E12" s="19">
        <f>SUM(E4:E11)</f>
        <v>42405299</v>
      </c>
      <c r="F12" s="19">
        <f>SUM(F4:F11)</f>
        <v>44240940</v>
      </c>
      <c r="G12" s="19">
        <f>SUM(G4:G11)</f>
        <v>4605075</v>
      </c>
      <c r="H12" s="19">
        <f>SUM(H4:H11)</f>
        <v>2769434</v>
      </c>
      <c r="I12" s="14">
        <f>G12-H12</f>
        <v>1835641</v>
      </c>
    </row>
    <row r="13" spans="2:10" s="12" customFormat="1" ht="16.5" customHeight="1">
      <c r="B13" s="10">
        <v>9</v>
      </c>
      <c r="C13" s="13" t="s">
        <v>230</v>
      </c>
      <c r="D13" s="13"/>
      <c r="E13" s="14">
        <f>RE!Q14</f>
        <v>0</v>
      </c>
      <c r="F13" s="14">
        <f>RE!R14</f>
        <v>221000</v>
      </c>
      <c r="G13" s="14">
        <f>RE!S14</f>
        <v>221000</v>
      </c>
      <c r="H13" s="14">
        <f>RE!T14</f>
        <v>0</v>
      </c>
      <c r="I13" s="13"/>
    </row>
    <row r="14" spans="2:10" s="12" customFormat="1" ht="16.5" customHeight="1">
      <c r="B14" s="10">
        <v>10</v>
      </c>
      <c r="C14" s="13" t="s">
        <v>229</v>
      </c>
      <c r="D14" s="13"/>
      <c r="E14" s="14">
        <f>RE!Q15</f>
        <v>0</v>
      </c>
      <c r="F14" s="14">
        <f>RE!R15</f>
        <v>1156237</v>
      </c>
      <c r="G14" s="14">
        <f>RE!S15</f>
        <v>1156237</v>
      </c>
      <c r="H14" s="14">
        <f>RE!T15</f>
        <v>0</v>
      </c>
      <c r="I14" s="13"/>
    </row>
    <row r="15" spans="2:10" s="12" customFormat="1" ht="16.5" customHeight="1">
      <c r="B15" s="10">
        <v>11</v>
      </c>
      <c r="C15" s="13" t="s">
        <v>228</v>
      </c>
      <c r="D15" s="13"/>
      <c r="E15" s="14">
        <f>RE!Q16</f>
        <v>0</v>
      </c>
      <c r="F15" s="14">
        <f>RE!R16</f>
        <v>8985</v>
      </c>
      <c r="G15" s="14">
        <f>RE!S16</f>
        <v>8985</v>
      </c>
      <c r="H15" s="14">
        <f>RE!T16</f>
        <v>0</v>
      </c>
      <c r="I15" s="13"/>
    </row>
    <row r="16" spans="2:10" s="12" customFormat="1" ht="16.5" customHeight="1">
      <c r="B16" s="10">
        <v>12</v>
      </c>
      <c r="C16" s="13" t="s">
        <v>227</v>
      </c>
      <c r="D16" s="13"/>
      <c r="E16" s="14">
        <f>RE!Q17</f>
        <v>0</v>
      </c>
      <c r="F16" s="14">
        <f>RE!R17</f>
        <v>496686</v>
      </c>
      <c r="G16" s="14">
        <f>RE!S17</f>
        <v>496686</v>
      </c>
      <c r="H16" s="14">
        <f>RE!T17</f>
        <v>0</v>
      </c>
      <c r="I16" s="13"/>
    </row>
    <row r="17" spans="2:9" s="12" customFormat="1" ht="16.5" customHeight="1">
      <c r="B17" s="10">
        <v>14</v>
      </c>
      <c r="C17" s="13" t="s">
        <v>226</v>
      </c>
      <c r="D17" s="13"/>
      <c r="E17" s="14">
        <f>RE!Q18</f>
        <v>0</v>
      </c>
      <c r="F17" s="14">
        <f>RE!R18</f>
        <v>1749744</v>
      </c>
      <c r="G17" s="14">
        <f>RE!S18</f>
        <v>1749744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21" t="s">
        <v>224</v>
      </c>
      <c r="D19" s="21"/>
      <c r="E19" s="19">
        <f>SUM(E13:E18)</f>
        <v>0</v>
      </c>
      <c r="F19" s="19">
        <f t="shared" ref="F19:H19" si="0">SUM(F13:F18)</f>
        <v>4447322</v>
      </c>
      <c r="G19" s="19">
        <f t="shared" si="0"/>
        <v>4447322</v>
      </c>
      <c r="H19" s="19">
        <f t="shared" si="0"/>
        <v>0</v>
      </c>
      <c r="I19" s="13"/>
    </row>
    <row r="20" spans="2:9" s="12" customFormat="1" ht="16.5" customHeight="1">
      <c r="B20" s="10"/>
      <c r="C20" s="20" t="s">
        <v>223</v>
      </c>
      <c r="D20" s="20"/>
      <c r="E20" s="19">
        <f>SUM(E19,E12)</f>
        <v>42405299</v>
      </c>
      <c r="F20" s="19">
        <f t="shared" ref="F20:H20" si="1">SUM(F19,F12)</f>
        <v>48688262</v>
      </c>
      <c r="G20" s="19">
        <f t="shared" si="1"/>
        <v>9052397</v>
      </c>
      <c r="H20" s="19">
        <f t="shared" si="1"/>
        <v>2769434</v>
      </c>
      <c r="I20" s="14">
        <f>G20-H20</f>
        <v>6282963</v>
      </c>
    </row>
    <row r="21" spans="2:9" s="12" customFormat="1" ht="40.75">
      <c r="B21" s="10">
        <v>16</v>
      </c>
      <c r="C21" s="15" t="s">
        <v>214</v>
      </c>
      <c r="D21" s="16">
        <v>0.04</v>
      </c>
      <c r="E21" s="346">
        <f>ROUND((D21*E20),0)</f>
        <v>1696212</v>
      </c>
      <c r="F21" s="346">
        <f>ROUND((D21*F20),0)</f>
        <v>1947530</v>
      </c>
      <c r="G21" s="14">
        <f>ROUND(IF(F21&gt;E21,F21-E21,0),0)</f>
        <v>251318</v>
      </c>
      <c r="H21" s="14">
        <f>ROUND(IF(F21&lt;E21,E21-F21,0),0)</f>
        <v>0</v>
      </c>
      <c r="I21" s="13"/>
    </row>
    <row r="22" spans="2:9" s="12" customFormat="1" ht="16.5" customHeight="1">
      <c r="B22" s="10"/>
      <c r="C22" s="20" t="s">
        <v>222</v>
      </c>
      <c r="D22" s="20"/>
      <c r="E22" s="14">
        <f>E20*18%</f>
        <v>7632953.8199999994</v>
      </c>
      <c r="F22" s="14">
        <f>F20*18%</f>
        <v>8763887.1600000001</v>
      </c>
      <c r="G22" s="14">
        <f>ROUND(IF(F22&gt;E22,F22-E22,0),0)</f>
        <v>1130933</v>
      </c>
      <c r="H22" s="14">
        <f>ROUND(IF(F22&lt;E22,E22-F22,0),0)</f>
        <v>0</v>
      </c>
      <c r="I22" s="13"/>
    </row>
    <row r="23" spans="2:9" s="12" customFormat="1" ht="16.5" customHeight="1">
      <c r="B23" s="10"/>
      <c r="C23" s="20"/>
      <c r="D23" s="20"/>
      <c r="E23" s="19">
        <f>ROUND((SUM(E20:E22)),0)</f>
        <v>51734465</v>
      </c>
      <c r="F23" s="19">
        <f>SUM(F20:F22)</f>
        <v>59399679.159999996</v>
      </c>
      <c r="G23" s="19">
        <f t="shared" ref="G23" si="2">SUM(G20:G22)</f>
        <v>10434648</v>
      </c>
      <c r="H23" s="19">
        <f>ROUND((SUM(H20:H22)),0)</f>
        <v>2769434</v>
      </c>
      <c r="I23" s="14">
        <f>G23-H23</f>
        <v>7665214</v>
      </c>
    </row>
    <row r="24" spans="2:9" s="12" customFormat="1" ht="27.2">
      <c r="B24" s="10">
        <v>17</v>
      </c>
      <c r="C24" s="15" t="s">
        <v>221</v>
      </c>
      <c r="D24" s="16">
        <v>0.01</v>
      </c>
      <c r="E24" s="14"/>
      <c r="F24" s="14">
        <f>F20*D24</f>
        <v>486882.62</v>
      </c>
      <c r="G24" s="14">
        <f t="shared" ref="G24:G29" si="3">ROUND(IF(F24&gt;E24,F24-E24,0),0)</f>
        <v>486883</v>
      </c>
      <c r="H24" s="14">
        <f>ROUND(IF(F24&lt;E24,E24-F24,0),0)</f>
        <v>0</v>
      </c>
      <c r="I24" s="13"/>
    </row>
    <row r="25" spans="2:9" s="12" customFormat="1" ht="27.2">
      <c r="B25" s="10">
        <v>18</v>
      </c>
      <c r="C25" s="15" t="s">
        <v>220</v>
      </c>
      <c r="D25" s="18">
        <v>1E-3</v>
      </c>
      <c r="E25" s="14"/>
      <c r="F25" s="14">
        <f>F20*D25</f>
        <v>48688.262000000002</v>
      </c>
      <c r="G25" s="14">
        <f t="shared" si="3"/>
        <v>48688</v>
      </c>
      <c r="H25" s="14">
        <f t="shared" ref="H25:H32" si="4">ROUND(IF(F25&lt;E25,E25-F25,0),0)</f>
        <v>0</v>
      </c>
      <c r="I25" s="13"/>
    </row>
    <row r="26" spans="2:9" s="12" customFormat="1" ht="27.2">
      <c r="B26" s="10">
        <v>19</v>
      </c>
      <c r="C26" s="15" t="s">
        <v>219</v>
      </c>
      <c r="D26" s="17"/>
      <c r="E26" s="14"/>
      <c r="F26" s="14">
        <f>SEIGNORAGE!Q10</f>
        <v>448</v>
      </c>
      <c r="G26" s="14">
        <f t="shared" si="3"/>
        <v>448</v>
      </c>
      <c r="H26" s="14">
        <f t="shared" si="4"/>
        <v>0</v>
      </c>
      <c r="I26" s="13"/>
    </row>
    <row r="27" spans="2:9" s="12" customFormat="1" ht="27.2">
      <c r="B27" s="10">
        <v>20</v>
      </c>
      <c r="C27" s="15" t="s">
        <v>218</v>
      </c>
      <c r="D27" s="16">
        <v>0.3</v>
      </c>
      <c r="E27" s="14"/>
      <c r="F27" s="14">
        <f>F26*D27</f>
        <v>134.4</v>
      </c>
      <c r="G27" s="14">
        <f t="shared" si="3"/>
        <v>134</v>
      </c>
      <c r="H27" s="14">
        <f t="shared" si="4"/>
        <v>0</v>
      </c>
      <c r="I27" s="13"/>
    </row>
    <row r="28" spans="2:9" s="12" customFormat="1" ht="27.2">
      <c r="B28" s="10">
        <v>21</v>
      </c>
      <c r="C28" s="15" t="s">
        <v>217</v>
      </c>
      <c r="D28" s="16">
        <v>0.02</v>
      </c>
      <c r="E28" s="14"/>
      <c r="F28" s="14">
        <f>F26*D28</f>
        <v>8.9600000000000009</v>
      </c>
      <c r="G28" s="14">
        <f t="shared" si="3"/>
        <v>9</v>
      </c>
      <c r="H28" s="14">
        <f t="shared" si="4"/>
        <v>0</v>
      </c>
      <c r="I28" s="13"/>
    </row>
    <row r="29" spans="2:9" s="12" customFormat="1">
      <c r="B29" s="10">
        <v>22</v>
      </c>
      <c r="C29" s="15" t="s">
        <v>216</v>
      </c>
      <c r="D29" s="18">
        <v>1E-4</v>
      </c>
      <c r="E29" s="14"/>
      <c r="F29" s="14">
        <f>F20*D29</f>
        <v>4868.8262000000004</v>
      </c>
      <c r="G29" s="14">
        <f t="shared" si="3"/>
        <v>4869</v>
      </c>
      <c r="H29" s="14">
        <f>ROUND(IF(F29&lt;E29,E29-F29,0),0)</f>
        <v>0</v>
      </c>
      <c r="I29" s="13"/>
    </row>
    <row r="30" spans="2:9" s="12" customFormat="1">
      <c r="B30" s="10">
        <v>23</v>
      </c>
      <c r="C30" s="11" t="s">
        <v>643</v>
      </c>
      <c r="D30" s="17"/>
      <c r="E30" s="14"/>
      <c r="F30" s="14">
        <f>ROUND(SUM(F24:F29),0)</f>
        <v>541031</v>
      </c>
      <c r="G30" s="14">
        <f t="shared" ref="G30:G32" si="5">ROUND(IF(F30&gt;E30,F30-E30,0),0)</f>
        <v>541031</v>
      </c>
      <c r="H30" s="14">
        <f t="shared" si="4"/>
        <v>0</v>
      </c>
      <c r="I30" s="13"/>
    </row>
    <row r="31" spans="2:9" s="12" customFormat="1" ht="27.2">
      <c r="B31" s="10">
        <v>24</v>
      </c>
      <c r="C31" s="15" t="s">
        <v>215</v>
      </c>
      <c r="D31" s="16">
        <v>0.18</v>
      </c>
      <c r="E31" s="14"/>
      <c r="F31" s="14">
        <f>F30*D31</f>
        <v>97385.58</v>
      </c>
      <c r="G31" s="14">
        <f t="shared" si="5"/>
        <v>97386</v>
      </c>
      <c r="H31" s="14">
        <f t="shared" si="4"/>
        <v>0</v>
      </c>
      <c r="I31" s="13"/>
    </row>
    <row r="32" spans="2:9" s="12" customFormat="1" ht="27.2">
      <c r="B32" s="10">
        <v>25</v>
      </c>
      <c r="C32" s="15" t="s">
        <v>625</v>
      </c>
      <c r="D32" s="15"/>
      <c r="E32" s="14">
        <v>3265535</v>
      </c>
      <c r="F32" s="14">
        <v>910280</v>
      </c>
      <c r="G32" s="14">
        <f t="shared" si="5"/>
        <v>0</v>
      </c>
      <c r="H32" s="14">
        <f t="shared" si="4"/>
        <v>2355255</v>
      </c>
      <c r="I32" s="13"/>
    </row>
    <row r="33" spans="2:9" s="12" customFormat="1" ht="22.1" customHeight="1">
      <c r="B33" s="10"/>
      <c r="C33" s="11" t="s">
        <v>644</v>
      </c>
      <c r="D33" s="13"/>
      <c r="E33" s="14"/>
      <c r="F33" s="14">
        <f>SUM(F30:F32)</f>
        <v>1548696.58</v>
      </c>
      <c r="G33" s="14">
        <f>SUM(G30:G32)</f>
        <v>638417</v>
      </c>
      <c r="H33" s="14">
        <f>SUM(H30:H32)</f>
        <v>2355255</v>
      </c>
      <c r="I33" s="13"/>
    </row>
    <row r="34" spans="2:9" s="12" customFormat="1" ht="16.5" customHeight="1">
      <c r="B34" s="10"/>
      <c r="C34" s="13"/>
      <c r="D34" s="13"/>
      <c r="E34" s="19">
        <f>SUM(E23:E33)</f>
        <v>55000000</v>
      </c>
      <c r="F34" s="19">
        <f>F33+F23</f>
        <v>60948375.739999995</v>
      </c>
      <c r="G34" s="19">
        <f>G33+G23</f>
        <v>11073065</v>
      </c>
      <c r="H34" s="19">
        <f>H33+H23</f>
        <v>5124689</v>
      </c>
      <c r="I34" s="14">
        <f>G34-H34</f>
        <v>5948376</v>
      </c>
    </row>
    <row r="35" spans="2:9" ht="16.5" customHeight="1">
      <c r="B35" s="8"/>
      <c r="E35" s="9"/>
      <c r="F35" s="9"/>
      <c r="G35" s="9"/>
      <c r="H35" s="9"/>
    </row>
    <row r="36" spans="2:9" ht="16.5" customHeight="1">
      <c r="B36" s="8"/>
      <c r="C36" s="366" t="s">
        <v>645</v>
      </c>
      <c r="D36" s="366"/>
      <c r="E36" s="9"/>
      <c r="F36" s="330">
        <f>E34</f>
        <v>55000000</v>
      </c>
      <c r="G36" s="367" t="s">
        <v>240</v>
      </c>
      <c r="H36" s="330">
        <f>G34</f>
        <v>11073065</v>
      </c>
    </row>
    <row r="37" spans="2:9" ht="16.5" customHeight="1">
      <c r="B37" s="8"/>
      <c r="C37" s="368" t="s">
        <v>646</v>
      </c>
      <c r="D37" s="369"/>
      <c r="E37" s="369"/>
      <c r="F37" s="370">
        <f>F34</f>
        <v>60948375.739999995</v>
      </c>
      <c r="G37" s="368" t="s">
        <v>239</v>
      </c>
      <c r="H37" s="370">
        <f>H34</f>
        <v>5124689</v>
      </c>
      <c r="I37" s="369"/>
    </row>
    <row r="38" spans="2:9" s="12" customFormat="1" ht="19.55" customHeight="1" thickBot="1">
      <c r="B38" s="8"/>
      <c r="C38" s="371" t="s">
        <v>647</v>
      </c>
      <c r="D38" s="372"/>
      <c r="E38" s="372"/>
      <c r="F38" s="373">
        <f>F37-F36</f>
        <v>5948375.7399999946</v>
      </c>
      <c r="G38" s="371" t="s">
        <v>647</v>
      </c>
      <c r="H38" s="373">
        <f>H36-H37</f>
        <v>5948376</v>
      </c>
      <c r="I38" s="374"/>
    </row>
    <row r="39" spans="2:9" ht="16.5" customHeight="1" thickTop="1">
      <c r="B39" s="8"/>
    </row>
    <row r="40" spans="2:9" ht="16.5" customHeight="1">
      <c r="B40" s="8"/>
    </row>
    <row r="41"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524" t="s">
        <v>244</v>
      </c>
      <c r="B1" s="524" t="s">
        <v>300</v>
      </c>
      <c r="C1" s="524" t="s">
        <v>265</v>
      </c>
      <c r="D1" s="525" t="s">
        <v>0</v>
      </c>
      <c r="E1" s="526" t="s">
        <v>0</v>
      </c>
      <c r="F1" s="526"/>
      <c r="G1" s="526"/>
      <c r="H1" s="526" t="s">
        <v>299</v>
      </c>
      <c r="I1" s="526"/>
      <c r="J1" s="526"/>
      <c r="K1" s="526" t="s">
        <v>298</v>
      </c>
      <c r="L1" s="526"/>
      <c r="M1" s="526"/>
      <c r="N1" s="526" t="s">
        <v>297</v>
      </c>
      <c r="O1" s="526"/>
      <c r="P1" s="526"/>
      <c r="Q1" s="524" t="s">
        <v>296</v>
      </c>
    </row>
    <row r="2" spans="1:17" s="27" customFormat="1" ht="14.95" customHeight="1">
      <c r="A2" s="524"/>
      <c r="B2" s="524"/>
      <c r="C2" s="524"/>
      <c r="D2" s="525"/>
      <c r="E2" s="527" t="s">
        <v>295</v>
      </c>
      <c r="F2" s="527" t="s">
        <v>294</v>
      </c>
      <c r="G2" s="527" t="s">
        <v>293</v>
      </c>
      <c r="H2" s="527" t="s">
        <v>292</v>
      </c>
      <c r="I2" s="527" t="s">
        <v>291</v>
      </c>
      <c r="J2" s="527" t="s">
        <v>290</v>
      </c>
      <c r="K2" s="527" t="s">
        <v>289</v>
      </c>
      <c r="L2" s="527" t="s">
        <v>288</v>
      </c>
      <c r="M2" s="527" t="s">
        <v>287</v>
      </c>
      <c r="N2" s="527" t="s">
        <v>286</v>
      </c>
      <c r="O2" s="527" t="s">
        <v>285</v>
      </c>
      <c r="P2" s="527" t="s">
        <v>284</v>
      </c>
      <c r="Q2" s="524"/>
    </row>
    <row r="3" spans="1:17" s="27" customFormat="1" ht="14.95" customHeight="1">
      <c r="A3" s="524"/>
      <c r="B3" s="524"/>
      <c r="C3" s="524"/>
      <c r="D3" s="525"/>
      <c r="E3" s="527"/>
      <c r="F3" s="527"/>
      <c r="G3" s="527"/>
      <c r="H3" s="527"/>
      <c r="I3" s="527"/>
      <c r="J3" s="527"/>
      <c r="K3" s="527"/>
      <c r="L3" s="527"/>
      <c r="M3" s="527"/>
      <c r="N3" s="527"/>
      <c r="O3" s="527"/>
      <c r="P3" s="527"/>
      <c r="Q3" s="524"/>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Q1:Q3"/>
    <mergeCell ref="K1:M1"/>
    <mergeCell ref="K2:K3"/>
    <mergeCell ref="L2:L3"/>
    <mergeCell ref="M2:M3"/>
    <mergeCell ref="N1:P1"/>
    <mergeCell ref="N2:N3"/>
    <mergeCell ref="O2:O3"/>
    <mergeCell ref="P2:P3"/>
    <mergeCell ref="A1:A3"/>
    <mergeCell ref="C1:C3"/>
    <mergeCell ref="D1:D3"/>
    <mergeCell ref="H1:J1"/>
    <mergeCell ref="H2:H3"/>
    <mergeCell ref="I2:I3"/>
    <mergeCell ref="J2:J3"/>
    <mergeCell ref="B1:B3"/>
    <mergeCell ref="E1:G1"/>
    <mergeCell ref="E2:E3"/>
    <mergeCell ref="F2:F3"/>
    <mergeCell ref="G2: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18"/>
    <col min="2" max="2" width="5.140625" style="232" customWidth="1"/>
    <col min="3" max="3" width="34.28515625" style="118" customWidth="1"/>
    <col min="4" max="5" width="11.28515625" style="118" bestFit="1" customWidth="1"/>
    <col min="6" max="6" width="12.7109375" style="118" bestFit="1" customWidth="1"/>
    <col min="7" max="8" width="11.28515625" style="118" bestFit="1" customWidth="1"/>
    <col min="9" max="9" width="12.42578125" style="118" customWidth="1"/>
    <col min="10" max="11" width="10.85546875" style="118"/>
    <col min="12" max="12" width="29.42578125" style="118" customWidth="1"/>
    <col min="13" max="14" width="10.85546875" style="118"/>
    <col min="15" max="15" width="16" style="118" bestFit="1" customWidth="1"/>
    <col min="16" max="16384" width="10.85546875" style="118"/>
  </cols>
  <sheetData>
    <row r="2" spans="2:9" ht="17" customHeight="1">
      <c r="B2" s="539" t="s">
        <v>492</v>
      </c>
      <c r="C2" s="539"/>
      <c r="D2" s="539"/>
      <c r="E2" s="539"/>
      <c r="F2" s="539"/>
      <c r="G2" s="539"/>
      <c r="H2" s="539"/>
      <c r="I2" s="539"/>
    </row>
    <row r="3" spans="2:9" ht="172.55" customHeight="1">
      <c r="B3" s="529">
        <v>42</v>
      </c>
      <c r="C3" s="530" t="s">
        <v>620</v>
      </c>
      <c r="D3" s="530"/>
      <c r="E3" s="530"/>
      <c r="F3" s="530"/>
      <c r="G3" s="530"/>
      <c r="H3" s="530"/>
      <c r="I3" s="530"/>
    </row>
    <row r="4" spans="2:9" ht="16.149999999999999" customHeight="1">
      <c r="B4" s="529"/>
      <c r="C4" s="238" t="s">
        <v>570</v>
      </c>
      <c r="D4" s="239"/>
      <c r="E4" s="239"/>
      <c r="F4" s="240"/>
      <c r="G4" s="239"/>
      <c r="H4" s="239"/>
      <c r="I4" s="241"/>
    </row>
    <row r="5" spans="2:9">
      <c r="B5" s="529"/>
      <c r="C5" s="239" t="s">
        <v>571</v>
      </c>
      <c r="D5" s="239"/>
      <c r="E5" s="239"/>
      <c r="F5" s="240"/>
      <c r="G5" s="239"/>
      <c r="H5" s="239"/>
      <c r="I5" s="241"/>
    </row>
    <row r="6" spans="2:9">
      <c r="B6" s="529"/>
      <c r="C6" s="239" t="s">
        <v>572</v>
      </c>
      <c r="D6" s="239"/>
      <c r="E6" s="239"/>
      <c r="F6" s="240"/>
      <c r="G6" s="239"/>
      <c r="H6" s="239"/>
      <c r="I6" s="241"/>
    </row>
    <row r="7" spans="2:9" ht="27.2">
      <c r="B7" s="529"/>
      <c r="C7" s="242" t="s">
        <v>573</v>
      </c>
      <c r="D7" s="243">
        <v>1.05</v>
      </c>
      <c r="E7" s="244" t="s">
        <v>13</v>
      </c>
      <c r="F7" s="245">
        <f>[1]LEAD!$N$7</f>
        <v>60000</v>
      </c>
      <c r="G7" s="246">
        <v>1</v>
      </c>
      <c r="H7" s="244" t="str">
        <f>IF(E7="","",IF(E7="No.","Each",IF(E7="Nos.","Each",E7)))</f>
        <v>MT</v>
      </c>
      <c r="I7" s="245">
        <f>IF(G7="",D7*F7,(D7*F7/G7))</f>
        <v>63000</v>
      </c>
    </row>
    <row r="8" spans="2:9" ht="13.6">
      <c r="B8" s="529"/>
      <c r="C8" s="242" t="s">
        <v>574</v>
      </c>
      <c r="D8" s="243">
        <v>6</v>
      </c>
      <c r="E8" s="244" t="s">
        <v>500</v>
      </c>
      <c r="F8" s="245">
        <f>'[1]Civil-SOR'!$G$309</f>
        <v>71</v>
      </c>
      <c r="G8" s="246">
        <v>1</v>
      </c>
      <c r="H8" s="244" t="str">
        <f>IF(E8="","",IF(E8="No.","Each",IF(E8="Nos.","Each",E8)))</f>
        <v>Kgs</v>
      </c>
      <c r="I8" s="245">
        <f>IF(G8="",D8*F8,(D8*F8/G8))</f>
        <v>426</v>
      </c>
    </row>
    <row r="9" spans="2:9" ht="41.45">
      <c r="B9" s="529"/>
      <c r="C9" s="239" t="s">
        <v>621</v>
      </c>
      <c r="D9" s="247"/>
      <c r="E9" s="248"/>
      <c r="F9" s="249"/>
      <c r="G9" s="250"/>
      <c r="H9" s="248"/>
      <c r="I9" s="249"/>
    </row>
    <row r="10" spans="2:9" ht="27.2">
      <c r="B10" s="529"/>
      <c r="C10" s="242" t="s">
        <v>575</v>
      </c>
      <c r="D10" s="251">
        <v>3</v>
      </c>
      <c r="E10" s="252" t="s">
        <v>201</v>
      </c>
      <c r="F10" s="245">
        <f>'[1]Civil-SOR'!$G$288</f>
        <v>685</v>
      </c>
      <c r="G10" s="253">
        <v>1</v>
      </c>
      <c r="H10" s="254" t="str">
        <f>IF(E10="","",IF(E10="No.","Each",IF(E10="Nos.","Each",E10)))</f>
        <v>Each</v>
      </c>
      <c r="I10" s="245">
        <f>IF(G10="",D10*F10,(D10*F10/G10))</f>
        <v>2055</v>
      </c>
    </row>
    <row r="11" spans="2:9" ht="27.2">
      <c r="B11" s="529"/>
      <c r="C11" s="242" t="s">
        <v>576</v>
      </c>
      <c r="D11" s="251">
        <v>7</v>
      </c>
      <c r="E11" s="252" t="s">
        <v>201</v>
      </c>
      <c r="F11" s="245">
        <f>'[1]Civil-SOR'!$G$289</f>
        <v>575</v>
      </c>
      <c r="G11" s="253">
        <v>1</v>
      </c>
      <c r="H11" s="254" t="str">
        <f>IF(E11="","",IF(E11="No.","Each",IF(E11="Nos.","Each",E11)))</f>
        <v>Each</v>
      </c>
      <c r="I11" s="245">
        <f>IF(G11="",D11*F11,(D11*F11/G11))</f>
        <v>4025</v>
      </c>
    </row>
    <row r="12" spans="2:9" ht="13.6">
      <c r="B12" s="529"/>
      <c r="C12" s="242" t="s">
        <v>577</v>
      </c>
      <c r="D12" s="251">
        <v>10</v>
      </c>
      <c r="E12" s="252" t="s">
        <v>201</v>
      </c>
      <c r="F12" s="245">
        <f>'[1]Civil-SOR'!$G$307</f>
        <v>520</v>
      </c>
      <c r="G12" s="253">
        <v>1</v>
      </c>
      <c r="H12" s="254" t="str">
        <f>IF(E12="","",IF(E12="No.","Each",IF(E12="Nos.","Each",E12)))</f>
        <v>Each</v>
      </c>
      <c r="I12" s="245">
        <f>IF(G12="",D12*F12,(D12*F12/G12))</f>
        <v>5200</v>
      </c>
    </row>
    <row r="13" spans="2:9" ht="13.6">
      <c r="B13" s="529"/>
      <c r="C13" s="242" t="str">
        <f>[1]Input!$C$48</f>
        <v>Add for MA @ 40%</v>
      </c>
      <c r="D13" s="251">
        <f>[1]Input!$D$48</f>
        <v>0.4</v>
      </c>
      <c r="E13" s="252"/>
      <c r="F13" s="245">
        <f>SUM(I10:I12)</f>
        <v>11280</v>
      </c>
      <c r="G13" s="253"/>
      <c r="H13" s="254"/>
      <c r="I13" s="245">
        <f>IF(G13="",D13*F13,(D13*F13/G13))</f>
        <v>4512</v>
      </c>
    </row>
    <row r="14" spans="2:9">
      <c r="B14" s="529"/>
      <c r="C14" s="255"/>
      <c r="D14" s="255"/>
      <c r="E14" s="255"/>
      <c r="F14" s="256"/>
      <c r="G14" s="255"/>
      <c r="H14" s="255"/>
      <c r="I14" s="257">
        <f>SUM(I7:I13)</f>
        <v>79218</v>
      </c>
    </row>
    <row r="15" spans="2:9">
      <c r="B15" s="529"/>
      <c r="C15" s="239"/>
      <c r="D15" s="239"/>
      <c r="E15" s="239"/>
      <c r="F15" s="240"/>
      <c r="G15" s="239"/>
      <c r="H15" s="239"/>
      <c r="I15" s="241"/>
    </row>
    <row r="16" spans="2:9">
      <c r="B16" s="529"/>
      <c r="C16" s="239" t="s">
        <v>510</v>
      </c>
      <c r="D16" s="258" t="s">
        <v>511</v>
      </c>
      <c r="E16" s="259" t="s">
        <v>512</v>
      </c>
      <c r="F16" s="260" t="s">
        <v>513</v>
      </c>
      <c r="G16" s="260" t="s">
        <v>514</v>
      </c>
      <c r="H16" s="260" t="s">
        <v>515</v>
      </c>
      <c r="I16" s="258" t="s">
        <v>516</v>
      </c>
    </row>
    <row r="17" spans="1:18" ht="13.6">
      <c r="B17" s="529"/>
      <c r="C17" s="242" t="s">
        <v>517</v>
      </c>
      <c r="D17" s="261">
        <f>I14</f>
        <v>79218</v>
      </c>
      <c r="E17" s="261">
        <f>I14</f>
        <v>79218</v>
      </c>
      <c r="F17" s="261">
        <f>I14</f>
        <v>79218</v>
      </c>
      <c r="G17" s="261">
        <f>I14</f>
        <v>79218</v>
      </c>
      <c r="H17" s="261">
        <f>I14</f>
        <v>79218</v>
      </c>
      <c r="I17" s="261">
        <f>I14</f>
        <v>79218</v>
      </c>
    </row>
    <row r="18" spans="1:18" ht="27.2">
      <c r="B18" s="529"/>
      <c r="C18" s="242" t="s">
        <v>578</v>
      </c>
      <c r="D18" s="261">
        <v>0</v>
      </c>
      <c r="E18" s="261">
        <v>1128</v>
      </c>
      <c r="F18" s="261">
        <v>2256</v>
      </c>
      <c r="G18" s="261">
        <v>3384</v>
      </c>
      <c r="H18" s="261">
        <v>4512</v>
      </c>
      <c r="I18" s="261">
        <v>5640</v>
      </c>
    </row>
    <row r="19" spans="1:18" ht="13.6">
      <c r="B19" s="529"/>
      <c r="C19" s="242" t="str">
        <f>[1]Input!$C$48</f>
        <v>Add for MA @ 40%</v>
      </c>
      <c r="D19" s="261">
        <f>D18*[1]Input!$D$48</f>
        <v>0</v>
      </c>
      <c r="E19" s="261">
        <f>E18*[1]Input!$D$48</f>
        <v>451.20000000000005</v>
      </c>
      <c r="F19" s="261">
        <f>F18*[1]Input!$D$48</f>
        <v>902.40000000000009</v>
      </c>
      <c r="G19" s="261">
        <f>G18*[1]Input!$D$48</f>
        <v>1353.6000000000001</v>
      </c>
      <c r="H19" s="261">
        <f>H18*[1]Input!$D$48</f>
        <v>1804.8000000000002</v>
      </c>
      <c r="I19" s="261">
        <f>I18*[1]Input!$D$48</f>
        <v>2256</v>
      </c>
    </row>
    <row r="20" spans="1:18">
      <c r="B20" s="529"/>
      <c r="C20" s="239" t="s">
        <v>579</v>
      </c>
      <c r="D20" s="261">
        <f t="shared" ref="D20:I20" si="0">SUM(D17:D19)</f>
        <v>79218</v>
      </c>
      <c r="E20" s="261">
        <f t="shared" si="0"/>
        <v>80797.2</v>
      </c>
      <c r="F20" s="261">
        <f t="shared" si="0"/>
        <v>82376.399999999994</v>
      </c>
      <c r="G20" s="261">
        <f t="shared" si="0"/>
        <v>83955.6</v>
      </c>
      <c r="H20" s="261">
        <f t="shared" si="0"/>
        <v>85534.8</v>
      </c>
      <c r="I20" s="261">
        <f t="shared" si="0"/>
        <v>87114</v>
      </c>
    </row>
    <row r="21" spans="1:18" ht="27.2">
      <c r="B21" s="529"/>
      <c r="C21" s="242" t="str">
        <f>[1]Input!$C$49</f>
        <v>Overheads &amp; Contractors Profit @ 13.615%</v>
      </c>
      <c r="D21" s="262">
        <f>ROUND(D20*[1]Input!$D$49,2)</f>
        <v>10785.53</v>
      </c>
      <c r="E21" s="262">
        <f>ROUND(E20*[1]Input!$D$49,2)</f>
        <v>11000.54</v>
      </c>
      <c r="F21" s="262">
        <f>ROUND(F20*[1]Input!$D$49,2)</f>
        <v>11215.55</v>
      </c>
      <c r="G21" s="262">
        <f>ROUND(G20*[1]Input!$D$49,2)</f>
        <v>11430.55</v>
      </c>
      <c r="H21" s="262">
        <f>ROUND(H20*[1]Input!$D$49,2)</f>
        <v>11645.56</v>
      </c>
      <c r="I21" s="262">
        <f>ROUND(I20*[1]Input!$D$49,2)</f>
        <v>11860.57</v>
      </c>
    </row>
    <row r="22" spans="1:18">
      <c r="B22" s="529"/>
      <c r="C22" s="255" t="s">
        <v>579</v>
      </c>
      <c r="D22" s="263">
        <f t="shared" ref="D22:I22" si="1">SUM(D20:D21)</f>
        <v>90003.53</v>
      </c>
      <c r="E22" s="263">
        <f t="shared" si="1"/>
        <v>91797.739999999991</v>
      </c>
      <c r="F22" s="263">
        <f t="shared" si="1"/>
        <v>93591.95</v>
      </c>
      <c r="G22" s="263">
        <f t="shared" si="1"/>
        <v>95386.150000000009</v>
      </c>
      <c r="H22" s="263">
        <f t="shared" si="1"/>
        <v>97180.36</v>
      </c>
      <c r="I22" s="263">
        <f t="shared" si="1"/>
        <v>98974.57</v>
      </c>
    </row>
    <row r="23" spans="1:18">
      <c r="B23" s="529"/>
      <c r="C23" s="264" t="s">
        <v>521</v>
      </c>
      <c r="D23" s="265">
        <f t="shared" ref="D23:I23" si="2">ROUND(D22,0)</f>
        <v>90004</v>
      </c>
      <c r="E23" s="265">
        <f t="shared" si="2"/>
        <v>91798</v>
      </c>
      <c r="F23" s="265">
        <f t="shared" si="2"/>
        <v>93592</v>
      </c>
      <c r="G23" s="266">
        <f t="shared" si="2"/>
        <v>95386</v>
      </c>
      <c r="H23" s="265">
        <f t="shared" si="2"/>
        <v>97180</v>
      </c>
      <c r="I23" s="265">
        <f t="shared" si="2"/>
        <v>98975</v>
      </c>
    </row>
    <row r="24" spans="1:18">
      <c r="B24" s="552"/>
      <c r="C24" s="553"/>
      <c r="D24" s="553"/>
      <c r="E24" s="553"/>
      <c r="F24" s="553"/>
      <c r="G24" s="553"/>
      <c r="H24" s="553"/>
      <c r="I24" s="554"/>
    </row>
    <row r="25" spans="1:18" ht="102.75" customHeight="1">
      <c r="A25" s="140"/>
      <c r="B25" s="531">
        <v>44</v>
      </c>
      <c r="C25" s="533" t="s">
        <v>211</v>
      </c>
      <c r="D25" s="533"/>
      <c r="E25" s="533"/>
      <c r="F25" s="533"/>
      <c r="G25" s="533"/>
      <c r="H25" s="533"/>
      <c r="I25" s="534"/>
    </row>
    <row r="26" spans="1:18" ht="18" customHeight="1">
      <c r="A26" s="140"/>
      <c r="B26" s="532"/>
      <c r="C26" s="141" t="s">
        <v>552</v>
      </c>
      <c r="D26" s="201">
        <f>1.8*1.8</f>
        <v>3.24</v>
      </c>
      <c r="E26" s="142" t="s">
        <v>12</v>
      </c>
      <c r="F26" s="201"/>
      <c r="G26" s="201"/>
      <c r="H26" s="201"/>
      <c r="I26" s="314"/>
    </row>
    <row r="27" spans="1:18" ht="18" customHeight="1">
      <c r="A27" s="140"/>
      <c r="B27" s="532"/>
      <c r="C27" s="141" t="s">
        <v>553</v>
      </c>
      <c r="D27" s="201"/>
      <c r="E27" s="142"/>
      <c r="F27" s="201"/>
      <c r="G27" s="201"/>
      <c r="H27" s="201"/>
      <c r="I27" s="314"/>
      <c r="M27" s="143"/>
    </row>
    <row r="28" spans="1:18" ht="27" customHeight="1">
      <c r="A28" s="140"/>
      <c r="B28" s="532"/>
      <c r="C28" s="144" t="s">
        <v>554</v>
      </c>
      <c r="D28" s="535" t="s">
        <v>555</v>
      </c>
      <c r="E28" s="535"/>
      <c r="F28" s="535"/>
      <c r="G28" s="145"/>
      <c r="H28" s="146">
        <f>2*(1.8+1.8)</f>
        <v>7.2</v>
      </c>
      <c r="I28" s="315" t="s">
        <v>522</v>
      </c>
      <c r="L28" s="147"/>
      <c r="M28" s="536"/>
      <c r="N28" s="536"/>
      <c r="O28" s="536"/>
      <c r="P28" s="148"/>
      <c r="Q28" s="149"/>
      <c r="R28" s="148"/>
    </row>
    <row r="29" spans="1:18" ht="18" customHeight="1">
      <c r="A29" s="140"/>
      <c r="B29" s="532"/>
      <c r="C29" s="144"/>
      <c r="D29" s="535" t="s">
        <v>556</v>
      </c>
      <c r="E29" s="535"/>
      <c r="F29" s="535"/>
      <c r="G29" s="145"/>
      <c r="H29" s="150">
        <f>7.2*1.8</f>
        <v>12.96</v>
      </c>
      <c r="I29" s="316" t="s">
        <v>500</v>
      </c>
      <c r="L29" s="147"/>
      <c r="M29" s="536"/>
      <c r="N29" s="536"/>
      <c r="O29" s="536"/>
      <c r="P29" s="148"/>
      <c r="Q29" s="151"/>
      <c r="R29" s="152"/>
    </row>
    <row r="30" spans="1:18" ht="27" customHeight="1">
      <c r="A30" s="140"/>
      <c r="B30" s="532"/>
      <c r="C30" s="200" t="s">
        <v>557</v>
      </c>
      <c r="D30" s="145"/>
      <c r="E30" s="145"/>
      <c r="F30" s="146"/>
      <c r="G30" s="145"/>
      <c r="H30" s="145"/>
      <c r="I30" s="317"/>
      <c r="L30" s="153"/>
      <c r="M30" s="148"/>
      <c r="N30" s="148"/>
      <c r="O30" s="149"/>
      <c r="P30" s="148"/>
      <c r="Q30" s="148"/>
      <c r="R30" s="154"/>
    </row>
    <row r="31" spans="1:18" ht="18" customHeight="1">
      <c r="A31" s="140"/>
      <c r="B31" s="532"/>
      <c r="C31" s="155" t="s">
        <v>558</v>
      </c>
      <c r="D31" s="537" t="s">
        <v>559</v>
      </c>
      <c r="E31" s="537"/>
      <c r="F31" s="202">
        <f>6*1.8</f>
        <v>10.8</v>
      </c>
      <c r="G31" s="145"/>
      <c r="H31" s="145"/>
      <c r="I31" s="317"/>
      <c r="L31" s="156"/>
      <c r="M31" s="538"/>
      <c r="N31" s="538"/>
      <c r="O31" s="156"/>
      <c r="P31" s="148"/>
      <c r="Q31" s="148"/>
      <c r="R31" s="154"/>
    </row>
    <row r="32" spans="1:18" ht="18" customHeight="1">
      <c r="A32" s="140"/>
      <c r="B32" s="532"/>
      <c r="C32" s="155" t="s">
        <v>560</v>
      </c>
      <c r="D32" s="537" t="s">
        <v>561</v>
      </c>
      <c r="E32" s="537"/>
      <c r="F32" s="202">
        <f>16*1.8</f>
        <v>28.8</v>
      </c>
      <c r="G32" s="145"/>
      <c r="H32" s="145"/>
      <c r="I32" s="317"/>
      <c r="L32" s="156"/>
      <c r="M32" s="538"/>
      <c r="N32" s="538"/>
      <c r="O32" s="156"/>
      <c r="P32" s="148"/>
      <c r="Q32" s="148"/>
      <c r="R32" s="154"/>
    </row>
    <row r="33" spans="1:18" ht="18" customHeight="1">
      <c r="A33" s="140"/>
      <c r="B33" s="532"/>
      <c r="C33" s="144"/>
      <c r="D33" s="145"/>
      <c r="E33" s="145"/>
      <c r="F33" s="201">
        <f>SUM(F31:F32)</f>
        <v>39.6</v>
      </c>
      <c r="G33" s="157" t="s">
        <v>522</v>
      </c>
      <c r="H33" s="201">
        <f>F33*0.785</f>
        <v>31.086000000000002</v>
      </c>
      <c r="I33" s="316" t="s">
        <v>500</v>
      </c>
      <c r="L33" s="147"/>
      <c r="M33" s="148"/>
      <c r="N33" s="148"/>
      <c r="O33" s="143"/>
      <c r="P33" s="158"/>
      <c r="Q33" s="143"/>
      <c r="R33" s="152"/>
    </row>
    <row r="34" spans="1:18" ht="18" customHeight="1">
      <c r="A34" s="140"/>
      <c r="B34" s="532"/>
      <c r="C34" s="144"/>
      <c r="D34" s="145"/>
      <c r="E34" s="145"/>
      <c r="F34" s="146"/>
      <c r="G34" s="145"/>
      <c r="H34" s="159">
        <f>SUM(H29:H33)</f>
        <v>44.046000000000006</v>
      </c>
      <c r="I34" s="316" t="s">
        <v>500</v>
      </c>
      <c r="L34" s="147"/>
      <c r="M34" s="148"/>
      <c r="N34" s="148"/>
      <c r="O34" s="149"/>
      <c r="P34" s="148"/>
      <c r="Q34" s="160"/>
      <c r="R34" s="152"/>
    </row>
    <row r="35" spans="1:18" ht="18" customHeight="1">
      <c r="A35" s="140"/>
      <c r="B35" s="532"/>
      <c r="C35" s="141" t="s">
        <v>562</v>
      </c>
      <c r="D35" s="145"/>
      <c r="E35" s="145"/>
      <c r="F35" s="146"/>
      <c r="G35" s="145"/>
      <c r="H35" s="150"/>
      <c r="I35" s="318"/>
      <c r="L35" s="161"/>
      <c r="M35" s="148"/>
      <c r="N35" s="148"/>
      <c r="O35" s="149"/>
      <c r="P35" s="148"/>
      <c r="Q35" s="151"/>
      <c r="R35" s="143"/>
    </row>
    <row r="36" spans="1:18" s="140" customFormat="1" ht="27" customHeight="1">
      <c r="B36" s="532"/>
      <c r="C36" s="144" t="s">
        <v>563</v>
      </c>
      <c r="D36" s="146">
        <f>H33</f>
        <v>31.086000000000002</v>
      </c>
      <c r="E36" s="162" t="s">
        <v>500</v>
      </c>
      <c r="F36" s="146">
        <f>[2]LEAD!$N$10</f>
        <v>61000</v>
      </c>
      <c r="G36" s="163">
        <v>1000</v>
      </c>
      <c r="H36" s="162" t="s">
        <v>500</v>
      </c>
      <c r="I36" s="314">
        <f t="shared" ref="I36:I41" si="3">IF(G36="",D36*F36,(D36*F36/G36))</f>
        <v>1896.2460000000003</v>
      </c>
      <c r="L36" s="147"/>
      <c r="M36" s="149"/>
      <c r="N36" s="164"/>
      <c r="O36" s="149"/>
      <c r="P36" s="165"/>
      <c r="Q36" s="164"/>
      <c r="R36" s="166"/>
    </row>
    <row r="37" spans="1:18" s="140" customFormat="1" ht="27" customHeight="1">
      <c r="B37" s="532"/>
      <c r="C37" s="144" t="s">
        <v>564</v>
      </c>
      <c r="D37" s="167">
        <f>H29</f>
        <v>12.96</v>
      </c>
      <c r="E37" s="162" t="s">
        <v>500</v>
      </c>
      <c r="F37" s="146">
        <f>[2]LEAD!$N$11</f>
        <v>62000</v>
      </c>
      <c r="G37" s="163">
        <v>1000</v>
      </c>
      <c r="H37" s="162" t="s">
        <v>500</v>
      </c>
      <c r="I37" s="314">
        <f t="shared" si="3"/>
        <v>803.52</v>
      </c>
      <c r="L37" s="147"/>
      <c r="M37" s="168"/>
      <c r="N37" s="164"/>
      <c r="O37" s="149"/>
      <c r="P37" s="165"/>
      <c r="Q37" s="164"/>
      <c r="R37" s="166"/>
    </row>
    <row r="38" spans="1:18" s="140" customFormat="1" ht="18" customHeight="1">
      <c r="B38" s="532"/>
      <c r="C38" s="169" t="s">
        <v>565</v>
      </c>
      <c r="D38" s="201">
        <v>4</v>
      </c>
      <c r="E38" s="201" t="s">
        <v>201</v>
      </c>
      <c r="F38" s="146">
        <f>'[2]Civil-SOR'!$G$385</f>
        <v>37</v>
      </c>
      <c r="G38" s="201"/>
      <c r="H38" s="201" t="s">
        <v>505</v>
      </c>
      <c r="I38" s="319">
        <f t="shared" si="3"/>
        <v>148</v>
      </c>
      <c r="L38" s="143"/>
      <c r="M38" s="143"/>
      <c r="N38" s="143"/>
      <c r="O38" s="149"/>
      <c r="P38" s="143"/>
      <c r="Q38" s="143"/>
      <c r="R38" s="170"/>
    </row>
    <row r="39" spans="1:18" s="140" customFormat="1" ht="27" customHeight="1">
      <c r="B39" s="532"/>
      <c r="C39" s="144" t="s">
        <v>566</v>
      </c>
      <c r="D39" s="167">
        <f>H34</f>
        <v>44.046000000000006</v>
      </c>
      <c r="E39" s="162" t="s">
        <v>500</v>
      </c>
      <c r="F39" s="201">
        <f>'[2]Civil-SOR'!$G$202</f>
        <v>37</v>
      </c>
      <c r="G39" s="163">
        <v>1</v>
      </c>
      <c r="H39" s="162" t="s">
        <v>370</v>
      </c>
      <c r="I39" s="314">
        <f t="shared" si="3"/>
        <v>1629.7020000000002</v>
      </c>
      <c r="L39" s="147"/>
      <c r="M39" s="168"/>
      <c r="N39" s="164"/>
      <c r="O39" s="143"/>
      <c r="P39" s="165"/>
      <c r="Q39" s="164"/>
      <c r="R39" s="166"/>
    </row>
    <row r="40" spans="1:18" s="140" customFormat="1" ht="27" customHeight="1">
      <c r="B40" s="532"/>
      <c r="C40" s="144" t="s">
        <v>567</v>
      </c>
      <c r="D40" s="171">
        <f>H34</f>
        <v>44.046000000000006</v>
      </c>
      <c r="E40" s="162"/>
      <c r="F40" s="201">
        <f>'[2]Civil-SOR'!$G$203</f>
        <v>6</v>
      </c>
      <c r="G40" s="163"/>
      <c r="H40" s="172"/>
      <c r="I40" s="314">
        <f t="shared" si="3"/>
        <v>264.27600000000007</v>
      </c>
      <c r="L40" s="147"/>
      <c r="M40" s="173"/>
      <c r="N40" s="164"/>
      <c r="O40" s="143"/>
      <c r="P40" s="165"/>
      <c r="Q40" s="174"/>
      <c r="R40" s="166"/>
    </row>
    <row r="41" spans="1:18" s="140" customFormat="1" ht="18" customHeight="1">
      <c r="B41" s="532"/>
      <c r="C41" s="144" t="str">
        <f>[2]Input!$C$47</f>
        <v>Add for MA @ 40%</v>
      </c>
      <c r="D41" s="171">
        <f>[2]Input!$D$47</f>
        <v>0.4</v>
      </c>
      <c r="E41" s="175"/>
      <c r="F41" s="201">
        <f>I39*40%+I40</f>
        <v>916.1568000000002</v>
      </c>
      <c r="G41" s="176"/>
      <c r="H41" s="177"/>
      <c r="I41" s="314">
        <f t="shared" si="3"/>
        <v>366.4627200000001</v>
      </c>
      <c r="L41" s="147"/>
      <c r="M41" s="173"/>
      <c r="N41" s="178"/>
      <c r="O41" s="143"/>
      <c r="P41" s="179"/>
      <c r="Q41" s="153"/>
      <c r="R41" s="166"/>
    </row>
    <row r="42" spans="1:18" s="140" customFormat="1" ht="18" customHeight="1">
      <c r="B42" s="532"/>
      <c r="C42" s="180" t="s">
        <v>568</v>
      </c>
      <c r="D42" s="181"/>
      <c r="E42" s="175"/>
      <c r="F42" s="201"/>
      <c r="G42" s="163"/>
      <c r="H42" s="201"/>
      <c r="I42" s="320">
        <f>SUM(I36:I41)</f>
        <v>5108.206720000001</v>
      </c>
      <c r="L42" s="152"/>
      <c r="M42" s="182"/>
      <c r="N42" s="178"/>
      <c r="O42" s="143"/>
      <c r="P42" s="165"/>
      <c r="Q42" s="143"/>
      <c r="R42" s="183"/>
    </row>
    <row r="43" spans="1:18" s="140" customFormat="1" ht="18" customHeight="1">
      <c r="B43" s="532"/>
      <c r="C43" s="184"/>
      <c r="D43" s="181"/>
      <c r="E43" s="175"/>
      <c r="F43" s="201"/>
      <c r="G43" s="163"/>
      <c r="H43" s="201"/>
      <c r="I43" s="320">
        <f>I42/3.24</f>
        <v>1576.6070123456793</v>
      </c>
      <c r="L43" s="148"/>
      <c r="M43" s="182"/>
      <c r="N43" s="178"/>
      <c r="O43" s="143"/>
      <c r="P43" s="165"/>
      <c r="Q43" s="143"/>
      <c r="R43" s="183"/>
    </row>
    <row r="44" spans="1:18" s="140" customFormat="1" ht="27.7" customHeight="1">
      <c r="B44" s="532"/>
      <c r="C44" s="144" t="str">
        <f>[2]Input!$C$48</f>
        <v>Overheads &amp; Contractors Profit @ 13.615%</v>
      </c>
      <c r="D44" s="185">
        <f>[2]Input!$D$48</f>
        <v>0.13614999999999999</v>
      </c>
      <c r="E44" s="175"/>
      <c r="F44" s="201">
        <f>I43</f>
        <v>1576.6070123456793</v>
      </c>
      <c r="G44" s="176"/>
      <c r="H44" s="177"/>
      <c r="I44" s="314">
        <f>IF(G44="",D44*F44,(D44*F44/G44))</f>
        <v>214.65504473086423</v>
      </c>
      <c r="L44" s="147"/>
      <c r="M44" s="186"/>
      <c r="N44" s="178"/>
      <c r="O44" s="143"/>
      <c r="P44" s="179"/>
      <c r="Q44" s="153"/>
      <c r="R44" s="166"/>
    </row>
    <row r="45" spans="1:18" s="140" customFormat="1" ht="18" customHeight="1">
      <c r="B45" s="532"/>
      <c r="C45" s="184"/>
      <c r="D45" s="181"/>
      <c r="E45" s="175"/>
      <c r="F45" s="201"/>
      <c r="G45" s="163"/>
      <c r="H45" s="201"/>
      <c r="I45" s="320">
        <f>SUM(I43:I44)</f>
        <v>1791.2620570765434</v>
      </c>
      <c r="L45" s="148"/>
      <c r="M45" s="182"/>
      <c r="N45" s="178"/>
      <c r="O45" s="143"/>
      <c r="P45" s="165"/>
      <c r="Q45" s="143"/>
      <c r="R45" s="183"/>
    </row>
    <row r="46" spans="1:18" ht="18" customHeight="1">
      <c r="A46" s="140"/>
      <c r="B46" s="532"/>
      <c r="C46" s="235" t="s">
        <v>523</v>
      </c>
      <c r="D46" s="236"/>
      <c r="E46" s="237"/>
      <c r="F46" s="236"/>
      <c r="G46" s="549" t="s">
        <v>569</v>
      </c>
      <c r="H46" s="549"/>
      <c r="I46" s="321">
        <f>ROUND(I45,0)</f>
        <v>1791</v>
      </c>
      <c r="L46" s="160"/>
      <c r="M46" s="143"/>
      <c r="N46" s="178"/>
      <c r="O46" s="143"/>
      <c r="P46" s="528"/>
      <c r="Q46" s="528"/>
      <c r="R46" s="188"/>
    </row>
    <row r="47" spans="1:18" ht="18" customHeight="1">
      <c r="A47" s="140"/>
      <c r="B47" s="540"/>
      <c r="C47" s="540"/>
      <c r="D47" s="540"/>
      <c r="E47" s="540"/>
      <c r="F47" s="540"/>
      <c r="G47" s="540"/>
      <c r="H47" s="540"/>
      <c r="I47" s="540"/>
      <c r="L47" s="160"/>
      <c r="M47" s="143"/>
      <c r="N47" s="178"/>
      <c r="O47" s="143"/>
      <c r="P47" s="189"/>
      <c r="Q47" s="189"/>
      <c r="R47" s="188"/>
    </row>
    <row r="48" spans="1:18" ht="155.25" customHeight="1">
      <c r="B48" s="544">
        <v>45</v>
      </c>
      <c r="C48" s="546" t="s">
        <v>622</v>
      </c>
      <c r="D48" s="547"/>
      <c r="E48" s="547"/>
      <c r="F48" s="547"/>
      <c r="G48" s="547"/>
      <c r="H48" s="547"/>
      <c r="I48" s="548"/>
    </row>
    <row r="49" spans="2:9">
      <c r="B49" s="545"/>
      <c r="C49" s="267" t="s">
        <v>524</v>
      </c>
      <c r="D49" s="268"/>
      <c r="E49" s="268"/>
      <c r="F49" s="269"/>
      <c r="G49" s="268"/>
      <c r="H49" s="270"/>
      <c r="I49" s="322"/>
    </row>
    <row r="50" spans="2:9" ht="13.95" customHeight="1">
      <c r="B50" s="545"/>
      <c r="C50" s="271" t="s">
        <v>525</v>
      </c>
      <c r="D50" s="271"/>
      <c r="E50" s="271"/>
      <c r="F50" s="271"/>
      <c r="G50" s="271"/>
      <c r="H50" s="270"/>
      <c r="I50" s="322"/>
    </row>
    <row r="51" spans="2:9">
      <c r="B51" s="545"/>
      <c r="C51" s="271" t="s">
        <v>526</v>
      </c>
      <c r="D51" s="272"/>
      <c r="E51" s="272"/>
      <c r="F51" s="273"/>
      <c r="G51" s="272"/>
      <c r="H51" s="270"/>
      <c r="I51" s="322"/>
    </row>
    <row r="52" spans="2:9" ht="13.6">
      <c r="B52" s="545"/>
      <c r="C52" s="270" t="s">
        <v>281</v>
      </c>
      <c r="D52" s="274">
        <v>380</v>
      </c>
      <c r="E52" s="275" t="s">
        <v>500</v>
      </c>
      <c r="F52" s="276">
        <v>5200</v>
      </c>
      <c r="G52" s="277">
        <v>1000</v>
      </c>
      <c r="H52" s="275" t="s">
        <v>500</v>
      </c>
      <c r="I52" s="323">
        <v>1976</v>
      </c>
    </row>
    <row r="53" spans="2:9" ht="13.6">
      <c r="B53" s="545"/>
      <c r="C53" s="270" t="s">
        <v>527</v>
      </c>
      <c r="D53" s="274">
        <v>0.8</v>
      </c>
      <c r="E53" s="275" t="s">
        <v>11</v>
      </c>
      <c r="F53" s="278">
        <v>1447.96</v>
      </c>
      <c r="G53" s="277">
        <v>1</v>
      </c>
      <c r="H53" s="275" t="s">
        <v>11</v>
      </c>
      <c r="I53" s="323">
        <v>1158.3680000000002</v>
      </c>
    </row>
    <row r="54" spans="2:9" ht="13.6">
      <c r="B54" s="545"/>
      <c r="C54" s="270" t="s">
        <v>292</v>
      </c>
      <c r="D54" s="274">
        <v>0.4</v>
      </c>
      <c r="E54" s="275" t="s">
        <v>11</v>
      </c>
      <c r="F54" s="276">
        <v>2253.91</v>
      </c>
      <c r="G54" s="277">
        <v>1</v>
      </c>
      <c r="H54" s="275" t="s">
        <v>11</v>
      </c>
      <c r="I54" s="323">
        <v>901.56399999999996</v>
      </c>
    </row>
    <row r="55" spans="2:9">
      <c r="B55" s="545"/>
      <c r="C55" s="279" t="s">
        <v>528</v>
      </c>
      <c r="D55" s="275"/>
      <c r="E55" s="275"/>
      <c r="F55" s="280"/>
      <c r="G55" s="275"/>
      <c r="H55" s="275"/>
      <c r="I55" s="324"/>
    </row>
    <row r="56" spans="2:9" ht="13.6">
      <c r="B56" s="545"/>
      <c r="C56" s="270" t="s">
        <v>529</v>
      </c>
      <c r="D56" s="281">
        <v>0.16700000000000001</v>
      </c>
      <c r="E56" s="275" t="s">
        <v>180</v>
      </c>
      <c r="F56" s="276">
        <v>580</v>
      </c>
      <c r="G56" s="277">
        <v>1</v>
      </c>
      <c r="H56" s="275" t="s">
        <v>505</v>
      </c>
      <c r="I56" s="323">
        <v>96.86</v>
      </c>
    </row>
    <row r="57" spans="2:9" ht="13.6">
      <c r="B57" s="545"/>
      <c r="C57" s="270" t="s">
        <v>530</v>
      </c>
      <c r="D57" s="281">
        <v>0.16700000000000001</v>
      </c>
      <c r="E57" s="275" t="s">
        <v>180</v>
      </c>
      <c r="F57" s="276">
        <v>550</v>
      </c>
      <c r="G57" s="277">
        <v>1</v>
      </c>
      <c r="H57" s="275" t="s">
        <v>505</v>
      </c>
      <c r="I57" s="323">
        <v>91.850000000000009</v>
      </c>
    </row>
    <row r="58" spans="2:9" ht="13.6">
      <c r="B58" s="545"/>
      <c r="C58" s="270" t="s">
        <v>531</v>
      </c>
      <c r="D58" s="274">
        <v>5.6</v>
      </c>
      <c r="E58" s="275" t="s">
        <v>180</v>
      </c>
      <c r="F58" s="276">
        <v>520</v>
      </c>
      <c r="G58" s="277">
        <v>1</v>
      </c>
      <c r="H58" s="275" t="s">
        <v>505</v>
      </c>
      <c r="I58" s="323">
        <v>2912</v>
      </c>
    </row>
    <row r="59" spans="2:9">
      <c r="B59" s="545"/>
      <c r="C59" s="270" t="s">
        <v>532</v>
      </c>
      <c r="D59" s="274">
        <v>0.4</v>
      </c>
      <c r="E59" s="275"/>
      <c r="F59" s="282">
        <v>3100.71</v>
      </c>
      <c r="G59" s="277"/>
      <c r="H59" s="275"/>
      <c r="I59" s="323">
        <v>1240.2840000000001</v>
      </c>
    </row>
    <row r="60" spans="2:9">
      <c r="B60" s="545"/>
      <c r="C60" s="279" t="s">
        <v>533</v>
      </c>
      <c r="D60" s="274"/>
      <c r="E60" s="275"/>
      <c r="F60" s="276"/>
      <c r="G60" s="277"/>
      <c r="H60" s="275"/>
      <c r="I60" s="323"/>
    </row>
    <row r="61" spans="2:9" ht="27.2">
      <c r="B61" s="545"/>
      <c r="C61" s="270" t="s">
        <v>534</v>
      </c>
      <c r="D61" s="281">
        <v>1.333</v>
      </c>
      <c r="E61" s="275" t="s">
        <v>535</v>
      </c>
      <c r="F61" s="276">
        <v>192.9</v>
      </c>
      <c r="G61" s="277">
        <v>1</v>
      </c>
      <c r="H61" s="275" t="s">
        <v>536</v>
      </c>
      <c r="I61" s="323">
        <v>257.13569999999999</v>
      </c>
    </row>
    <row r="62" spans="2:9" ht="13.6">
      <c r="B62" s="545"/>
      <c r="C62" s="270" t="s">
        <v>537</v>
      </c>
      <c r="D62" s="281">
        <v>1.333</v>
      </c>
      <c r="E62" s="275" t="s">
        <v>535</v>
      </c>
      <c r="F62" s="276">
        <v>302.89999999999998</v>
      </c>
      <c r="G62" s="277">
        <v>1</v>
      </c>
      <c r="H62" s="275" t="s">
        <v>536</v>
      </c>
      <c r="I62" s="323">
        <v>403.76569999999998</v>
      </c>
    </row>
    <row r="63" spans="2:9" ht="13.6">
      <c r="B63" s="545"/>
      <c r="C63" s="270" t="s">
        <v>538</v>
      </c>
      <c r="D63" s="281">
        <v>1.333</v>
      </c>
      <c r="E63" s="275" t="s">
        <v>535</v>
      </c>
      <c r="F63" s="276">
        <v>36.5</v>
      </c>
      <c r="G63" s="277">
        <v>1</v>
      </c>
      <c r="H63" s="275" t="s">
        <v>536</v>
      </c>
      <c r="I63" s="323">
        <v>48.654499999999999</v>
      </c>
    </row>
    <row r="64" spans="2:9" ht="13.6">
      <c r="B64" s="545"/>
      <c r="C64" s="270" t="s">
        <v>537</v>
      </c>
      <c r="D64" s="281">
        <v>1.333</v>
      </c>
      <c r="E64" s="275" t="s">
        <v>535</v>
      </c>
      <c r="F64" s="276">
        <v>218</v>
      </c>
      <c r="G64" s="277">
        <v>1</v>
      </c>
      <c r="H64" s="275" t="s">
        <v>536</v>
      </c>
      <c r="I64" s="323">
        <v>290.59399999999999</v>
      </c>
    </row>
    <row r="65" spans="2:9" ht="13.6">
      <c r="B65" s="545"/>
      <c r="C65" s="270" t="s">
        <v>539</v>
      </c>
      <c r="D65" s="274">
        <v>0.4</v>
      </c>
      <c r="E65" s="275"/>
      <c r="F65" s="276">
        <v>694.35969999999998</v>
      </c>
      <c r="G65" s="277"/>
      <c r="H65" s="275"/>
      <c r="I65" s="323">
        <v>277.74387999999999</v>
      </c>
    </row>
    <row r="66" spans="2:9" ht="13.6">
      <c r="B66" s="545"/>
      <c r="C66" s="270" t="s">
        <v>540</v>
      </c>
      <c r="D66" s="283">
        <v>1.2</v>
      </c>
      <c r="E66" s="284" t="s">
        <v>541</v>
      </c>
      <c r="F66" s="278">
        <v>108</v>
      </c>
      <c r="G66" s="285">
        <v>1</v>
      </c>
      <c r="H66" s="286" t="s">
        <v>541</v>
      </c>
      <c r="I66" s="323">
        <v>129.6</v>
      </c>
    </row>
    <row r="67" spans="2:9">
      <c r="B67" s="545"/>
      <c r="C67" s="279" t="s">
        <v>542</v>
      </c>
      <c r="D67" s="287"/>
      <c r="E67" s="287"/>
      <c r="F67" s="288"/>
      <c r="G67" s="289"/>
      <c r="H67" s="287"/>
      <c r="I67" s="325">
        <v>9784.419780000002</v>
      </c>
    </row>
    <row r="68" spans="2:9">
      <c r="B68" s="545"/>
      <c r="C68" s="271"/>
      <c r="D68" s="268"/>
      <c r="E68" s="268"/>
      <c r="F68" s="269"/>
      <c r="G68" s="290"/>
      <c r="H68" s="291"/>
      <c r="I68" s="326"/>
    </row>
    <row r="69" spans="2:9">
      <c r="B69" s="545"/>
      <c r="C69" s="279" t="s">
        <v>543</v>
      </c>
      <c r="D69" s="292" t="s">
        <v>511</v>
      </c>
      <c r="E69" s="293" t="s">
        <v>512</v>
      </c>
      <c r="F69" s="294" t="s">
        <v>513</v>
      </c>
      <c r="G69" s="294" t="s">
        <v>544</v>
      </c>
      <c r="H69" s="294" t="s">
        <v>545</v>
      </c>
      <c r="I69" s="327" t="s">
        <v>546</v>
      </c>
    </row>
    <row r="70" spans="2:9">
      <c r="B70" s="545"/>
      <c r="C70" s="295" t="s">
        <v>547</v>
      </c>
      <c r="D70" s="292"/>
      <c r="E70" s="293"/>
      <c r="F70" s="294"/>
      <c r="G70" s="294"/>
      <c r="H70" s="294"/>
      <c r="I70" s="327"/>
    </row>
    <row r="71" spans="2:9">
      <c r="B71" s="545"/>
      <c r="C71" s="279" t="s">
        <v>510</v>
      </c>
      <c r="D71" s="292"/>
      <c r="E71" s="293"/>
      <c r="F71" s="294"/>
      <c r="G71" s="294"/>
      <c r="H71" s="294"/>
      <c r="I71" s="327"/>
    </row>
    <row r="72" spans="2:9" ht="13.6">
      <c r="B72" s="545"/>
      <c r="C72" s="270" t="s">
        <v>548</v>
      </c>
      <c r="D72" s="276">
        <v>9784.419780000002</v>
      </c>
      <c r="E72" s="276">
        <v>9784.419780000002</v>
      </c>
      <c r="F72" s="276">
        <v>9784.419780000002</v>
      </c>
      <c r="G72" s="276">
        <v>9784.419780000002</v>
      </c>
      <c r="H72" s="276">
        <v>9784.419780000002</v>
      </c>
      <c r="I72" s="324">
        <v>9784.419780000002</v>
      </c>
    </row>
    <row r="73" spans="2:9" ht="27.2">
      <c r="B73" s="545"/>
      <c r="C73" s="270" t="s">
        <v>549</v>
      </c>
      <c r="D73" s="276">
        <v>886</v>
      </c>
      <c r="E73" s="276">
        <v>886</v>
      </c>
      <c r="F73" s="276">
        <v>886</v>
      </c>
      <c r="G73" s="276">
        <v>886</v>
      </c>
      <c r="H73" s="276">
        <v>886</v>
      </c>
      <c r="I73" s="324">
        <v>886</v>
      </c>
    </row>
    <row r="74" spans="2:9" ht="13.6">
      <c r="B74" s="545"/>
      <c r="C74" s="270" t="s">
        <v>550</v>
      </c>
      <c r="D74" s="278">
        <v>1489</v>
      </c>
      <c r="E74" s="278">
        <v>1638</v>
      </c>
      <c r="F74" s="278">
        <v>1787</v>
      </c>
      <c r="G74" s="278">
        <v>1936</v>
      </c>
      <c r="H74" s="278">
        <v>2085</v>
      </c>
      <c r="I74" s="323">
        <v>2234</v>
      </c>
    </row>
    <row r="75" spans="2:9" ht="13.6">
      <c r="B75" s="545"/>
      <c r="C75" s="270" t="s">
        <v>532</v>
      </c>
      <c r="D75" s="278">
        <v>595.6</v>
      </c>
      <c r="E75" s="278">
        <v>655.20000000000005</v>
      </c>
      <c r="F75" s="278">
        <v>714.80000000000007</v>
      </c>
      <c r="G75" s="278">
        <v>774.40000000000009</v>
      </c>
      <c r="H75" s="278">
        <v>834</v>
      </c>
      <c r="I75" s="323">
        <v>893.6</v>
      </c>
    </row>
    <row r="76" spans="2:9" ht="27.85">
      <c r="B76" s="545"/>
      <c r="C76" s="270" t="s">
        <v>623</v>
      </c>
      <c r="D76" s="276">
        <v>0</v>
      </c>
      <c r="E76" s="276">
        <v>310.07100000000003</v>
      </c>
      <c r="F76" s="276">
        <v>620.14200000000005</v>
      </c>
      <c r="G76" s="276">
        <v>930.21299999999997</v>
      </c>
      <c r="H76" s="276">
        <v>1240.2840000000001</v>
      </c>
      <c r="I76" s="324">
        <v>1550.355</v>
      </c>
    </row>
    <row r="77" spans="2:9" ht="13.6">
      <c r="B77" s="545"/>
      <c r="C77" s="270" t="s">
        <v>532</v>
      </c>
      <c r="D77" s="276">
        <v>0</v>
      </c>
      <c r="E77" s="276">
        <v>124.03</v>
      </c>
      <c r="F77" s="276">
        <v>248.06</v>
      </c>
      <c r="G77" s="276">
        <v>372.09</v>
      </c>
      <c r="H77" s="276">
        <v>496.11</v>
      </c>
      <c r="I77" s="324">
        <v>620.14</v>
      </c>
    </row>
    <row r="78" spans="2:9">
      <c r="B78" s="545"/>
      <c r="C78" s="279" t="s">
        <v>542</v>
      </c>
      <c r="D78" s="276">
        <v>12755.019780000002</v>
      </c>
      <c r="E78" s="276">
        <v>13397.720780000003</v>
      </c>
      <c r="F78" s="276">
        <v>14040.421780000001</v>
      </c>
      <c r="G78" s="276">
        <v>14683.122780000002</v>
      </c>
      <c r="H78" s="276">
        <v>15325.813780000002</v>
      </c>
      <c r="I78" s="324">
        <v>15968.514780000001</v>
      </c>
    </row>
    <row r="79" spans="2:9" ht="27.2">
      <c r="B79" s="545"/>
      <c r="C79" s="270" t="s">
        <v>551</v>
      </c>
      <c r="D79" s="276">
        <v>0</v>
      </c>
      <c r="E79" s="276">
        <v>0</v>
      </c>
      <c r="F79" s="276">
        <v>0</v>
      </c>
      <c r="G79" s="276">
        <v>0</v>
      </c>
      <c r="H79" s="276">
        <v>0</v>
      </c>
      <c r="I79" s="324">
        <v>0</v>
      </c>
    </row>
    <row r="80" spans="2:9">
      <c r="B80" s="545"/>
      <c r="C80" s="296" t="s">
        <v>542</v>
      </c>
      <c r="D80" s="297">
        <v>12755.019780000002</v>
      </c>
      <c r="E80" s="297">
        <v>13397.720780000003</v>
      </c>
      <c r="F80" s="298">
        <v>14040.421780000001</v>
      </c>
      <c r="G80" s="297">
        <v>14683.122780000002</v>
      </c>
      <c r="H80" s="297">
        <v>15325.813780000002</v>
      </c>
      <c r="I80" s="328">
        <v>15968.514780000001</v>
      </c>
    </row>
    <row r="81" spans="2:9">
      <c r="B81" s="545"/>
      <c r="C81" s="299" t="s">
        <v>521</v>
      </c>
      <c r="D81" s="300">
        <v>12755</v>
      </c>
      <c r="E81" s="300">
        <v>13398</v>
      </c>
      <c r="F81" s="300">
        <v>14040</v>
      </c>
      <c r="G81" s="301">
        <v>14683</v>
      </c>
      <c r="H81" s="300">
        <v>15326</v>
      </c>
      <c r="I81" s="329">
        <v>15969</v>
      </c>
    </row>
    <row r="82" spans="2:9" ht="17.350000000000001" customHeight="1">
      <c r="B82" s="555"/>
      <c r="C82" s="556"/>
      <c r="D82" s="556"/>
      <c r="E82" s="556"/>
      <c r="F82" s="556"/>
      <c r="G82" s="556"/>
      <c r="H82" s="556"/>
      <c r="I82" s="557"/>
    </row>
    <row r="83" spans="2:9" ht="122.95" customHeight="1">
      <c r="B83" s="540">
        <v>46</v>
      </c>
      <c r="C83" s="541" t="s">
        <v>493</v>
      </c>
      <c r="D83" s="542"/>
      <c r="E83" s="542"/>
      <c r="F83" s="542"/>
      <c r="G83" s="542"/>
      <c r="H83" s="542"/>
      <c r="I83" s="543"/>
    </row>
    <row r="84" spans="2:9" ht="18" customHeight="1">
      <c r="B84" s="540"/>
      <c r="C84" s="119" t="s">
        <v>494</v>
      </c>
      <c r="D84" s="120"/>
      <c r="E84" s="120"/>
      <c r="F84" s="120"/>
      <c r="G84" s="121"/>
      <c r="H84" s="122"/>
      <c r="I84" s="123"/>
    </row>
    <row r="85" spans="2:9" ht="18" customHeight="1">
      <c r="B85" s="540"/>
      <c r="C85" s="124" t="s">
        <v>495</v>
      </c>
      <c r="D85" s="120"/>
      <c r="E85" s="120"/>
      <c r="F85" s="120"/>
      <c r="G85" s="121"/>
      <c r="H85" s="122"/>
      <c r="I85" s="123"/>
    </row>
    <row r="86" spans="2:9" ht="18" customHeight="1">
      <c r="B86" s="540"/>
      <c r="C86" s="125" t="s">
        <v>496</v>
      </c>
      <c r="D86" s="120">
        <v>10.5</v>
      </c>
      <c r="E86" s="120" t="s">
        <v>15</v>
      </c>
      <c r="F86" s="120">
        <f>+'[2]Civil-SOR'!$G$20</f>
        <v>578</v>
      </c>
      <c r="G86" s="121">
        <v>1</v>
      </c>
      <c r="H86" s="126" t="s">
        <v>15</v>
      </c>
      <c r="I86" s="120">
        <f>IF(G86="",D86*F86,(D86*F86/G86))</f>
        <v>6069</v>
      </c>
    </row>
    <row r="87" spans="2:9" ht="18" customHeight="1">
      <c r="B87" s="540"/>
      <c r="C87" s="125" t="s">
        <v>497</v>
      </c>
      <c r="D87" s="120">
        <v>0.12</v>
      </c>
      <c r="E87" s="120" t="s">
        <v>498</v>
      </c>
      <c r="F87" s="120">
        <f>[2]LEAD!$N$13</f>
        <v>2453.91</v>
      </c>
      <c r="G87" s="121">
        <v>1</v>
      </c>
      <c r="H87" s="126" t="s">
        <v>498</v>
      </c>
      <c r="I87" s="120">
        <f>IF(G87="",D87*F87,(D87*F87/G87))</f>
        <v>294.46919999999994</v>
      </c>
    </row>
    <row r="88" spans="2:9" ht="18" customHeight="1">
      <c r="B88" s="540"/>
      <c r="C88" s="125" t="s">
        <v>499</v>
      </c>
      <c r="D88" s="120">
        <v>34.56</v>
      </c>
      <c r="E88" s="120" t="s">
        <v>500</v>
      </c>
      <c r="F88" s="120">
        <f>[2]LEAD!$N$6</f>
        <v>5200</v>
      </c>
      <c r="G88" s="121">
        <v>1000</v>
      </c>
      <c r="H88" s="126" t="s">
        <v>500</v>
      </c>
      <c r="I88" s="120">
        <f>IF(G88="",D88*F88,(D88*F88/G88))</f>
        <v>179.71199999999999</v>
      </c>
    </row>
    <row r="89" spans="2:9" ht="18" customHeight="1">
      <c r="B89" s="540"/>
      <c r="C89" s="125" t="s">
        <v>501</v>
      </c>
      <c r="D89" s="120">
        <v>33</v>
      </c>
      <c r="E89" s="120" t="s">
        <v>500</v>
      </c>
      <c r="F89" s="120">
        <f>[2]LEAD!$N$6</f>
        <v>5200</v>
      </c>
      <c r="G89" s="121">
        <v>1000</v>
      </c>
      <c r="H89" s="126" t="s">
        <v>500</v>
      </c>
      <c r="I89" s="120">
        <f>IF(G89="",D89*F89,(D89*F89/G89))</f>
        <v>171.6</v>
      </c>
    </row>
    <row r="90" spans="2:9" ht="18" customHeight="1">
      <c r="B90" s="540"/>
      <c r="C90" s="125" t="s">
        <v>502</v>
      </c>
      <c r="D90" s="120">
        <v>2</v>
      </c>
      <c r="E90" s="120" t="s">
        <v>500</v>
      </c>
      <c r="F90" s="120">
        <f>'[2]Civil-SOR'!$G$185</f>
        <v>34</v>
      </c>
      <c r="G90" s="121">
        <v>1</v>
      </c>
      <c r="H90" s="126" t="s">
        <v>370</v>
      </c>
      <c r="I90" s="120">
        <f>IF(G90="",D90*F90,(D90*F90/G90))</f>
        <v>68</v>
      </c>
    </row>
    <row r="91" spans="2:9" ht="18" customHeight="1">
      <c r="B91" s="540"/>
      <c r="C91" s="124" t="s">
        <v>503</v>
      </c>
      <c r="D91" s="120"/>
      <c r="E91" s="120"/>
      <c r="F91" s="120"/>
      <c r="G91" s="121"/>
      <c r="H91" s="122"/>
      <c r="I91" s="123"/>
    </row>
    <row r="92" spans="2:9" ht="18" customHeight="1">
      <c r="B92" s="540"/>
      <c r="C92" s="125" t="s">
        <v>504</v>
      </c>
      <c r="D92" s="120">
        <v>0.96</v>
      </c>
      <c r="E92" s="120" t="s">
        <v>201</v>
      </c>
      <c r="F92" s="120">
        <f>'[2]Civil-SOR'!$G$293</f>
        <v>580</v>
      </c>
      <c r="G92" s="121">
        <v>1</v>
      </c>
      <c r="H92" s="126" t="s">
        <v>505</v>
      </c>
      <c r="I92" s="120">
        <f>IF(G92="",D92*F92,(D92*F92/G92))</f>
        <v>556.79999999999995</v>
      </c>
    </row>
    <row r="93" spans="2:9" ht="18" customHeight="1">
      <c r="B93" s="540"/>
      <c r="C93" s="125" t="s">
        <v>506</v>
      </c>
      <c r="D93" s="120">
        <v>2.2400000000000002</v>
      </c>
      <c r="E93" s="120" t="s">
        <v>201</v>
      </c>
      <c r="F93" s="120">
        <f>'[2]Civil-SOR'!$G$302</f>
        <v>550</v>
      </c>
      <c r="G93" s="121">
        <v>1</v>
      </c>
      <c r="H93" s="126" t="s">
        <v>505</v>
      </c>
      <c r="I93" s="120">
        <f>IF(G93="",D93*F93,(D93*F93/G93))</f>
        <v>1232.0000000000002</v>
      </c>
    </row>
    <row r="94" spans="2:9" ht="18" customHeight="1">
      <c r="B94" s="540"/>
      <c r="C94" s="125" t="s">
        <v>507</v>
      </c>
      <c r="D94" s="120">
        <v>3.3</v>
      </c>
      <c r="E94" s="120" t="s">
        <v>201</v>
      </c>
      <c r="F94" s="120">
        <f>'[2]Civil-SOR'!$G$307</f>
        <v>520</v>
      </c>
      <c r="G94" s="121">
        <v>1</v>
      </c>
      <c r="H94" s="126" t="s">
        <v>505</v>
      </c>
      <c r="I94" s="120">
        <f>IF(G94="",D94*F94,(D94*F94/G94))</f>
        <v>1716</v>
      </c>
    </row>
    <row r="95" spans="2:9" ht="18" customHeight="1">
      <c r="B95" s="540"/>
      <c r="C95" s="127" t="str">
        <f>[2]Input!$C$47</f>
        <v>Add for MA @ 40%</v>
      </c>
      <c r="D95" s="128">
        <f>[2]Input!$D$47</f>
        <v>0.4</v>
      </c>
      <c r="E95" s="126"/>
      <c r="F95" s="120">
        <f>SUM(I92:I94)</f>
        <v>3504.8</v>
      </c>
      <c r="G95" s="129"/>
      <c r="H95" s="130"/>
      <c r="I95" s="120">
        <f>IF(G95="",D95*F95,(D95*F95/G95))</f>
        <v>1401.92</v>
      </c>
    </row>
    <row r="96" spans="2:9" ht="18" customHeight="1">
      <c r="B96" s="540"/>
      <c r="C96" s="131" t="s">
        <v>508</v>
      </c>
      <c r="D96" s="120">
        <v>0.01</v>
      </c>
      <c r="E96" s="120"/>
      <c r="F96" s="120">
        <f>SUM(I86:I95)</f>
        <v>11689.501200000001</v>
      </c>
      <c r="G96" s="121"/>
      <c r="H96" s="126"/>
      <c r="I96" s="120">
        <f>IF(G96="",D96*F96,(D96*F96/G96))</f>
        <v>116.89501200000001</v>
      </c>
    </row>
    <row r="97" spans="2:9" ht="18" customHeight="1">
      <c r="B97" s="540"/>
      <c r="C97" s="132" t="s">
        <v>509</v>
      </c>
      <c r="D97" s="120"/>
      <c r="E97" s="126"/>
      <c r="F97" s="120"/>
      <c r="G97" s="121"/>
      <c r="H97" s="126"/>
      <c r="I97" s="133">
        <f>SUM(I86:I96)</f>
        <v>11806.396212000001</v>
      </c>
    </row>
    <row r="98" spans="2:9" ht="9.6999999999999993" customHeight="1">
      <c r="B98" s="540"/>
      <c r="C98" s="132"/>
      <c r="D98" s="120"/>
      <c r="E98" s="126"/>
      <c r="F98" s="120"/>
      <c r="G98" s="121"/>
      <c r="H98" s="126"/>
      <c r="I98" s="134"/>
    </row>
    <row r="99" spans="2:9" ht="18" customHeight="1">
      <c r="B99" s="540"/>
      <c r="C99" s="135" t="s">
        <v>510</v>
      </c>
      <c r="D99" s="123" t="s">
        <v>511</v>
      </c>
      <c r="E99" s="136" t="s">
        <v>512</v>
      </c>
      <c r="F99" s="122" t="s">
        <v>513</v>
      </c>
      <c r="G99" s="123" t="s">
        <v>514</v>
      </c>
      <c r="H99" s="123" t="s">
        <v>515</v>
      </c>
      <c r="I99" s="123" t="s">
        <v>516</v>
      </c>
    </row>
    <row r="100" spans="2:9" ht="18" customHeight="1">
      <c r="B100" s="540"/>
      <c r="C100" s="125" t="s">
        <v>517</v>
      </c>
      <c r="D100" s="120">
        <f>I97</f>
        <v>11806.396212000001</v>
      </c>
      <c r="E100" s="120">
        <f>I97</f>
        <v>11806.396212000001</v>
      </c>
      <c r="F100" s="120">
        <f>I97</f>
        <v>11806.396212000001</v>
      </c>
      <c r="G100" s="120">
        <f>F100</f>
        <v>11806.396212000001</v>
      </c>
      <c r="H100" s="120">
        <f>G100</f>
        <v>11806.396212000001</v>
      </c>
      <c r="I100" s="120">
        <f>H100</f>
        <v>11806.396212000001</v>
      </c>
    </row>
    <row r="101" spans="2:9" ht="18" customHeight="1">
      <c r="B101" s="540"/>
      <c r="C101" s="125" t="s">
        <v>518</v>
      </c>
      <c r="D101" s="120">
        <v>0</v>
      </c>
      <c r="E101" s="120">
        <v>350.48</v>
      </c>
      <c r="F101" s="120">
        <f>E101*2</f>
        <v>700.96</v>
      </c>
      <c r="G101" s="120">
        <f>E101*3</f>
        <v>1051.44</v>
      </c>
      <c r="H101" s="120">
        <f>E101*4</f>
        <v>1401.92</v>
      </c>
      <c r="I101" s="120">
        <f>E101*5</f>
        <v>1752.4</v>
      </c>
    </row>
    <row r="102" spans="2:9" ht="18" customHeight="1">
      <c r="B102" s="540"/>
      <c r="C102" s="125" t="str">
        <f>[2]Input!$C$47</f>
        <v>Add for MA @ 40%</v>
      </c>
      <c r="D102" s="120">
        <f>D101*[2]Input!$D$47</f>
        <v>0</v>
      </c>
      <c r="E102" s="120">
        <f>E101*[2]Input!$D$47</f>
        <v>140.19200000000001</v>
      </c>
      <c r="F102" s="120">
        <f>F101*[2]Input!$D$47</f>
        <v>280.38400000000001</v>
      </c>
      <c r="G102" s="120">
        <f>G101*[2]Input!$D$47</f>
        <v>420.57600000000002</v>
      </c>
      <c r="H102" s="120">
        <f>H101*[2]Input!$D$47</f>
        <v>560.76800000000003</v>
      </c>
      <c r="I102" s="120">
        <f>I101*[2]Input!$D$47</f>
        <v>700.96</v>
      </c>
    </row>
    <row r="103" spans="2:9" ht="18" customHeight="1">
      <c r="B103" s="540"/>
      <c r="C103" s="127"/>
      <c r="D103" s="120">
        <f t="shared" ref="D103:I103" si="4">SUM(D100:D102)</f>
        <v>11806.396212000001</v>
      </c>
      <c r="E103" s="120">
        <f t="shared" si="4"/>
        <v>12297.068212000002</v>
      </c>
      <c r="F103" s="120">
        <f t="shared" si="4"/>
        <v>12787.740212000002</v>
      </c>
      <c r="G103" s="120">
        <f t="shared" si="4"/>
        <v>13278.412212000003</v>
      </c>
      <c r="H103" s="120">
        <f t="shared" si="4"/>
        <v>13769.084212000002</v>
      </c>
      <c r="I103" s="120">
        <f t="shared" si="4"/>
        <v>14259.756212</v>
      </c>
    </row>
    <row r="104" spans="2:9" ht="27" customHeight="1">
      <c r="B104" s="540"/>
      <c r="C104" s="125" t="str">
        <f>[2]Input!$C$48</f>
        <v>Overheads &amp; Contractors Profit @ 13.615%</v>
      </c>
      <c r="D104" s="120">
        <f>ROUND(D103*[2]Input!$D$48,2)</f>
        <v>1607.44</v>
      </c>
      <c r="E104" s="120">
        <f>ROUND(E103*[2]Input!$D$48,2)</f>
        <v>1674.25</v>
      </c>
      <c r="F104" s="120">
        <f>ROUND(F103*[2]Input!$D$48,2)</f>
        <v>1741.05</v>
      </c>
      <c r="G104" s="120">
        <f>ROUND(G103*[2]Input!$D$48,2)</f>
        <v>1807.86</v>
      </c>
      <c r="H104" s="120">
        <f>ROUND(H103*[2]Input!$D$48,2)</f>
        <v>1874.66</v>
      </c>
      <c r="I104" s="120">
        <f>ROUND(I103*[2]Input!$D$48,2)</f>
        <v>1941.47</v>
      </c>
    </row>
    <row r="105" spans="2:9" ht="18" customHeight="1">
      <c r="B105" s="540"/>
      <c r="C105" s="124" t="s">
        <v>519</v>
      </c>
      <c r="D105" s="120">
        <f t="shared" ref="D105:I105" si="5">SUM(D103:D104)</f>
        <v>13413.836212000002</v>
      </c>
      <c r="E105" s="120">
        <f t="shared" si="5"/>
        <v>13971.318212000002</v>
      </c>
      <c r="F105" s="120">
        <f t="shared" si="5"/>
        <v>14528.790212000002</v>
      </c>
      <c r="G105" s="120">
        <f t="shared" si="5"/>
        <v>15086.272212000003</v>
      </c>
      <c r="H105" s="120">
        <f t="shared" si="5"/>
        <v>15643.744212000001</v>
      </c>
      <c r="I105" s="120">
        <f t="shared" si="5"/>
        <v>16201.226212</v>
      </c>
    </row>
    <row r="106" spans="2:9" ht="18" customHeight="1">
      <c r="B106" s="540"/>
      <c r="C106" s="124" t="s">
        <v>520</v>
      </c>
      <c r="D106" s="123">
        <f t="shared" ref="D106:I106" si="6">D105*0.01</f>
        <v>134.13836212000001</v>
      </c>
      <c r="E106" s="123">
        <f t="shared" si="6"/>
        <v>139.71318212000003</v>
      </c>
      <c r="F106" s="123">
        <f t="shared" si="6"/>
        <v>145.28790212000001</v>
      </c>
      <c r="G106" s="123">
        <f t="shared" si="6"/>
        <v>150.86272212000003</v>
      </c>
      <c r="H106" s="123">
        <f t="shared" si="6"/>
        <v>156.43744212000001</v>
      </c>
      <c r="I106" s="123">
        <f t="shared" si="6"/>
        <v>162.01226212</v>
      </c>
    </row>
    <row r="107" spans="2:9" ht="18" customHeight="1">
      <c r="B107" s="540"/>
      <c r="C107" s="137" t="s">
        <v>521</v>
      </c>
      <c r="D107" s="138">
        <f t="shared" ref="D107:I107" si="7">ROUND(D106,0)</f>
        <v>134</v>
      </c>
      <c r="E107" s="138">
        <f t="shared" si="7"/>
        <v>140</v>
      </c>
      <c r="F107" s="138">
        <f t="shared" si="7"/>
        <v>145</v>
      </c>
      <c r="G107" s="139">
        <f t="shared" si="7"/>
        <v>151</v>
      </c>
      <c r="H107" s="138">
        <f t="shared" si="7"/>
        <v>156</v>
      </c>
      <c r="I107" s="138">
        <f t="shared" si="7"/>
        <v>162</v>
      </c>
    </row>
    <row r="108" spans="2:9">
      <c r="B108" s="540"/>
      <c r="C108" s="540"/>
      <c r="D108" s="540"/>
      <c r="E108" s="540"/>
      <c r="F108" s="540"/>
      <c r="G108" s="540"/>
      <c r="H108" s="540"/>
      <c r="I108" s="540"/>
    </row>
    <row r="110" spans="2:9" ht="13.6">
      <c r="B110" s="551" t="s">
        <v>617</v>
      </c>
      <c r="C110" s="551"/>
      <c r="D110" s="551"/>
      <c r="E110" s="551"/>
      <c r="F110" s="551"/>
      <c r="G110" s="551"/>
      <c r="H110" s="551"/>
      <c r="I110" s="551"/>
    </row>
    <row r="111" spans="2:9" ht="129.75" customHeight="1">
      <c r="B111" s="529">
        <v>61</v>
      </c>
      <c r="C111" s="550" t="s">
        <v>619</v>
      </c>
      <c r="D111" s="550"/>
      <c r="E111" s="550"/>
      <c r="F111" s="550"/>
      <c r="G111" s="550"/>
      <c r="H111" s="550"/>
      <c r="I111" s="550"/>
    </row>
    <row r="112" spans="2:9" ht="62.35" customHeight="1">
      <c r="B112" s="529"/>
      <c r="C112" s="302" t="s">
        <v>624</v>
      </c>
      <c r="D112" s="303">
        <v>1</v>
      </c>
      <c r="E112" s="304" t="s">
        <v>9</v>
      </c>
      <c r="F112" s="305">
        <v>1</v>
      </c>
      <c r="G112" s="304" t="s">
        <v>9</v>
      </c>
      <c r="H112" s="306">
        <v>27081</v>
      </c>
      <c r="I112" s="306">
        <f>SUM(D112*H112/F112)</f>
        <v>27081</v>
      </c>
    </row>
    <row r="113" spans="2:9">
      <c r="B113" s="529"/>
      <c r="C113" s="307" t="s">
        <v>616</v>
      </c>
      <c r="D113" s="308">
        <v>0.13614999999999999</v>
      </c>
      <c r="E113" s="309"/>
      <c r="F113" s="310"/>
      <c r="G113" s="309"/>
      <c r="H113" s="311"/>
      <c r="I113" s="311">
        <f>I112*0.13615</f>
        <v>3687.0781499999998</v>
      </c>
    </row>
    <row r="114" spans="2:9" ht="13.6">
      <c r="B114" s="529"/>
      <c r="C114" s="312"/>
      <c r="D114" s="312"/>
      <c r="E114" s="312"/>
      <c r="F114" s="312"/>
      <c r="G114" s="312"/>
      <c r="H114" s="312"/>
      <c r="I114" s="313">
        <f>SUM(I112:I113)</f>
        <v>30768.078150000001</v>
      </c>
    </row>
    <row r="115" spans="2:9">
      <c r="B115" s="529"/>
      <c r="C115" s="187" t="s">
        <v>618</v>
      </c>
      <c r="D115" s="233"/>
      <c r="E115" s="233"/>
      <c r="F115" s="233"/>
      <c r="G115" s="233"/>
      <c r="H115" s="137" t="s">
        <v>521</v>
      </c>
      <c r="I115" s="234">
        <v>30768</v>
      </c>
    </row>
  </sheetData>
  <mergeCells count="26">
    <mergeCell ref="C111:I111"/>
    <mergeCell ref="B111:B115"/>
    <mergeCell ref="B110:I110"/>
    <mergeCell ref="B24:I24"/>
    <mergeCell ref="B47:I47"/>
    <mergeCell ref="B82:I82"/>
    <mergeCell ref="B108:I108"/>
    <mergeCell ref="B2:I2"/>
    <mergeCell ref="B83:B107"/>
    <mergeCell ref="C83:I83"/>
    <mergeCell ref="B48:B81"/>
    <mergeCell ref="C48:I48"/>
    <mergeCell ref="G46:H46"/>
    <mergeCell ref="P46:Q46"/>
    <mergeCell ref="B3:B23"/>
    <mergeCell ref="C3:I3"/>
    <mergeCell ref="B25:B46"/>
    <mergeCell ref="C25:I25"/>
    <mergeCell ref="D28:F28"/>
    <mergeCell ref="M28:O28"/>
    <mergeCell ref="D29:F29"/>
    <mergeCell ref="M29:O29"/>
    <mergeCell ref="D31:E31"/>
    <mergeCell ref="M31:N31"/>
    <mergeCell ref="D32:E32"/>
    <mergeCell ref="M32:N32"/>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344">
        <v>9600</v>
      </c>
    </row>
    <row r="12" spans="6:8">
      <c r="F12" s="32" t="s">
        <v>628</v>
      </c>
      <c r="G12" s="32">
        <v>13000</v>
      </c>
      <c r="H12" s="344">
        <v>13000</v>
      </c>
    </row>
    <row r="13" spans="6:8">
      <c r="F13" s="32" t="s">
        <v>629</v>
      </c>
      <c r="G13" s="344">
        <v>48000</v>
      </c>
      <c r="H13" s="32">
        <v>67500</v>
      </c>
    </row>
    <row r="14" spans="6:8">
      <c r="F14" s="345" t="s">
        <v>630</v>
      </c>
      <c r="G14" s="32">
        <f>4600+1600</f>
        <v>6200</v>
      </c>
      <c r="H14" s="32">
        <v>12000</v>
      </c>
    </row>
    <row r="15" spans="6:8">
      <c r="F15" s="32" t="s">
        <v>631</v>
      </c>
      <c r="G15" s="32">
        <v>23040</v>
      </c>
      <c r="H15" s="32">
        <v>28740</v>
      </c>
    </row>
    <row r="16" spans="6:8">
      <c r="F16" s="345" t="s">
        <v>632</v>
      </c>
      <c r="G16" s="32">
        <v>44000</v>
      </c>
      <c r="H16" s="32">
        <v>56500</v>
      </c>
    </row>
    <row r="17" spans="6:8">
      <c r="F17" s="345" t="s">
        <v>633</v>
      </c>
      <c r="G17" s="32">
        <v>59840</v>
      </c>
      <c r="H17" s="32">
        <v>75573</v>
      </c>
    </row>
    <row r="18" spans="6:8">
      <c r="F18" s="345" t="s">
        <v>634</v>
      </c>
      <c r="G18" s="32">
        <v>36000</v>
      </c>
      <c r="H18" s="32">
        <v>51206</v>
      </c>
    </row>
    <row r="19" spans="6:8">
      <c r="F19" s="345" t="s">
        <v>635</v>
      </c>
      <c r="G19" s="32">
        <v>4800</v>
      </c>
      <c r="H19" s="344">
        <v>4816</v>
      </c>
    </row>
    <row r="20" spans="6:8">
      <c r="F20" s="345" t="s">
        <v>636</v>
      </c>
      <c r="G20" s="344">
        <f>2000+2320</f>
        <v>4320</v>
      </c>
      <c r="H20" s="344">
        <v>22800</v>
      </c>
    </row>
    <row r="21" spans="6:8">
      <c r="F21" s="345" t="s">
        <v>637</v>
      </c>
      <c r="G21" s="32">
        <v>8700</v>
      </c>
      <c r="H21" s="344">
        <v>8875</v>
      </c>
    </row>
    <row r="22" spans="6:8">
      <c r="F22" s="345" t="s">
        <v>638</v>
      </c>
      <c r="G22" s="32">
        <v>2000</v>
      </c>
      <c r="H22" s="344">
        <v>2550</v>
      </c>
    </row>
    <row r="23" spans="6:8">
      <c r="F23" s="345" t="s">
        <v>639</v>
      </c>
      <c r="G23" s="344">
        <v>46500</v>
      </c>
      <c r="H23" s="32">
        <v>117000</v>
      </c>
    </row>
    <row r="24" spans="6:8">
      <c r="F24" s="345" t="s">
        <v>640</v>
      </c>
      <c r="G24" s="32">
        <f>7500+5800</f>
        <v>13300</v>
      </c>
      <c r="H24" s="344">
        <v>18288</v>
      </c>
    </row>
    <row r="25" spans="6:8">
      <c r="F25" s="345" t="s">
        <v>641</v>
      </c>
      <c r="G25" s="32">
        <v>0</v>
      </c>
      <c r="H25" s="32">
        <v>11475</v>
      </c>
    </row>
    <row r="26" spans="6:8">
      <c r="F26" s="558" t="s">
        <v>642</v>
      </c>
      <c r="G26" s="340"/>
      <c r="H26" s="341">
        <v>10000</v>
      </c>
    </row>
    <row r="27" spans="6:8">
      <c r="F27" s="558"/>
      <c r="G27" s="340"/>
      <c r="H27" s="341">
        <v>56000</v>
      </c>
    </row>
    <row r="28" spans="6:8">
      <c r="F28" s="558"/>
      <c r="G28" s="340"/>
      <c r="H28" s="341">
        <v>80000</v>
      </c>
    </row>
    <row r="29" spans="6:8">
      <c r="F29" s="558"/>
      <c r="G29" s="340"/>
      <c r="H29" s="341">
        <v>43750</v>
      </c>
    </row>
    <row r="30" spans="6:8" ht="14.3" thickBot="1">
      <c r="F30" s="559"/>
      <c r="G30" s="342"/>
      <c r="H30" s="343">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New_Abstract</vt:lpstr>
      <vt:lpstr>RE</vt:lpstr>
      <vt:lpstr>LumpSumItems</vt:lpstr>
      <vt:lpstr>Add_Items_Part-C</vt:lpstr>
      <vt:lpstr>Add_Items_Part-D</vt:lpstr>
      <vt:lpstr>ABSTRACT</vt:lpstr>
      <vt:lpstr>SEIGNORAGE</vt:lpstr>
      <vt:lpstr>Civil Data</vt:lpstr>
      <vt:lpstr>Sheet1</vt:lpstr>
      <vt:lpstr>GA</vt:lpstr>
      <vt:lpstr>EQP_List</vt:lpstr>
      <vt:lpstr>ABSTRACT!Print_Area</vt:lpstr>
      <vt:lpstr>'Add_Items_Part-C'!Print_Area</vt:lpstr>
      <vt:lpstr>'Add_Items_Part-D'!Print_Area</vt:lpstr>
      <vt:lpstr>'Civil Data'!Print_Area</vt:lpstr>
      <vt:lpstr>LumpSumItems!Print_Area</vt:lpstr>
      <vt:lpstr>RE!Print_Area</vt:lpstr>
      <vt:lpstr>ABSTRACT!Print_Titles</vt:lpstr>
      <vt:lpstr>'Add_Items_Part-C'!Print_Titles</vt:lpstr>
      <vt:lpstr>LumpSumItems!Print_Titles</vt:lpstr>
      <vt:lpstr>New_Abstract!Print_Titles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2024-11-06T10:06:02Z</cp:lastPrinted>
  <dcterms:created xsi:type="dcterms:W3CDTF">2023-11-15T06:17:09Z</dcterms:created>
  <dcterms:modified xsi:type="dcterms:W3CDTF">2024-11-06T13:39:30Z</dcterms:modified>
</cp:coreProperties>
</file>