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Asta\IVF\Quotations\Air Conditioning Quotations\HVAC-IVF\VJ Engineers\IVF-Petlaburj\"/>
    </mc:Choice>
  </mc:AlternateContent>
  <xr:revisionPtr revIDLastSave="0" documentId="13_ncr:1_{609343CB-8BF8-4596-B351-6B04E5E63A55}" xr6:coauthVersionLast="47" xr6:coauthVersionMax="47" xr10:uidLastSave="{00000000-0000-0000-0000-000000000000}"/>
  <bookViews>
    <workbookView xWindow="-108" yWindow="-108" windowWidth="23256" windowHeight="12456" xr2:uid="{00000000-000D-0000-FFFF-FFFF00000000}"/>
  </bookViews>
  <sheets>
    <sheet name="Table 1" sheetId="1" r:id="rId1"/>
  </sheets>
  <definedNames>
    <definedName name="_xlnm.Print_Area" localSheetId="0">'Table 1'!$A$4:$I$49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H19" i="1"/>
  <c r="H21" i="1"/>
  <c r="H22" i="1"/>
  <c r="H23" i="1"/>
  <c r="H24" i="1"/>
  <c r="H25" i="1"/>
  <c r="H26" i="1"/>
  <c r="H27" i="1"/>
  <c r="H28" i="1"/>
  <c r="H29" i="1"/>
  <c r="H30" i="1"/>
  <c r="H31" i="1"/>
  <c r="H32" i="1"/>
  <c r="H33" i="1"/>
  <c r="H34" i="1"/>
  <c r="H35" i="1"/>
  <c r="H36" i="1"/>
  <c r="H37" i="1"/>
  <c r="H38" i="1"/>
  <c r="H39" i="1"/>
  <c r="H40" i="1"/>
  <c r="H41" i="1"/>
  <c r="H42" i="1"/>
  <c r="H43" i="1"/>
  <c r="H44" i="1"/>
  <c r="G18" i="1"/>
  <c r="G19" i="1"/>
  <c r="G21" i="1"/>
  <c r="G22" i="1"/>
  <c r="G23" i="1"/>
  <c r="G24" i="1"/>
  <c r="G25" i="1"/>
  <c r="G26" i="1"/>
  <c r="G27" i="1"/>
  <c r="G28" i="1"/>
  <c r="G29" i="1"/>
  <c r="G30" i="1"/>
  <c r="G31" i="1"/>
  <c r="G32" i="1"/>
  <c r="G33" i="1"/>
  <c r="G34" i="1"/>
  <c r="G35" i="1"/>
  <c r="G36" i="1"/>
  <c r="G37" i="1"/>
  <c r="G38" i="1"/>
  <c r="G39" i="1"/>
  <c r="G40" i="1"/>
  <c r="G41" i="1"/>
  <c r="G42" i="1"/>
  <c r="G43" i="1"/>
  <c r="G44" i="1"/>
  <c r="H17" i="1"/>
  <c r="G17" i="1"/>
  <c r="H10" i="1"/>
  <c r="G10" i="1"/>
  <c r="H9" i="1"/>
  <c r="G9" i="1"/>
  <c r="G12" i="1"/>
  <c r="H11" i="1"/>
  <c r="H13" i="1" s="1"/>
  <c r="G11" i="1"/>
  <c r="G45" i="1" l="1"/>
  <c r="H45" i="1"/>
  <c r="H14" i="1"/>
  <c r="G46" i="1" l="1"/>
  <c r="G47" i="1"/>
  <c r="G48" i="1" s="1"/>
  <c r="G49" i="1" s="1"/>
</calcChain>
</file>

<file path=xl/sharedStrings.xml><?xml version="1.0" encoding="utf-8"?>
<sst xmlns="http://schemas.openxmlformats.org/spreadsheetml/2006/main" count="111" uniqueCount="73">
  <si>
    <r>
      <rPr>
        <b/>
        <sz val="15"/>
        <rFont val="Calibri"/>
        <family val="1"/>
      </rPr>
      <t>VJ ENGINEERS</t>
    </r>
  </si>
  <si>
    <r>
      <rPr>
        <b/>
        <sz val="9"/>
        <rFont val="Calibri"/>
        <family val="1"/>
      </rPr>
      <t>SF-10, 2nd  floor, United Arcade,Pillar No-143, Attapur, HYDERABAD-500048.</t>
    </r>
  </si>
  <si>
    <r>
      <rPr>
        <b/>
        <sz val="9"/>
        <rFont val="Calibri"/>
        <family val="1"/>
      </rPr>
      <t>MAIL ID : vjengineers22@gmail.com,Ph : 9247755862</t>
    </r>
  </si>
  <si>
    <r>
      <rPr>
        <sz val="11"/>
        <rFont val="Calibri"/>
        <family val="1"/>
      </rPr>
      <t>AIR HANDLING UNIT</t>
    </r>
  </si>
  <si>
    <r>
      <rPr>
        <sz val="11"/>
        <rFont val="Calibri"/>
        <family val="1"/>
      </rPr>
      <t>Modular  Double  skin  floor  mounted  EUROVENT  Certified  Air  Handling  Unit 4400CFM / 11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t>
    </r>
  </si>
  <si>
    <r>
      <rPr>
        <sz val="11"/>
        <rFont val="Calibri"/>
        <family val="1"/>
      </rPr>
      <t>No</t>
    </r>
  </si>
  <si>
    <r>
      <rPr>
        <sz val="11"/>
        <rFont val="Calibri"/>
        <family val="1"/>
      </rPr>
      <t>VTS</t>
    </r>
  </si>
  <si>
    <r>
      <rPr>
        <sz val="11"/>
        <rFont val="Calibri"/>
        <family val="1"/>
      </rP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1"/>
        <rFont val="Calibri"/>
        <family val="1"/>
      </rPr>
      <t>11 TR capacity.</t>
    </r>
  </si>
  <si>
    <r>
      <rPr>
        <sz val="11"/>
        <rFont val="Calibri"/>
        <family val="1"/>
      </rPr>
      <t>Voltas/Blue Star</t>
    </r>
  </si>
  <si>
    <r>
      <rPr>
        <sz val="11"/>
        <rFont val="Calibri"/>
        <family val="1"/>
      </rPr>
      <t>SITC  of  Magnehelic  gauges  across  pre  and  fine  filter  at  AHUs  including mounting arrangement, SS nozzles, food grade PVC tubing, etc.</t>
    </r>
  </si>
  <si>
    <r>
      <rPr>
        <sz val="11"/>
        <rFont val="Calibri"/>
        <family val="1"/>
      </rPr>
      <t>nos</t>
    </r>
  </si>
  <si>
    <r>
      <rPr>
        <sz val="11"/>
        <color rgb="FF222222"/>
        <rFont val="Calibri"/>
        <family val="1"/>
      </rPr>
      <t>Aerosense</t>
    </r>
  </si>
  <si>
    <r>
      <rPr>
        <sz val="11"/>
        <rFont val="Calibri"/>
        <family val="1"/>
      </rPr>
      <t>SITC  of  Magnehelic  gauges  to  measure  the  room  differential  pressures  in operation theatres with SS mounting box, SS nozzles, food grade PVC tubing,
etc.</t>
    </r>
  </si>
  <si>
    <r>
      <rPr>
        <sz val="11"/>
        <rFont val="Calibri"/>
        <family val="1"/>
      </rPr>
      <t>Matrusree</t>
    </r>
  </si>
  <si>
    <r>
      <rPr>
        <sz val="11"/>
        <rFont val="Calibri"/>
        <family val="1"/>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</si>
  <si>
    <r>
      <rPr>
        <sz val="11"/>
        <rFont val="Calibri"/>
        <family val="1"/>
      </rPr>
      <t>Mandev/Rajco Copper Pipe &amp; Tubing is  k -flex</t>
    </r>
  </si>
  <si>
    <r>
      <rPr>
        <sz val="11"/>
        <rFont val="Calibri"/>
        <family val="1"/>
      </rPr>
      <t>a</t>
    </r>
  </si>
  <si>
    <r>
      <rPr>
        <sz val="11"/>
        <rFont val="Calibri"/>
        <family val="1"/>
      </rPr>
      <t>Liquid line with fittings for 11.0TR Circuit</t>
    </r>
  </si>
  <si>
    <r>
      <rPr>
        <sz val="11"/>
        <rFont val="Calibri"/>
        <family val="1"/>
      </rPr>
      <t>Rmt</t>
    </r>
  </si>
  <si>
    <r>
      <rPr>
        <sz val="11"/>
        <rFont val="Calibri"/>
        <family val="1"/>
      </rPr>
      <t>b</t>
    </r>
  </si>
  <si>
    <r>
      <rPr>
        <sz val="11"/>
        <rFont val="Calibri"/>
        <family val="1"/>
      </rPr>
      <t>Suction line with fittings for 11.0TR Circuit</t>
    </r>
  </si>
  <si>
    <r>
      <rPr>
        <sz val="11"/>
        <rFont val="Calibri"/>
        <family val="1"/>
      </rPr>
      <t>SITC of CPVC drain ping with supports, clamps and 9 mm thk. Nitrile rubber tube insulation of the following sizes. Insulation shall have factory laminated
glass cloth. 25</t>
    </r>
    <r>
      <rPr>
        <b/>
        <sz val="11"/>
        <rFont val="Calibri"/>
        <family val="1"/>
      </rPr>
      <t>mm Dia</t>
    </r>
  </si>
  <si>
    <r>
      <rPr>
        <sz val="11"/>
        <rFont val="Calibri"/>
        <family val="1"/>
      </rPr>
      <t>Ajay/K-flax</t>
    </r>
  </si>
  <si>
    <r>
      <rPr>
        <sz val="11"/>
        <rFont val="Calibri"/>
        <family val="1"/>
      </rPr>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t>
    </r>
  </si>
  <si>
    <r>
      <rPr>
        <sz val="11"/>
        <rFont val="Calibri"/>
        <family val="1"/>
      </rPr>
      <t>20G</t>
    </r>
  </si>
  <si>
    <r>
      <rPr>
        <sz val="11"/>
        <rFont val="Calibri"/>
        <family val="1"/>
      </rPr>
      <t>Sqm</t>
    </r>
  </si>
  <si>
    <r>
      <rPr>
        <sz val="11"/>
        <rFont val="Calibri"/>
        <family val="1"/>
      </rPr>
      <t>JSW</t>
    </r>
  </si>
  <si>
    <r>
      <rPr>
        <sz val="11"/>
        <rFont val="Calibri"/>
        <family val="1"/>
      </rPr>
      <t>22G</t>
    </r>
  </si>
  <si>
    <r>
      <rPr>
        <sz val="11"/>
        <rFont val="Calibri"/>
        <family val="1"/>
      </rPr>
      <t>Aluminium low leakage aerofoil design volume control dampers Suitable for
manual and motorised operation.</t>
    </r>
  </si>
  <si>
    <r>
      <rPr>
        <sz val="11"/>
        <rFont val="Calibri"/>
        <family val="1"/>
      </rPr>
      <t>Prabhavati,Navajothi &amp;
Airmaster</t>
    </r>
  </si>
  <si>
    <r>
      <rPr>
        <sz val="11"/>
        <rFont val="Calibri"/>
        <family val="1"/>
      </rPr>
      <t>CBRI  approved  16G  GI  Spring  return  actuated  fire  dampers  rated  for  90
minutes with limit switch.</t>
    </r>
  </si>
  <si>
    <r>
      <rPr>
        <sz val="11"/>
        <rFont val="Calibri"/>
        <family val="1"/>
      </rPr>
      <t>Supply of Ultrafil make SS304 perforated (Capsule/Round)
Grill for Supply Air</t>
    </r>
  </si>
  <si>
    <r>
      <rPr>
        <sz val="11"/>
        <rFont val="Calibri"/>
        <family val="1"/>
      </rPr>
      <t>SITC of Collar Dampers made of Al. extrusions with black powder coating for
Grilles.</t>
    </r>
  </si>
  <si>
    <r>
      <rPr>
        <sz val="11"/>
        <rFont val="Calibri"/>
        <family val="1"/>
      </rPr>
      <t>SITC  of  Aluminium  powder  coated  Fresh  air  and  Exhaust  Louvers  of  non-
vision type with nylon mosquito net etc.</t>
    </r>
  </si>
  <si>
    <r>
      <rPr>
        <sz val="11"/>
        <rFont val="Calibri"/>
        <family val="1"/>
      </rPr>
      <t>K-Flax</t>
    </r>
  </si>
  <si>
    <r>
      <rPr>
        <sz val="11"/>
        <rFont val="Calibri"/>
        <family val="1"/>
      </rPr>
      <t>c</t>
    </r>
  </si>
  <si>
    <r>
      <rPr>
        <sz val="11"/>
        <rFont val="Calibri"/>
        <family val="1"/>
      </rPr>
      <t>25mm thickness - for supply air ducts  for Non exposed</t>
    </r>
  </si>
  <si>
    <r>
      <rPr>
        <sz val="11"/>
        <rFont val="Calibri"/>
        <family val="1"/>
      </rPr>
      <t>d</t>
    </r>
  </si>
  <si>
    <r>
      <rPr>
        <sz val="11"/>
        <rFont val="Calibri"/>
        <family val="1"/>
      </rPr>
      <t>19mm thickness - for Retrun air ducts  for Non exposed</t>
    </r>
  </si>
  <si>
    <r>
      <rPr>
        <sz val="11"/>
        <rFont val="Calibri"/>
        <family val="1"/>
      </rPr>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t>
    </r>
  </si>
  <si>
    <r>
      <rPr>
        <sz val="11"/>
        <rFont val="Calibri"/>
        <family val="1"/>
      </rPr>
      <t>600 X 600 X 150MM -  HEPA filter - Module height &lt;=350 mm</t>
    </r>
  </si>
  <si>
    <r>
      <rPr>
        <sz val="11"/>
        <rFont val="Calibri"/>
        <family val="1"/>
      </rPr>
      <t>Nos</t>
    </r>
  </si>
  <si>
    <r>
      <rPr>
        <sz val="11"/>
        <rFont val="Calibri"/>
        <family val="1"/>
      </rPr>
      <t>Ulterafil</t>
    </r>
  </si>
  <si>
    <r>
      <rPr>
        <sz val="11"/>
        <rFont val="Calibri"/>
        <family val="1"/>
      </rPr>
      <t>600 x 600 x 150 mm  - 1000 CFM</t>
    </r>
  </si>
  <si>
    <r>
      <rPr>
        <sz val="11"/>
        <rFont val="Arial MT"/>
        <family val="2"/>
      </rPr>
      <t>4C x 1.5 Sqmm Copper Flexible cable</t>
    </r>
  </si>
  <si>
    <r>
      <rPr>
        <sz val="11"/>
        <rFont val="Calibri"/>
        <family val="1"/>
      </rPr>
      <t>Polycab</t>
    </r>
  </si>
  <si>
    <r>
      <rPr>
        <sz val="11"/>
        <rFont val="Arial MT"/>
        <family val="2"/>
      </rPr>
      <t>MS Supports</t>
    </r>
  </si>
  <si>
    <r>
      <rPr>
        <sz val="11"/>
        <rFont val="Calibri"/>
        <family val="1"/>
      </rPr>
      <t>Kgs</t>
    </r>
  </si>
  <si>
    <r>
      <rPr>
        <sz val="11"/>
        <rFont val="Arial MT"/>
        <family val="2"/>
      </rPr>
      <t>Supply, fabrication &amp; installation of AHU Supply &amp; Retrun canvas flexible</t>
    </r>
  </si>
  <si>
    <r>
      <rPr>
        <b/>
        <sz val="11"/>
        <rFont val="Calibri"/>
        <family val="1"/>
      </rPr>
      <t>Total</t>
    </r>
  </si>
  <si>
    <t>Duct insulation with Class O Nitrile Rubber  material by using adhesive of following thickness.</t>
  </si>
  <si>
    <t>32mm thickness with 7 mil glass cloth and two coates of UV protective paint - for Exposed Supply air ducts</t>
  </si>
  <si>
    <t>25mm thickness with 7 mil glass cloth and two coates of UV protective paint - for Exposed Supply air ducts</t>
  </si>
  <si>
    <t>Supply and Installation of H14 HEPA filters with 99.995% efficiency of the following sizes</t>
  </si>
  <si>
    <t>Supply and Intsallation of 25mm thick 10 microns filter of required sizes for Return raisers</t>
  </si>
  <si>
    <r>
      <rPr>
        <b/>
        <sz val="12"/>
        <rFont val="Calibri"/>
        <family val="1"/>
      </rPr>
      <t>S.No.</t>
    </r>
  </si>
  <si>
    <r>
      <rPr>
        <b/>
        <sz val="12"/>
        <rFont val="Calibri"/>
        <family val="1"/>
      </rPr>
      <t>DESCRIPTION</t>
    </r>
  </si>
  <si>
    <r>
      <rPr>
        <b/>
        <sz val="12"/>
        <rFont val="Calibri"/>
        <family val="1"/>
      </rPr>
      <t>UNIT</t>
    </r>
  </si>
  <si>
    <r>
      <rPr>
        <b/>
        <sz val="12"/>
        <rFont val="Calibri"/>
        <family val="1"/>
      </rPr>
      <t>QTY</t>
    </r>
  </si>
  <si>
    <r>
      <rPr>
        <b/>
        <sz val="12"/>
        <rFont val="Calibri"/>
        <family val="1"/>
      </rPr>
      <t>RATE</t>
    </r>
  </si>
  <si>
    <r>
      <rPr>
        <b/>
        <sz val="12"/>
        <rFont val="Calibri"/>
        <family val="1"/>
      </rPr>
      <t>Amount</t>
    </r>
  </si>
  <si>
    <r>
      <rPr>
        <b/>
        <sz val="12"/>
        <rFont val="Calibri"/>
        <family val="1"/>
      </rPr>
      <t>Recomonded makes</t>
    </r>
  </si>
  <si>
    <r>
      <rPr>
        <b/>
        <sz val="12"/>
        <rFont val="Calibri"/>
        <family val="1"/>
      </rPr>
      <t>Supply</t>
    </r>
  </si>
  <si>
    <r>
      <rPr>
        <b/>
        <sz val="12"/>
        <rFont val="Calibri"/>
        <family val="1"/>
      </rPr>
      <t>Installation</t>
    </r>
  </si>
  <si>
    <t>SITC of Flange type, Flame proof FLP duct heaters of 10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t>
  </si>
  <si>
    <t xml:space="preserve">ANNEXURE-1 </t>
  </si>
  <si>
    <t>GST @ 18%</t>
  </si>
  <si>
    <t>(A+B)</t>
  </si>
  <si>
    <t>HIGH SIDE (A)</t>
  </si>
  <si>
    <t>LOW SIDE (B)</t>
  </si>
  <si>
    <t>TOTAL (A)</t>
  </si>
  <si>
    <t>GRAND TOTAL (B)</t>
  </si>
  <si>
    <t xml:space="preserve">                              GST @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</si>
</sst>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3">
    <font>
      <sz val="10"/>
      <color rgb="FF000000"/>
      <name val="Times New Roman"/>
      <charset val="204"/>
    </font>
    <font>
      <b/>
      <sz val="15"/>
      <name val="Calibri"/>
      <family val="2"/>
    </font>
    <font>
      <b/>
      <sz val="9"/>
      <name val="Calibri"/>
      <family val="2"/>
    </font>
    <font>
      <b/>
      <sz val="15"/>
      <name val="Calibri"/>
      <family val="1"/>
    </font>
    <font>
      <b/>
      <sz val="9"/>
      <name val="Calibri"/>
      <family val="1"/>
    </font>
    <font>
      <sz val="11"/>
      <color rgb="FF000000"/>
      <name val="Times New Roman"/>
      <family val="1"/>
    </font>
    <font>
      <sz val="11"/>
      <name val="Calibri"/>
      <family val="2"/>
    </font>
    <font>
      <sz val="11"/>
      <name val="Calibri"/>
      <family val="1"/>
    </font>
    <font>
      <sz val="11"/>
      <color rgb="FF000000"/>
      <name val="Calibri"/>
      <family val="2"/>
    </font>
    <font>
      <b/>
      <sz val="11"/>
      <name val="Calibri"/>
      <family val="1"/>
    </font>
    <font>
      <sz val="11"/>
      <color rgb="FF222222"/>
      <name val="Calibri"/>
      <family val="1"/>
    </font>
    <font>
      <sz val="11"/>
      <name val="Arial MT"/>
    </font>
    <font>
      <sz val="11"/>
      <name val="Arial MT"/>
      <family val="2"/>
    </font>
    <font>
      <b/>
      <sz val="11"/>
      <name val="Calibri"/>
      <family val="2"/>
    </font>
    <font>
      <b/>
      <sz val="12"/>
      <name val="Calibri"/>
      <family val="2"/>
    </font>
    <font>
      <b/>
      <sz val="12"/>
      <name val="Calibri"/>
      <family val="1"/>
    </font>
    <font>
      <sz val="12"/>
      <color rgb="FF000000"/>
      <name val="Times New Roman"/>
      <family val="1"/>
    </font>
    <font>
      <b/>
      <sz val="14"/>
      <name val="Calibri"/>
      <family val="2"/>
    </font>
    <font>
      <sz val="10"/>
      <color rgb="FF000000"/>
      <name val="Times New Roman"/>
      <family val="1"/>
    </font>
    <font>
      <b/>
      <sz val="12"/>
      <color rgb="FF000000"/>
      <name val="Calibri"/>
      <family val="2"/>
    </font>
    <font>
      <b/>
      <sz val="10"/>
      <color rgb="FF000000"/>
      <name val="Times New Roman"/>
      <family val="1"/>
    </font>
    <font>
      <sz val="10"/>
      <color rgb="FF000000"/>
      <name val="Times New Roman"/>
      <family val="1"/>
    </font>
    <font>
      <b/>
      <sz val="12"/>
      <color rgb="FF000000"/>
      <name val="Times New Roman"/>
      <family val="1"/>
    </font>
  </fonts>
  <fills count="3">
    <fill>
      <patternFill patternType="none"/>
    </fill>
    <fill>
      <patternFill patternType="gray125"/>
    </fill>
    <fill>
      <patternFill patternType="solid">
        <fgColor rgb="FFF2F2F2"/>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8" fillId="0" borderId="0" applyFont="0" applyFill="0" applyBorder="0" applyAlignment="0" applyProtection="0"/>
  </cellStyleXfs>
  <cellXfs count="83">
    <xf numFmtId="0" fontId="0" fillId="0" borderId="0" xfId="0" applyAlignment="1">
      <alignment horizontal="left" vertical="top"/>
    </xf>
    <xf numFmtId="0" fontId="5" fillId="0" borderId="1" xfId="0" applyFont="1" applyBorder="1" applyAlignment="1">
      <alignment horizontal="left"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2" fontId="8" fillId="0" borderId="1" xfId="0" applyNumberFormat="1" applyFont="1" applyBorder="1" applyAlignment="1">
      <alignment horizontal="right" vertical="center" shrinkToFit="1"/>
    </xf>
    <xf numFmtId="4" fontId="8" fillId="0" borderId="1" xfId="0" applyNumberFormat="1" applyFont="1" applyBorder="1" applyAlignment="1">
      <alignment horizontal="right" vertical="center" shrinkToFit="1"/>
    </xf>
    <xf numFmtId="0" fontId="5" fillId="0" borderId="1" xfId="0" applyFont="1" applyBorder="1" applyAlignment="1">
      <alignment horizontal="left" vertical="top" wrapText="1"/>
    </xf>
    <xf numFmtId="4" fontId="8" fillId="0" borderId="1" xfId="0" applyNumberFormat="1" applyFont="1" applyBorder="1" applyAlignment="1">
      <alignment horizontal="left" vertical="center" indent="3" shrinkToFit="1"/>
    </xf>
    <xf numFmtId="0" fontId="6" fillId="0" borderId="1" xfId="0" applyFont="1" applyBorder="1" applyAlignment="1">
      <alignment horizontal="center" vertical="top" wrapText="1"/>
    </xf>
    <xf numFmtId="2" fontId="8" fillId="0" borderId="1" xfId="0" applyNumberFormat="1" applyFont="1" applyBorder="1" applyAlignment="1">
      <alignment horizontal="right" vertical="top" shrinkToFit="1"/>
    </xf>
    <xf numFmtId="4" fontId="8" fillId="0" borderId="1" xfId="0" applyNumberFormat="1" applyFont="1" applyBorder="1" applyAlignment="1">
      <alignment horizontal="right" vertical="top" shrinkToFit="1"/>
    </xf>
    <xf numFmtId="1" fontId="8" fillId="0" borderId="1" xfId="0" applyNumberFormat="1" applyFont="1" applyBorder="1" applyAlignment="1">
      <alignment horizontal="left" vertical="top" indent="3" shrinkToFit="1"/>
    </xf>
    <xf numFmtId="1" fontId="8" fillId="0" borderId="1" xfId="0" applyNumberFormat="1" applyFont="1" applyBorder="1" applyAlignment="1">
      <alignment horizontal="center" vertical="center" shrinkToFit="1"/>
    </xf>
    <xf numFmtId="1" fontId="8" fillId="0" borderId="1" xfId="0" applyNumberFormat="1" applyFont="1" applyBorder="1" applyAlignment="1">
      <alignment horizontal="left" vertical="top" indent="2" shrinkToFit="1"/>
    </xf>
    <xf numFmtId="0" fontId="5" fillId="0" borderId="1" xfId="0" applyFont="1" applyBorder="1" applyAlignment="1">
      <alignment horizontal="center" vertical="top" wrapText="1"/>
    </xf>
    <xf numFmtId="0" fontId="5" fillId="0" borderId="1" xfId="0" applyFont="1" applyBorder="1" applyAlignment="1">
      <alignment horizontal="left" vertical="center" wrapText="1"/>
    </xf>
    <xf numFmtId="1" fontId="8" fillId="0" borderId="1" xfId="0" applyNumberFormat="1" applyFont="1" applyBorder="1" applyAlignment="1">
      <alignment horizontal="right" vertical="top" indent="3" shrinkToFit="1"/>
    </xf>
    <xf numFmtId="1" fontId="8" fillId="0" borderId="1" xfId="0" applyNumberFormat="1" applyFont="1" applyBorder="1" applyAlignment="1">
      <alignment horizontal="right" vertical="top" indent="2" shrinkToFit="1"/>
    </xf>
    <xf numFmtId="0" fontId="11" fillId="0" borderId="1" xfId="0" applyFont="1" applyBorder="1" applyAlignment="1">
      <alignment horizontal="left" vertical="top" wrapText="1"/>
    </xf>
    <xf numFmtId="0" fontId="7" fillId="0" borderId="1" xfId="0" applyFont="1" applyBorder="1" applyAlignment="1">
      <alignment horizontal="left" vertical="top" wrapText="1"/>
    </xf>
    <xf numFmtId="0" fontId="14" fillId="2" borderId="1"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center" vertical="center"/>
    </xf>
    <xf numFmtId="4" fontId="8" fillId="0" borderId="5" xfId="0" applyNumberFormat="1" applyFont="1" applyBorder="1" applyAlignment="1">
      <alignment horizontal="right" vertical="center" shrinkToFit="1"/>
    </xf>
    <xf numFmtId="4" fontId="8" fillId="0" borderId="6" xfId="0" applyNumberFormat="1" applyFont="1" applyBorder="1" applyAlignment="1">
      <alignment horizontal="right" vertical="center" shrinkToFit="1"/>
    </xf>
    <xf numFmtId="4" fontId="6" fillId="0" borderId="10" xfId="0" applyNumberFormat="1" applyFont="1" applyBorder="1" applyAlignment="1">
      <alignment vertical="center" wrapText="1"/>
    </xf>
    <xf numFmtId="164" fontId="6" fillId="0" borderId="10" xfId="1" applyNumberFormat="1" applyFont="1" applyBorder="1" applyAlignment="1">
      <alignment vertical="center" wrapText="1"/>
    </xf>
    <xf numFmtId="0" fontId="5" fillId="0" borderId="2" xfId="0" applyFont="1" applyBorder="1" applyAlignment="1">
      <alignment horizontal="left" vertical="top" wrapText="1"/>
    </xf>
    <xf numFmtId="0" fontId="6" fillId="0" borderId="5" xfId="0" applyFont="1" applyBorder="1" applyAlignment="1">
      <alignment horizontal="center" vertical="center" wrapText="1"/>
    </xf>
    <xf numFmtId="2" fontId="8" fillId="0" borderId="5" xfId="0" applyNumberFormat="1" applyFont="1" applyBorder="1" applyAlignment="1">
      <alignment horizontal="right" vertical="center" shrinkToFit="1"/>
    </xf>
    <xf numFmtId="0" fontId="6" fillId="0" borderId="6" xfId="0" applyFont="1" applyBorder="1" applyAlignment="1">
      <alignment horizontal="center" vertical="center" wrapText="1"/>
    </xf>
    <xf numFmtId="2" fontId="8" fillId="0" borderId="6" xfId="0" applyNumberFormat="1" applyFont="1" applyBorder="1" applyAlignment="1">
      <alignment horizontal="right" vertical="center" shrinkToFit="1"/>
    </xf>
    <xf numFmtId="0" fontId="6" fillId="0" borderId="10" xfId="0" applyFont="1" applyBorder="1" applyAlignment="1">
      <alignment horizontal="center" vertical="center" wrapText="1"/>
    </xf>
    <xf numFmtId="164" fontId="13" fillId="0" borderId="10" xfId="1" applyNumberFormat="1" applyFont="1" applyBorder="1" applyAlignment="1">
      <alignment vertical="center" wrapText="1"/>
    </xf>
    <xf numFmtId="0" fontId="6" fillId="0" borderId="0" xfId="0" applyFont="1" applyAlignment="1">
      <alignment horizontal="center" vertical="center" wrapText="1"/>
    </xf>
    <xf numFmtId="164" fontId="13" fillId="0" borderId="0" xfId="1" applyNumberFormat="1" applyFont="1" applyBorder="1" applyAlignment="1">
      <alignment vertical="center" wrapText="1"/>
    </xf>
    <xf numFmtId="1" fontId="8" fillId="0" borderId="5" xfId="0" applyNumberFormat="1" applyFont="1" applyBorder="1" applyAlignment="1">
      <alignment horizontal="center" vertical="center" shrinkToFit="1"/>
    </xf>
    <xf numFmtId="0" fontId="5" fillId="0" borderId="8" xfId="0" applyFont="1" applyBorder="1" applyAlignment="1">
      <alignment horizontal="left" vertical="top" wrapText="1"/>
    </xf>
    <xf numFmtId="1" fontId="8" fillId="0" borderId="6" xfId="0" applyNumberFormat="1" applyFont="1" applyBorder="1" applyAlignment="1">
      <alignment horizontal="center" vertical="center" shrinkToFit="1"/>
    </xf>
    <xf numFmtId="0" fontId="6" fillId="0" borderId="6" xfId="0" applyFont="1" applyBorder="1" applyAlignment="1">
      <alignment horizontal="left" vertical="top" wrapText="1"/>
    </xf>
    <xf numFmtId="0" fontId="11" fillId="0" borderId="5" xfId="0" applyFont="1" applyBorder="1" applyAlignment="1">
      <alignment horizontal="left" vertical="top" wrapText="1"/>
    </xf>
    <xf numFmtId="0" fontId="6" fillId="0" borderId="5" xfId="0" applyFont="1" applyBorder="1" applyAlignment="1">
      <alignment horizontal="center" vertical="top" wrapText="1"/>
    </xf>
    <xf numFmtId="2" fontId="8" fillId="0" borderId="5" xfId="0" applyNumberFormat="1" applyFont="1" applyBorder="1" applyAlignment="1">
      <alignment horizontal="right" vertical="top" shrinkToFit="1"/>
    </xf>
    <xf numFmtId="4" fontId="8" fillId="0" borderId="5" xfId="0" applyNumberFormat="1" applyFont="1" applyBorder="1" applyAlignment="1">
      <alignment horizontal="right" vertical="top" shrinkToFit="1"/>
    </xf>
    <xf numFmtId="1" fontId="8" fillId="0" borderId="5" xfId="0" applyNumberFormat="1" applyFont="1" applyBorder="1" applyAlignment="1">
      <alignment horizontal="right" vertical="top" indent="2" shrinkToFit="1"/>
    </xf>
    <xf numFmtId="0" fontId="5" fillId="0" borderId="5" xfId="0" applyFont="1" applyBorder="1" applyAlignment="1">
      <alignment horizontal="left" wrapText="1"/>
    </xf>
    <xf numFmtId="0" fontId="5" fillId="0" borderId="10" xfId="0" applyFont="1" applyBorder="1" applyAlignment="1">
      <alignment horizontal="left" wrapText="1"/>
    </xf>
    <xf numFmtId="3" fontId="8" fillId="0" borderId="10" xfId="0" applyNumberFormat="1" applyFont="1" applyBorder="1" applyAlignment="1">
      <alignment horizontal="right" vertical="top" shrinkToFit="1"/>
    </xf>
    <xf numFmtId="0" fontId="0" fillId="0" borderId="10" xfId="0" applyBorder="1" applyAlignment="1">
      <alignment horizontal="left" vertical="top"/>
    </xf>
    <xf numFmtId="0" fontId="6" fillId="0" borderId="10" xfId="0" applyFont="1" applyBorder="1" applyAlignment="1">
      <alignmen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6" xfId="0" applyFont="1" applyBorder="1" applyAlignment="1">
      <alignment horizontal="left" vertical="center" wrapText="1"/>
    </xf>
    <xf numFmtId="0" fontId="5" fillId="0" borderId="10" xfId="0" applyFont="1" applyBorder="1" applyAlignment="1">
      <alignment horizontal="left" wrapText="1"/>
    </xf>
    <xf numFmtId="0" fontId="13" fillId="0" borderId="10" xfId="0" applyFont="1" applyBorder="1" applyAlignment="1">
      <alignment horizontal="right" vertical="center" wrapText="1"/>
    </xf>
    <xf numFmtId="3" fontId="8" fillId="0" borderId="10" xfId="0" applyNumberFormat="1" applyFont="1" applyBorder="1" applyAlignment="1">
      <alignment horizontal="right" vertical="top" shrinkToFit="1"/>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7" fillId="0" borderId="11" xfId="0" applyFont="1" applyBorder="1" applyAlignment="1">
      <alignment horizontal="center" vertical="top" wrapText="1"/>
    </xf>
    <xf numFmtId="0" fontId="6" fillId="0" borderId="10" xfId="0" applyFont="1" applyBorder="1" applyAlignment="1">
      <alignment horizontal="center" vertical="center" wrapText="1"/>
    </xf>
    <xf numFmtId="1" fontId="19" fillId="0" borderId="10" xfId="0" applyNumberFormat="1" applyFont="1" applyBorder="1" applyAlignment="1">
      <alignment horizontal="center" vertical="center" shrinkToFi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14" fillId="2" borderId="7"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7" fillId="0" borderId="10" xfId="0" applyFont="1" applyBorder="1" applyAlignment="1">
      <alignment horizontal="center" vertical="center" wrapText="1"/>
    </xf>
    <xf numFmtId="0" fontId="9" fillId="0" borderId="10" xfId="0" applyFont="1" applyBorder="1" applyAlignment="1">
      <alignment horizontal="right" vertical="center" wrapText="1"/>
    </xf>
    <xf numFmtId="43" fontId="21" fillId="0" borderId="10" xfId="1" applyFont="1" applyBorder="1" applyAlignment="1">
      <alignment horizontal="center" vertical="top"/>
    </xf>
    <xf numFmtId="43" fontId="20" fillId="0" borderId="10" xfId="1" applyFont="1" applyBorder="1" applyAlignment="1">
      <alignment horizontal="center" vertical="top"/>
    </xf>
    <xf numFmtId="0" fontId="22" fillId="0" borderId="10" xfId="0" applyFont="1" applyBorder="1" applyAlignment="1">
      <alignment horizontal="right" vertical="center"/>
    </xf>
    <xf numFmtId="43" fontId="22" fillId="0" borderId="10" xfId="0" applyNumberFormat="1" applyFont="1" applyBorder="1" applyAlignment="1">
      <alignment horizontal="center" vertical="top"/>
    </xf>
    <xf numFmtId="0" fontId="22" fillId="0" borderId="10" xfId="0" applyFont="1" applyBorder="1" applyAlignment="1">
      <alignment horizontal="center"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
  <sheetViews>
    <sheetView tabSelected="1" view="pageBreakPreview" topLeftCell="A25" zoomScale="96" zoomScaleNormal="100" zoomScaleSheetLayoutView="96" workbookViewId="0">
      <selection activeCell="D44" sqref="D44"/>
    </sheetView>
  </sheetViews>
  <sheetFormatPr defaultRowHeight="13.2"/>
  <cols>
    <col min="1" max="1" width="7.33203125" style="24" customWidth="1"/>
    <col min="2" max="2" width="66.21875" customWidth="1"/>
    <col min="3" max="3" width="7.5546875" customWidth="1"/>
    <col min="4" max="4" width="9.5546875" customWidth="1"/>
    <col min="5" max="6" width="12.88671875" customWidth="1"/>
    <col min="7" max="7" width="14.21875" customWidth="1"/>
    <col min="8" max="8" width="14.33203125" customWidth="1"/>
    <col min="9" max="9" width="17.109375" customWidth="1"/>
  </cols>
  <sheetData>
    <row r="1" spans="1:9" ht="22.5" customHeight="1">
      <c r="A1" s="66" t="s">
        <v>0</v>
      </c>
      <c r="B1" s="67"/>
      <c r="C1" s="67"/>
      <c r="D1" s="67"/>
      <c r="E1" s="67"/>
      <c r="F1" s="67"/>
      <c r="G1" s="67"/>
      <c r="H1" s="67"/>
      <c r="I1" s="68"/>
    </row>
    <row r="2" spans="1:9" ht="13.5" customHeight="1">
      <c r="A2" s="69" t="s">
        <v>1</v>
      </c>
      <c r="B2" s="70"/>
      <c r="C2" s="70"/>
      <c r="D2" s="70"/>
      <c r="E2" s="70"/>
      <c r="F2" s="70"/>
      <c r="G2" s="70"/>
      <c r="H2" s="70"/>
      <c r="I2" s="71"/>
    </row>
    <row r="3" spans="1:9" ht="13.5" customHeight="1">
      <c r="A3" s="69" t="s">
        <v>2</v>
      </c>
      <c r="B3" s="70"/>
      <c r="C3" s="70"/>
      <c r="D3" s="70"/>
      <c r="E3" s="70"/>
      <c r="F3" s="70"/>
      <c r="G3" s="70"/>
      <c r="H3" s="70"/>
      <c r="I3" s="71"/>
    </row>
    <row r="4" spans="1:9" ht="18">
      <c r="A4" s="58" t="s">
        <v>65</v>
      </c>
      <c r="B4" s="59"/>
      <c r="C4" s="59"/>
      <c r="D4" s="59"/>
      <c r="E4" s="59"/>
      <c r="F4" s="59"/>
      <c r="G4" s="59"/>
      <c r="H4" s="59"/>
      <c r="I4" s="60"/>
    </row>
    <row r="5" spans="1:9" ht="18">
      <c r="A5" s="76" t="s">
        <v>68</v>
      </c>
      <c r="B5" s="76"/>
      <c r="C5" s="76"/>
      <c r="D5" s="76"/>
      <c r="E5" s="76"/>
      <c r="F5" s="76"/>
      <c r="G5" s="76"/>
      <c r="H5" s="76"/>
      <c r="I5" s="76"/>
    </row>
    <row r="6" spans="1:9" ht="31.2">
      <c r="A6" s="72" t="s">
        <v>55</v>
      </c>
      <c r="B6" s="72" t="s">
        <v>56</v>
      </c>
      <c r="C6" s="72" t="s">
        <v>57</v>
      </c>
      <c r="D6" s="72" t="s">
        <v>58</v>
      </c>
      <c r="E6" s="74" t="s">
        <v>59</v>
      </c>
      <c r="F6" s="75"/>
      <c r="G6" s="74" t="s">
        <v>60</v>
      </c>
      <c r="H6" s="75"/>
      <c r="I6" s="21" t="s">
        <v>61</v>
      </c>
    </row>
    <row r="7" spans="1:9" ht="15.6">
      <c r="A7" s="73"/>
      <c r="B7" s="73"/>
      <c r="C7" s="73"/>
      <c r="D7" s="73"/>
      <c r="E7" s="20" t="s">
        <v>62</v>
      </c>
      <c r="F7" s="20" t="s">
        <v>63</v>
      </c>
      <c r="G7" s="20" t="s">
        <v>62</v>
      </c>
      <c r="H7" s="20" t="s">
        <v>63</v>
      </c>
      <c r="I7" s="22"/>
    </row>
    <row r="8" spans="1:9" ht="14.4">
      <c r="A8" s="23"/>
      <c r="B8" s="2" t="s">
        <v>3</v>
      </c>
      <c r="C8" s="1"/>
      <c r="D8" s="1"/>
      <c r="E8" s="1"/>
      <c r="F8" s="1"/>
      <c r="G8" s="1"/>
      <c r="H8" s="1"/>
      <c r="I8" s="1"/>
    </row>
    <row r="9" spans="1:9" ht="201.6">
      <c r="A9" s="12">
        <v>1</v>
      </c>
      <c r="B9" s="2" t="s">
        <v>4</v>
      </c>
      <c r="C9" s="3" t="s">
        <v>5</v>
      </c>
      <c r="D9" s="4">
        <v>1</v>
      </c>
      <c r="E9" s="5">
        <v>613800</v>
      </c>
      <c r="F9" s="5">
        <v>25000</v>
      </c>
      <c r="G9" s="5">
        <f>D9*E9</f>
        <v>613800</v>
      </c>
      <c r="H9" s="5">
        <f>D9*F9</f>
        <v>25000</v>
      </c>
      <c r="I9" s="3" t="s">
        <v>6</v>
      </c>
    </row>
    <row r="10" spans="1:9" ht="145.19999999999999" customHeight="1">
      <c r="A10" s="12">
        <v>2</v>
      </c>
      <c r="B10" s="6" t="s">
        <v>7</v>
      </c>
      <c r="C10" s="30" t="s">
        <v>5</v>
      </c>
      <c r="D10" s="31">
        <v>2</v>
      </c>
      <c r="E10" s="25">
        <v>200277</v>
      </c>
      <c r="F10" s="25">
        <v>15000</v>
      </c>
      <c r="G10" s="5">
        <f>D10*E10</f>
        <v>400554</v>
      </c>
      <c r="H10" s="5">
        <f>D10*F10</f>
        <v>30000</v>
      </c>
      <c r="I10" s="30" t="s">
        <v>8</v>
      </c>
    </row>
    <row r="11" spans="1:9" ht="14.4">
      <c r="A11" s="12"/>
      <c r="B11" s="29"/>
      <c r="C11" s="61"/>
      <c r="D11" s="61"/>
      <c r="E11" s="61"/>
      <c r="F11" s="61"/>
      <c r="G11" s="27">
        <f>SUM(G9:G10)</f>
        <v>1014354</v>
      </c>
      <c r="H11" s="27">
        <f>SUM(H9:H10)</f>
        <v>55000</v>
      </c>
      <c r="I11" s="34"/>
    </row>
    <row r="12" spans="1:9" ht="14.4">
      <c r="A12" s="12"/>
      <c r="B12" s="29"/>
      <c r="C12" s="63" t="s">
        <v>72</v>
      </c>
      <c r="D12" s="64"/>
      <c r="E12" s="64"/>
      <c r="F12" s="65"/>
      <c r="G12" s="51">
        <f>G11*0.28</f>
        <v>284019.12000000005</v>
      </c>
      <c r="H12" s="28"/>
      <c r="I12" s="34"/>
    </row>
    <row r="13" spans="1:9" ht="14.4" customHeight="1">
      <c r="A13" s="12"/>
      <c r="B13" s="29"/>
      <c r="C13" s="61" t="s">
        <v>66</v>
      </c>
      <c r="D13" s="61"/>
      <c r="E13" s="61"/>
      <c r="F13" s="61"/>
      <c r="G13" s="61"/>
      <c r="H13" s="28">
        <f>H11*0.18</f>
        <v>9900</v>
      </c>
      <c r="I13" s="34"/>
    </row>
    <row r="14" spans="1:9" ht="14.4">
      <c r="A14" s="12"/>
      <c r="B14" s="29"/>
      <c r="C14" s="61" t="s">
        <v>70</v>
      </c>
      <c r="D14" s="61"/>
      <c r="E14" s="61"/>
      <c r="F14" s="61"/>
      <c r="G14" s="61"/>
      <c r="H14" s="35">
        <f>G11+G12+H11+H13</f>
        <v>1363273.12</v>
      </c>
      <c r="I14" s="34"/>
    </row>
    <row r="15" spans="1:9" ht="38.4" customHeight="1">
      <c r="A15" s="38"/>
      <c r="B15" s="39"/>
      <c r="C15" s="36"/>
      <c r="D15" s="36"/>
      <c r="E15" s="36"/>
      <c r="F15" s="36"/>
      <c r="G15" s="36"/>
      <c r="H15" s="37"/>
      <c r="I15" s="36"/>
    </row>
    <row r="16" spans="1:9" ht="22.2" customHeight="1">
      <c r="A16" s="62" t="s">
        <v>69</v>
      </c>
      <c r="B16" s="62"/>
      <c r="C16" s="62"/>
      <c r="D16" s="62"/>
      <c r="E16" s="62"/>
      <c r="F16" s="62"/>
      <c r="G16" s="62"/>
      <c r="H16" s="62"/>
      <c r="I16" s="62"/>
    </row>
    <row r="17" spans="1:9" ht="28.8">
      <c r="A17" s="40">
        <v>3</v>
      </c>
      <c r="B17" s="41" t="s">
        <v>9</v>
      </c>
      <c r="C17" s="32" t="s">
        <v>10</v>
      </c>
      <c r="D17" s="33">
        <v>3</v>
      </c>
      <c r="E17" s="26">
        <v>14200</v>
      </c>
      <c r="F17" s="26">
        <v>1000</v>
      </c>
      <c r="G17" s="26">
        <f>D17*E17</f>
        <v>42600</v>
      </c>
      <c r="H17" s="26">
        <f>D17*F17</f>
        <v>3000</v>
      </c>
      <c r="I17" s="32" t="s">
        <v>11</v>
      </c>
    </row>
    <row r="18" spans="1:9" ht="43.2">
      <c r="A18" s="12">
        <v>4</v>
      </c>
      <c r="B18" s="6" t="s">
        <v>12</v>
      </c>
      <c r="C18" s="3" t="s">
        <v>10</v>
      </c>
      <c r="D18" s="4">
        <v>2</v>
      </c>
      <c r="E18" s="5">
        <v>12650</v>
      </c>
      <c r="F18" s="5">
        <v>1000</v>
      </c>
      <c r="G18" s="26">
        <f t="shared" ref="G18:G44" si="0">D18*E18</f>
        <v>25300</v>
      </c>
      <c r="H18" s="26">
        <f t="shared" ref="H18:H44" si="1">D18*F18</f>
        <v>2000</v>
      </c>
      <c r="I18" s="3" t="s">
        <v>11</v>
      </c>
    </row>
    <row r="19" spans="1:9" ht="132" customHeight="1">
      <c r="A19" s="12">
        <v>5</v>
      </c>
      <c r="B19" s="19" t="s">
        <v>64</v>
      </c>
      <c r="C19" s="3" t="s">
        <v>5</v>
      </c>
      <c r="D19" s="4">
        <v>1</v>
      </c>
      <c r="E19" s="5">
        <v>108000</v>
      </c>
      <c r="F19" s="7">
        <v>12500</v>
      </c>
      <c r="G19" s="26">
        <f t="shared" si="0"/>
        <v>108000</v>
      </c>
      <c r="H19" s="26">
        <f t="shared" si="1"/>
        <v>12500</v>
      </c>
      <c r="I19" s="3" t="s">
        <v>13</v>
      </c>
    </row>
    <row r="20" spans="1:9" ht="129.6">
      <c r="A20" s="12">
        <v>6</v>
      </c>
      <c r="B20" s="6" t="s">
        <v>14</v>
      </c>
      <c r="C20" s="6"/>
      <c r="D20" s="6"/>
      <c r="E20" s="6"/>
      <c r="F20" s="6"/>
      <c r="G20" s="26"/>
      <c r="H20" s="26"/>
      <c r="I20" s="52" t="s">
        <v>15</v>
      </c>
    </row>
    <row r="21" spans="1:9" ht="14.4">
      <c r="A21" s="3" t="s">
        <v>16</v>
      </c>
      <c r="B21" s="2" t="s">
        <v>17</v>
      </c>
      <c r="C21" s="8" t="s">
        <v>18</v>
      </c>
      <c r="D21" s="9">
        <v>12</v>
      </c>
      <c r="E21" s="10">
        <v>1316</v>
      </c>
      <c r="F21" s="11">
        <v>290</v>
      </c>
      <c r="G21" s="26">
        <f t="shared" si="0"/>
        <v>15792</v>
      </c>
      <c r="H21" s="26">
        <f t="shared" si="1"/>
        <v>3480</v>
      </c>
      <c r="I21" s="53"/>
    </row>
    <row r="22" spans="1:9" ht="14.4">
      <c r="A22" s="3" t="s">
        <v>19</v>
      </c>
      <c r="B22" s="2" t="s">
        <v>20</v>
      </c>
      <c r="C22" s="8" t="s">
        <v>18</v>
      </c>
      <c r="D22" s="9">
        <v>12</v>
      </c>
      <c r="E22" s="10">
        <v>1863</v>
      </c>
      <c r="F22" s="11">
        <v>290</v>
      </c>
      <c r="G22" s="26">
        <f t="shared" si="0"/>
        <v>22356</v>
      </c>
      <c r="H22" s="26">
        <f t="shared" si="1"/>
        <v>3480</v>
      </c>
      <c r="I22" s="54"/>
    </row>
    <row r="23" spans="1:9" ht="43.2">
      <c r="A23" s="12">
        <v>7</v>
      </c>
      <c r="B23" s="6" t="s">
        <v>21</v>
      </c>
      <c r="C23" s="3" t="s">
        <v>18</v>
      </c>
      <c r="D23" s="4">
        <v>10</v>
      </c>
      <c r="E23" s="4">
        <v>150</v>
      </c>
      <c r="F23" s="12">
        <v>66</v>
      </c>
      <c r="G23" s="26">
        <f t="shared" si="0"/>
        <v>1500</v>
      </c>
      <c r="H23" s="26">
        <f t="shared" si="1"/>
        <v>660</v>
      </c>
      <c r="I23" s="3" t="s">
        <v>22</v>
      </c>
    </row>
    <row r="24" spans="1:9" ht="100.8">
      <c r="A24" s="12">
        <v>8</v>
      </c>
      <c r="B24" s="2" t="s">
        <v>23</v>
      </c>
      <c r="C24" s="6"/>
      <c r="D24" s="6"/>
      <c r="E24" s="6"/>
      <c r="F24" s="6"/>
      <c r="G24" s="26">
        <f t="shared" si="0"/>
        <v>0</v>
      </c>
      <c r="H24" s="26">
        <f t="shared" si="1"/>
        <v>0</v>
      </c>
      <c r="I24" s="6"/>
    </row>
    <row r="25" spans="1:9" ht="14.4">
      <c r="A25" s="3" t="s">
        <v>16</v>
      </c>
      <c r="B25" s="2" t="s">
        <v>24</v>
      </c>
      <c r="C25" s="8" t="s">
        <v>25</v>
      </c>
      <c r="D25" s="9">
        <v>0</v>
      </c>
      <c r="E25" s="10">
        <v>2070</v>
      </c>
      <c r="F25" s="11">
        <v>300</v>
      </c>
      <c r="G25" s="26">
        <f t="shared" si="0"/>
        <v>0</v>
      </c>
      <c r="H25" s="26">
        <f t="shared" si="1"/>
        <v>0</v>
      </c>
      <c r="I25" s="8" t="s">
        <v>26</v>
      </c>
    </row>
    <row r="26" spans="1:9" ht="14.4">
      <c r="A26" s="3" t="s">
        <v>19</v>
      </c>
      <c r="B26" s="2" t="s">
        <v>27</v>
      </c>
      <c r="C26" s="8" t="s">
        <v>25</v>
      </c>
      <c r="D26" s="9">
        <v>185</v>
      </c>
      <c r="E26" s="10">
        <v>1850</v>
      </c>
      <c r="F26" s="11">
        <v>300</v>
      </c>
      <c r="G26" s="26">
        <f t="shared" si="0"/>
        <v>342250</v>
      </c>
      <c r="H26" s="26">
        <f t="shared" si="1"/>
        <v>55500</v>
      </c>
      <c r="I26" s="8" t="s">
        <v>26</v>
      </c>
    </row>
    <row r="27" spans="1:9" ht="31.2" customHeight="1">
      <c r="A27" s="12">
        <v>9</v>
      </c>
      <c r="B27" s="6" t="s">
        <v>28</v>
      </c>
      <c r="C27" s="8" t="s">
        <v>25</v>
      </c>
      <c r="D27" s="9">
        <v>1</v>
      </c>
      <c r="E27" s="10">
        <v>14000</v>
      </c>
      <c r="F27" s="13">
        <v>1980</v>
      </c>
      <c r="G27" s="26">
        <f t="shared" si="0"/>
        <v>14000</v>
      </c>
      <c r="H27" s="26">
        <f t="shared" si="1"/>
        <v>1980</v>
      </c>
      <c r="I27" s="14" t="s">
        <v>29</v>
      </c>
    </row>
    <row r="28" spans="1:9" ht="31.2" customHeight="1">
      <c r="A28" s="12">
        <v>10</v>
      </c>
      <c r="B28" s="6" t="s">
        <v>30</v>
      </c>
      <c r="C28" s="8" t="s">
        <v>25</v>
      </c>
      <c r="D28" s="9">
        <v>1</v>
      </c>
      <c r="E28" s="10">
        <v>18000</v>
      </c>
      <c r="F28" s="13">
        <v>1650</v>
      </c>
      <c r="G28" s="26">
        <f t="shared" si="0"/>
        <v>18000</v>
      </c>
      <c r="H28" s="26">
        <f t="shared" si="1"/>
        <v>1650</v>
      </c>
      <c r="I28" s="14" t="s">
        <v>29</v>
      </c>
    </row>
    <row r="29" spans="1:9" ht="28.8">
      <c r="A29" s="12">
        <v>11</v>
      </c>
      <c r="B29" s="6" t="s">
        <v>31</v>
      </c>
      <c r="C29" s="8" t="s">
        <v>25</v>
      </c>
      <c r="D29" s="9">
        <v>4</v>
      </c>
      <c r="E29" s="10">
        <v>9686</v>
      </c>
      <c r="F29" s="13">
        <v>1980</v>
      </c>
      <c r="G29" s="26">
        <f t="shared" si="0"/>
        <v>38744</v>
      </c>
      <c r="H29" s="26">
        <f t="shared" si="1"/>
        <v>7920</v>
      </c>
      <c r="I29" s="15"/>
    </row>
    <row r="30" spans="1:9" ht="29.4" customHeight="1">
      <c r="A30" s="12">
        <v>12</v>
      </c>
      <c r="B30" s="6" t="s">
        <v>32</v>
      </c>
      <c r="C30" s="8" t="s">
        <v>25</v>
      </c>
      <c r="D30" s="9">
        <v>1</v>
      </c>
      <c r="E30" s="10">
        <v>8500</v>
      </c>
      <c r="F30" s="13">
        <v>1980</v>
      </c>
      <c r="G30" s="26">
        <f t="shared" si="0"/>
        <v>8500</v>
      </c>
      <c r="H30" s="26">
        <f t="shared" si="1"/>
        <v>1980</v>
      </c>
      <c r="I30" s="14" t="s">
        <v>29</v>
      </c>
    </row>
    <row r="31" spans="1:9" ht="31.2" customHeight="1">
      <c r="A31" s="12">
        <v>13</v>
      </c>
      <c r="B31" s="6" t="s">
        <v>33</v>
      </c>
      <c r="C31" s="8" t="s">
        <v>25</v>
      </c>
      <c r="D31" s="9">
        <v>1</v>
      </c>
      <c r="E31" s="10">
        <v>9500</v>
      </c>
      <c r="F31" s="13">
        <v>1980</v>
      </c>
      <c r="G31" s="26">
        <f t="shared" si="0"/>
        <v>9500</v>
      </c>
      <c r="H31" s="26">
        <f t="shared" si="1"/>
        <v>1980</v>
      </c>
      <c r="I31" s="14" t="s">
        <v>29</v>
      </c>
    </row>
    <row r="32" spans="1:9" ht="28.8">
      <c r="A32" s="12">
        <v>14</v>
      </c>
      <c r="B32" s="19" t="s">
        <v>50</v>
      </c>
      <c r="C32" s="15"/>
      <c r="D32" s="15"/>
      <c r="E32" s="15"/>
      <c r="F32" s="15"/>
      <c r="G32" s="26">
        <f t="shared" si="0"/>
        <v>0</v>
      </c>
      <c r="H32" s="26">
        <f t="shared" si="1"/>
        <v>0</v>
      </c>
      <c r="I32" s="15"/>
    </row>
    <row r="33" spans="1:9" ht="28.8">
      <c r="A33" s="3" t="s">
        <v>16</v>
      </c>
      <c r="B33" s="19" t="s">
        <v>51</v>
      </c>
      <c r="C33" s="8" t="s">
        <v>25</v>
      </c>
      <c r="D33" s="9">
        <v>30</v>
      </c>
      <c r="E33" s="9">
        <v>750</v>
      </c>
      <c r="F33" s="16">
        <v>300</v>
      </c>
      <c r="G33" s="26">
        <f t="shared" si="0"/>
        <v>22500</v>
      </c>
      <c r="H33" s="26">
        <f t="shared" si="1"/>
        <v>9000</v>
      </c>
      <c r="I33" s="8" t="s">
        <v>34</v>
      </c>
    </row>
    <row r="34" spans="1:9" ht="28.8">
      <c r="A34" s="3" t="s">
        <v>19</v>
      </c>
      <c r="B34" s="19" t="s">
        <v>52</v>
      </c>
      <c r="C34" s="8" t="s">
        <v>25</v>
      </c>
      <c r="D34" s="9">
        <v>40</v>
      </c>
      <c r="E34" s="9">
        <v>650</v>
      </c>
      <c r="F34" s="16">
        <v>300</v>
      </c>
      <c r="G34" s="26">
        <f t="shared" si="0"/>
        <v>26000</v>
      </c>
      <c r="H34" s="26">
        <f t="shared" si="1"/>
        <v>12000</v>
      </c>
      <c r="I34" s="8" t="s">
        <v>34</v>
      </c>
    </row>
    <row r="35" spans="1:9" ht="14.4">
      <c r="A35" s="3" t="s">
        <v>35</v>
      </c>
      <c r="B35" s="2" t="s">
        <v>36</v>
      </c>
      <c r="C35" s="8" t="s">
        <v>25</v>
      </c>
      <c r="D35" s="9">
        <v>110</v>
      </c>
      <c r="E35" s="9">
        <v>760</v>
      </c>
      <c r="F35" s="16">
        <v>300</v>
      </c>
      <c r="G35" s="26">
        <f t="shared" si="0"/>
        <v>83600</v>
      </c>
      <c r="H35" s="26">
        <f t="shared" si="1"/>
        <v>33000</v>
      </c>
      <c r="I35" s="8" t="s">
        <v>34</v>
      </c>
    </row>
    <row r="36" spans="1:9" ht="14.4">
      <c r="A36" s="3" t="s">
        <v>37</v>
      </c>
      <c r="B36" s="2" t="s">
        <v>38</v>
      </c>
      <c r="C36" s="8" t="s">
        <v>25</v>
      </c>
      <c r="D36" s="9">
        <v>35</v>
      </c>
      <c r="E36" s="9">
        <v>410</v>
      </c>
      <c r="F36" s="16">
        <v>300</v>
      </c>
      <c r="G36" s="26">
        <f t="shared" si="0"/>
        <v>14350</v>
      </c>
      <c r="H36" s="26">
        <f t="shared" si="1"/>
        <v>10500</v>
      </c>
      <c r="I36" s="8" t="s">
        <v>34</v>
      </c>
    </row>
    <row r="37" spans="1:9" ht="62.4" customHeight="1">
      <c r="A37" s="12">
        <v>15</v>
      </c>
      <c r="B37" s="2" t="s">
        <v>39</v>
      </c>
      <c r="C37" s="6"/>
      <c r="D37" s="6"/>
      <c r="E37" s="6"/>
      <c r="F37" s="6"/>
      <c r="G37" s="26">
        <f t="shared" si="0"/>
        <v>0</v>
      </c>
      <c r="H37" s="26">
        <f t="shared" si="1"/>
        <v>0</v>
      </c>
      <c r="I37" s="6"/>
    </row>
    <row r="38" spans="1:9" ht="14.4">
      <c r="A38" s="3" t="s">
        <v>16</v>
      </c>
      <c r="B38" s="2" t="s">
        <v>40</v>
      </c>
      <c r="C38" s="8" t="s">
        <v>41</v>
      </c>
      <c r="D38" s="9">
        <v>6</v>
      </c>
      <c r="E38" s="10">
        <v>14000</v>
      </c>
      <c r="F38" s="17">
        <v>2000</v>
      </c>
      <c r="G38" s="26">
        <f t="shared" si="0"/>
        <v>84000</v>
      </c>
      <c r="H38" s="26">
        <f t="shared" si="1"/>
        <v>12000</v>
      </c>
      <c r="I38" s="8" t="s">
        <v>42</v>
      </c>
    </row>
    <row r="39" spans="1:9" ht="28.8">
      <c r="A39" s="12">
        <v>16</v>
      </c>
      <c r="B39" s="19" t="s">
        <v>53</v>
      </c>
      <c r="C39" s="15"/>
      <c r="D39" s="15"/>
      <c r="E39" s="15"/>
      <c r="F39" s="15"/>
      <c r="G39" s="26">
        <f t="shared" si="0"/>
        <v>0</v>
      </c>
      <c r="H39" s="26">
        <f t="shared" si="1"/>
        <v>0</v>
      </c>
      <c r="I39" s="15"/>
    </row>
    <row r="40" spans="1:9" ht="14.4">
      <c r="A40" s="3" t="s">
        <v>16</v>
      </c>
      <c r="B40" s="2" t="s">
        <v>43</v>
      </c>
      <c r="C40" s="8" t="s">
        <v>41</v>
      </c>
      <c r="D40" s="9">
        <v>6</v>
      </c>
      <c r="E40" s="10">
        <v>16000</v>
      </c>
      <c r="F40" s="17">
        <v>1100</v>
      </c>
      <c r="G40" s="26">
        <f t="shared" si="0"/>
        <v>96000</v>
      </c>
      <c r="H40" s="26">
        <f t="shared" si="1"/>
        <v>6600</v>
      </c>
      <c r="I40" s="8" t="s">
        <v>42</v>
      </c>
    </row>
    <row r="41" spans="1:9" ht="28.8">
      <c r="A41" s="12">
        <v>17</v>
      </c>
      <c r="B41" s="19" t="s">
        <v>54</v>
      </c>
      <c r="C41" s="8" t="s">
        <v>41</v>
      </c>
      <c r="D41" s="9">
        <v>6</v>
      </c>
      <c r="E41" s="10">
        <v>4900</v>
      </c>
      <c r="F41" s="16">
        <v>150</v>
      </c>
      <c r="G41" s="26">
        <f t="shared" si="0"/>
        <v>29400</v>
      </c>
      <c r="H41" s="26">
        <f t="shared" si="1"/>
        <v>900</v>
      </c>
      <c r="I41" s="8" t="s">
        <v>42</v>
      </c>
    </row>
    <row r="42" spans="1:9" ht="14.4">
      <c r="A42" s="12">
        <v>18</v>
      </c>
      <c r="B42" s="18" t="s">
        <v>44</v>
      </c>
      <c r="C42" s="8" t="s">
        <v>18</v>
      </c>
      <c r="D42" s="9">
        <v>100</v>
      </c>
      <c r="E42" s="9">
        <v>235</v>
      </c>
      <c r="F42" s="16">
        <v>80</v>
      </c>
      <c r="G42" s="26">
        <f t="shared" si="0"/>
        <v>23500</v>
      </c>
      <c r="H42" s="26">
        <f t="shared" si="1"/>
        <v>8000</v>
      </c>
      <c r="I42" s="8" t="s">
        <v>45</v>
      </c>
    </row>
    <row r="43" spans="1:9" ht="14.4">
      <c r="A43" s="12">
        <v>19</v>
      </c>
      <c r="B43" s="18" t="s">
        <v>46</v>
      </c>
      <c r="C43" s="8" t="s">
        <v>47</v>
      </c>
      <c r="D43" s="9">
        <v>150</v>
      </c>
      <c r="E43" s="9">
        <v>140</v>
      </c>
      <c r="F43" s="16">
        <v>65</v>
      </c>
      <c r="G43" s="26">
        <f t="shared" si="0"/>
        <v>21000</v>
      </c>
      <c r="H43" s="26">
        <f t="shared" si="1"/>
        <v>9750</v>
      </c>
      <c r="I43" s="1"/>
    </row>
    <row r="44" spans="1:9" ht="27.6">
      <c r="A44" s="38">
        <v>20</v>
      </c>
      <c r="B44" s="42" t="s">
        <v>48</v>
      </c>
      <c r="C44" s="43" t="s">
        <v>41</v>
      </c>
      <c r="D44" s="44">
        <v>2</v>
      </c>
      <c r="E44" s="45">
        <v>4600</v>
      </c>
      <c r="F44" s="46">
        <v>2000</v>
      </c>
      <c r="G44" s="26">
        <f t="shared" si="0"/>
        <v>9200</v>
      </c>
      <c r="H44" s="26">
        <f t="shared" si="1"/>
        <v>4000</v>
      </c>
      <c r="I44" s="47"/>
    </row>
    <row r="45" spans="1:9" ht="14.4">
      <c r="A45" s="55"/>
      <c r="B45" s="55"/>
      <c r="C45" s="55"/>
      <c r="D45" s="55"/>
      <c r="E45" s="55"/>
      <c r="F45" s="55"/>
      <c r="G45" s="49">
        <f>SUM(G17:G44)</f>
        <v>1056092</v>
      </c>
      <c r="H45" s="49">
        <f>SUM(H17:H44)</f>
        <v>201880</v>
      </c>
      <c r="I45" s="48"/>
    </row>
    <row r="46" spans="1:9" ht="14.4">
      <c r="A46" s="56" t="s">
        <v>49</v>
      </c>
      <c r="B46" s="56"/>
      <c r="C46" s="56"/>
      <c r="D46" s="56"/>
      <c r="E46" s="56"/>
      <c r="F46" s="56"/>
      <c r="G46" s="57">
        <f>G45+H45</f>
        <v>1257972</v>
      </c>
      <c r="H46" s="57"/>
      <c r="I46" s="48"/>
    </row>
    <row r="47" spans="1:9" ht="14.4">
      <c r="A47" s="77" t="s">
        <v>66</v>
      </c>
      <c r="B47" s="56"/>
      <c r="C47" s="56"/>
      <c r="D47" s="56"/>
      <c r="E47" s="56"/>
      <c r="F47" s="56"/>
      <c r="G47" s="78">
        <f>G46*0.18</f>
        <v>226434.96</v>
      </c>
      <c r="H47" s="78"/>
      <c r="I47" s="50"/>
    </row>
    <row r="48" spans="1:9" ht="14.4">
      <c r="A48" s="77" t="s">
        <v>71</v>
      </c>
      <c r="B48" s="56"/>
      <c r="C48" s="56"/>
      <c r="D48" s="56"/>
      <c r="E48" s="56"/>
      <c r="F48" s="56"/>
      <c r="G48" s="79">
        <f>SUM(G46:H47)</f>
        <v>1484406.96</v>
      </c>
      <c r="H48" s="79"/>
      <c r="I48" s="50"/>
    </row>
    <row r="49" spans="1:9" ht="15.6">
      <c r="A49" s="80" t="s">
        <v>67</v>
      </c>
      <c r="B49" s="80"/>
      <c r="C49" s="80"/>
      <c r="D49" s="80"/>
      <c r="E49" s="80"/>
      <c r="F49" s="80"/>
      <c r="G49" s="81">
        <f>G48+H14</f>
        <v>2847680.08</v>
      </c>
      <c r="H49" s="82"/>
      <c r="I49" s="50"/>
    </row>
  </sheetData>
  <mergeCells count="26">
    <mergeCell ref="A47:F47"/>
    <mergeCell ref="A48:F48"/>
    <mergeCell ref="G47:H47"/>
    <mergeCell ref="G48:H48"/>
    <mergeCell ref="A49:F49"/>
    <mergeCell ref="G49:H49"/>
    <mergeCell ref="A1:I1"/>
    <mergeCell ref="A2:I2"/>
    <mergeCell ref="A3:I3"/>
    <mergeCell ref="A6:A7"/>
    <mergeCell ref="B6:B7"/>
    <mergeCell ref="C6:C7"/>
    <mergeCell ref="D6:D7"/>
    <mergeCell ref="E6:F6"/>
    <mergeCell ref="G6:H6"/>
    <mergeCell ref="A5:I5"/>
    <mergeCell ref="I20:I22"/>
    <mergeCell ref="A45:F45"/>
    <mergeCell ref="A46:F46"/>
    <mergeCell ref="G46:H46"/>
    <mergeCell ref="A4:I4"/>
    <mergeCell ref="C13:G13"/>
    <mergeCell ref="C11:F11"/>
    <mergeCell ref="C14:G14"/>
    <mergeCell ref="A16:I16"/>
    <mergeCell ref="C12:F12"/>
  </mergeCells>
  <pageMargins left="0.7" right="0.7" top="0.75" bottom="0.75" header="0.3" footer="0.3"/>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fc86c4f803d672ada39f07e0be032702e84d32dbc707f36089871fb1ab848ed2.xlsx</dc:title>
  <dc:creator>Work1</dc:creator>
  <cp:lastModifiedBy>shiva manohar</cp:lastModifiedBy>
  <cp:lastPrinted>2024-02-09T12:03:46Z</cp:lastPrinted>
  <dcterms:created xsi:type="dcterms:W3CDTF">2024-01-03T09:25:19Z</dcterms:created>
  <dcterms:modified xsi:type="dcterms:W3CDTF">2024-02-09T12:03:47Z</dcterms:modified>
</cp:coreProperties>
</file>