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ta\Purchase orders\"/>
    </mc:Choice>
  </mc:AlternateContent>
  <xr:revisionPtr revIDLastSave="0" documentId="13_ncr:1_{6A7F4825-EBF2-4871-B504-073E77D65AE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VF-Gandhi" sheetId="1" r:id="rId1"/>
    <sheet name="IVF_PBJ" sheetId="4" r:id="rId2"/>
    <sheet name="IVF_PBJ-02" sheetId="5" r:id="rId3"/>
    <sheet name="Sheet3" sheetId="3" r:id="rId4"/>
  </sheets>
  <definedNames>
    <definedName name="_xlnm.Print_Area" localSheetId="1">IVF_PBJ!$B$1:$S$23</definedName>
    <definedName name="_xlnm.Print_Area" localSheetId="2">'IVF_PBJ-02'!$D$1:$T$23</definedName>
    <definedName name="_xlnm.Print_Area" localSheetId="3">Sheet3!$A$3:$E$22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5" l="1"/>
  <c r="T17" i="5"/>
  <c r="S19" i="5"/>
  <c r="R19" i="5"/>
  <c r="Q19" i="5"/>
  <c r="P19" i="5"/>
  <c r="S17" i="5"/>
  <c r="R17" i="5"/>
  <c r="Q17" i="5"/>
  <c r="P17" i="5"/>
  <c r="S21" i="5"/>
  <c r="R21" i="5"/>
  <c r="Q21" i="5"/>
  <c r="P21" i="5"/>
  <c r="S13" i="5"/>
  <c r="R13" i="5"/>
  <c r="Q13" i="5"/>
  <c r="P13" i="5"/>
  <c r="T13" i="5" s="1"/>
  <c r="S11" i="5"/>
  <c r="R11" i="5"/>
  <c r="Q11" i="5"/>
  <c r="P11" i="5"/>
  <c r="S9" i="5"/>
  <c r="R9" i="5"/>
  <c r="Q9" i="5"/>
  <c r="P9" i="5"/>
  <c r="S8" i="5"/>
  <c r="R8" i="5"/>
  <c r="Q8" i="5"/>
  <c r="P8" i="5"/>
  <c r="S6" i="5"/>
  <c r="R6" i="5"/>
  <c r="Q6" i="5"/>
  <c r="P6" i="5"/>
  <c r="S5" i="5"/>
  <c r="R5" i="5"/>
  <c r="Q5" i="5"/>
  <c r="P5" i="5"/>
  <c r="J23" i="5"/>
  <c r="K23" i="5" s="1"/>
  <c r="J22" i="5"/>
  <c r="K22" i="5" s="1"/>
  <c r="J21" i="5"/>
  <c r="K21" i="5" s="1"/>
  <c r="J19" i="5"/>
  <c r="K19" i="5" s="1"/>
  <c r="J17" i="5"/>
  <c r="K17" i="5" s="1"/>
  <c r="J15" i="5"/>
  <c r="K15" i="5" s="1"/>
  <c r="Q15" i="5" s="1"/>
  <c r="J13" i="5"/>
  <c r="K13" i="5" s="1"/>
  <c r="J11" i="5"/>
  <c r="K11" i="5" s="1"/>
  <c r="J9" i="5"/>
  <c r="K9" i="5" s="1"/>
  <c r="K8" i="5"/>
  <c r="J6" i="5"/>
  <c r="K6" i="5" s="1"/>
  <c r="J5" i="5"/>
  <c r="K5" i="5" s="1"/>
  <c r="L23" i="4"/>
  <c r="N23" i="4"/>
  <c r="P23" i="4"/>
  <c r="J23" i="4"/>
  <c r="H9" i="4"/>
  <c r="I9" i="4" s="1"/>
  <c r="H11" i="4"/>
  <c r="H13" i="4"/>
  <c r="I13" i="4" s="1"/>
  <c r="R13" i="4" s="1"/>
  <c r="H15" i="4"/>
  <c r="I15" i="4" s="1"/>
  <c r="R15" i="4" s="1"/>
  <c r="H17" i="4"/>
  <c r="I17" i="4" s="1"/>
  <c r="H19" i="4"/>
  <c r="H21" i="4"/>
  <c r="I21" i="4" s="1"/>
  <c r="R21" i="4" s="1"/>
  <c r="S21" i="4" s="1"/>
  <c r="H22" i="4"/>
  <c r="H23" i="4"/>
  <c r="I23" i="4" s="1"/>
  <c r="I11" i="4"/>
  <c r="R11" i="4" s="1"/>
  <c r="I19" i="4"/>
  <c r="I22" i="4"/>
  <c r="I8" i="4"/>
  <c r="H6" i="4"/>
  <c r="I6" i="4" s="1"/>
  <c r="H5" i="4"/>
  <c r="I5" i="4" s="1"/>
  <c r="Q23" i="1"/>
  <c r="Q20" i="1"/>
  <c r="Q17" i="1"/>
  <c r="Q8" i="1"/>
  <c r="Q5" i="1"/>
  <c r="H17" i="1"/>
  <c r="E15" i="1"/>
  <c r="G17" i="1"/>
  <c r="G18" i="1"/>
  <c r="G20" i="1"/>
  <c r="G21" i="1"/>
  <c r="G23" i="1"/>
  <c r="G24" i="1"/>
  <c r="G25" i="1"/>
  <c r="G6" i="1"/>
  <c r="G8" i="1"/>
  <c r="G9" i="1"/>
  <c r="G10" i="1"/>
  <c r="G11" i="1"/>
  <c r="G12" i="1"/>
  <c r="G13" i="1"/>
  <c r="G14" i="1"/>
  <c r="G5" i="1"/>
  <c r="S15" i="5" l="1"/>
  <c r="S23" i="5" s="1"/>
  <c r="R15" i="5"/>
  <c r="P15" i="5"/>
  <c r="T21" i="5"/>
  <c r="T11" i="5"/>
  <c r="Q23" i="5"/>
  <c r="R8" i="4"/>
  <c r="S8" i="4" s="1"/>
  <c r="R22" i="4"/>
  <c r="S22" i="4" s="1"/>
  <c r="S15" i="4"/>
  <c r="S13" i="4"/>
  <c r="R19" i="4"/>
  <c r="S19" i="4" s="1"/>
  <c r="S11" i="4"/>
  <c r="R9" i="4"/>
  <c r="S9" i="4" s="1"/>
  <c r="R17" i="4"/>
  <c r="S17" i="4" s="1"/>
  <c r="R6" i="4"/>
  <c r="S6" i="4" s="1"/>
  <c r="R5" i="4"/>
  <c r="H23" i="1"/>
  <c r="H20" i="1"/>
  <c r="H5" i="1"/>
  <c r="G15" i="1"/>
  <c r="H8" i="1" s="1"/>
  <c r="T15" i="5" l="1"/>
  <c r="T8" i="5"/>
  <c r="R23" i="5"/>
  <c r="S5" i="4"/>
  <c r="S23" i="4" s="1"/>
  <c r="R23" i="4"/>
  <c r="P23" i="5"/>
  <c r="T5" i="5"/>
  <c r="T23" i="5" s="1"/>
</calcChain>
</file>

<file path=xl/sharedStrings.xml><?xml version="1.0" encoding="utf-8"?>
<sst xmlns="http://schemas.openxmlformats.org/spreadsheetml/2006/main" count="178" uniqueCount="88">
  <si>
    <t>S.No</t>
  </si>
  <si>
    <t>Purchase Order Value</t>
  </si>
  <si>
    <t>Equipment Category</t>
  </si>
  <si>
    <t>Payment 1</t>
  </si>
  <si>
    <t>Payment 2</t>
  </si>
  <si>
    <t>Payment 3</t>
  </si>
  <si>
    <t>Date Of Payment</t>
  </si>
  <si>
    <t>Advance</t>
  </si>
  <si>
    <t>Amount Paid</t>
  </si>
  <si>
    <t>Actual Amount</t>
  </si>
  <si>
    <t>Net Amount Paid</t>
  </si>
  <si>
    <t>VJ Engineers</t>
  </si>
  <si>
    <t>HVAC</t>
  </si>
  <si>
    <t>Total Amount</t>
  </si>
  <si>
    <t>Company Name</t>
  </si>
  <si>
    <t>High Side</t>
  </si>
  <si>
    <t>Low Side</t>
  </si>
  <si>
    <t>Medical</t>
  </si>
  <si>
    <t>Blue Space Medical Systems</t>
  </si>
  <si>
    <t>ELV</t>
  </si>
  <si>
    <t>Acces Control System</t>
  </si>
  <si>
    <t>CCTV</t>
  </si>
  <si>
    <t>Counselling Room</t>
  </si>
  <si>
    <t>DATA</t>
  </si>
  <si>
    <t>Fire Extinguisher</t>
  </si>
  <si>
    <t>Fire Detection &amp; Alarm</t>
  </si>
  <si>
    <t>Voice</t>
  </si>
  <si>
    <t>Comfort Cool Care Systems</t>
  </si>
  <si>
    <t>VRV</t>
  </si>
  <si>
    <t>GST %</t>
  </si>
  <si>
    <t>GST Amount</t>
  </si>
  <si>
    <t>Total</t>
  </si>
  <si>
    <t>APS Tech</t>
  </si>
  <si>
    <t>UPS</t>
  </si>
  <si>
    <t>MS Rack &amp; Cables</t>
  </si>
  <si>
    <t>Batteries</t>
  </si>
  <si>
    <t>Wooden Doors</t>
  </si>
  <si>
    <t>HPL Partitions</t>
  </si>
  <si>
    <t>Electrical</t>
  </si>
  <si>
    <t>Civil</t>
  </si>
  <si>
    <t>Readiness of Material</t>
  </si>
  <si>
    <t>Delivey</t>
  </si>
  <si>
    <t>Delivey+T32Q14:Q41</t>
  </si>
  <si>
    <t>Payment 4</t>
  </si>
  <si>
    <t>Installation</t>
  </si>
  <si>
    <t>Date of Pyment</t>
  </si>
  <si>
    <t>PAYMENTS</t>
  </si>
  <si>
    <t>VELIND</t>
  </si>
  <si>
    <t>Amount to be Paid (Pending Amount)</t>
  </si>
  <si>
    <t>Basic Amount</t>
  </si>
  <si>
    <t xml:space="preserve"> Category</t>
  </si>
  <si>
    <t>Paneling, Air Shower, SPB</t>
  </si>
  <si>
    <t>BHARGAVI ENTERPRISES</t>
  </si>
  <si>
    <t>ABS DOORS</t>
  </si>
  <si>
    <t>APS TECH</t>
  </si>
  <si>
    <t>PRAKASH MARKETING</t>
  </si>
  <si>
    <t>HINDWARE</t>
  </si>
  <si>
    <t>GAS TECH</t>
  </si>
  <si>
    <t>MGPS</t>
  </si>
  <si>
    <t>VELIND VIRTUAL SYSTEMS</t>
  </si>
  <si>
    <t>SUM</t>
  </si>
  <si>
    <t>AHLADHA CLEAN ROOM TECH</t>
  </si>
  <si>
    <t>COMFORT COOL CARE SERVICES</t>
  </si>
  <si>
    <t>VRV LG</t>
  </si>
  <si>
    <t>VJ ENGINEERS</t>
  </si>
  <si>
    <t>Payment Terms (%)</t>
  </si>
  <si>
    <t>Amount to be Paid</t>
  </si>
  <si>
    <t>PAYMENTS PETLABURJ</t>
  </si>
  <si>
    <t>Sandeep</t>
  </si>
  <si>
    <t>Vinyl Flooring</t>
  </si>
  <si>
    <t>WPC Doors</t>
  </si>
  <si>
    <t>False Ceiling</t>
  </si>
  <si>
    <t>Velind</t>
  </si>
  <si>
    <t>Pre False Ceiling Works</t>
  </si>
  <si>
    <t>Post False Ceiling Works</t>
  </si>
  <si>
    <t>Post Coat Painting</t>
  </si>
  <si>
    <t>Pre Coat Painting</t>
  </si>
  <si>
    <t xml:space="preserve">Ducting </t>
  </si>
  <si>
    <t>Completion</t>
  </si>
  <si>
    <t>Ahladha</t>
  </si>
  <si>
    <t>Bhargavi Enterprises</t>
  </si>
  <si>
    <t>Hardware</t>
  </si>
  <si>
    <t>Sanitary</t>
  </si>
  <si>
    <t>CP Fittings</t>
  </si>
  <si>
    <t>PETLABURJ WORKS PROGRESS</t>
  </si>
  <si>
    <t>Paneling, Air Shower, Pass Box</t>
  </si>
  <si>
    <t>ABS doors</t>
  </si>
  <si>
    <t>Comfort 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</si>
</sst>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4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" fontId="0" fillId="2" borderId="5" xfId="0" applyNumberForma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/>
    <xf numFmtId="14" fontId="0" fillId="2" borderId="3" xfId="0" applyNumberFormat="1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0" xfId="1" applyFont="1"/>
    <xf numFmtId="0" fontId="0" fillId="0" borderId="0" xfId="0" applyAlignment="1">
      <alignment horizontal="right"/>
    </xf>
    <xf numFmtId="43" fontId="0" fillId="0" borderId="0" xfId="1" applyFont="1" applyAlignment="1">
      <alignment horizontal="right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3" fontId="0" fillId="0" borderId="18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4" fontId="0" fillId="0" borderId="17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35" xfId="0" applyNumberFormat="1" applyBorder="1" applyAlignment="1">
      <alignment vertical="center"/>
    </xf>
    <xf numFmtId="14" fontId="0" fillId="0" borderId="19" xfId="0" applyNumberForma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43" fontId="0" fillId="0" borderId="18" xfId="1" applyFont="1" applyBorder="1" applyAlignment="1">
      <alignment horizontal="center" vertical="center"/>
    </xf>
    <xf numFmtId="43" fontId="0" fillId="0" borderId="19" xfId="1" applyFont="1" applyBorder="1" applyAlignment="1">
      <alignment vertical="center"/>
    </xf>
    <xf numFmtId="43" fontId="0" fillId="0" borderId="21" xfId="1" applyFont="1" applyBorder="1" applyAlignment="1">
      <alignment vertical="center"/>
    </xf>
    <xf numFmtId="43" fontId="0" fillId="0" borderId="23" xfId="1" applyFont="1" applyBorder="1" applyAlignment="1">
      <alignment horizontal="center" vertical="center"/>
    </xf>
    <xf numFmtId="43" fontId="0" fillId="0" borderId="24" xfId="1" applyFont="1" applyBorder="1" applyAlignment="1">
      <alignment vertical="center"/>
    </xf>
    <xf numFmtId="43" fontId="0" fillId="0" borderId="17" xfId="1" applyFont="1" applyBorder="1" applyAlignment="1">
      <alignment vertical="center"/>
    </xf>
    <xf numFmtId="43" fontId="0" fillId="0" borderId="20" xfId="1" applyFont="1" applyBorder="1" applyAlignment="1">
      <alignment vertical="center"/>
    </xf>
    <xf numFmtId="14" fontId="0" fillId="0" borderId="21" xfId="0" applyNumberFormat="1" applyBorder="1" applyAlignment="1">
      <alignment vertical="center"/>
    </xf>
    <xf numFmtId="43" fontId="0" fillId="0" borderId="20" xfId="1" applyFont="1" applyBorder="1" applyAlignment="1">
      <alignment horizontal="right" vertical="center"/>
    </xf>
    <xf numFmtId="14" fontId="0" fillId="0" borderId="21" xfId="0" applyNumberFormat="1" applyBorder="1" applyAlignment="1">
      <alignment horizontal="center" vertical="center"/>
    </xf>
    <xf numFmtId="43" fontId="0" fillId="0" borderId="22" xfId="1" applyFont="1" applyBorder="1" applyAlignment="1">
      <alignment horizontal="right" vertical="center"/>
    </xf>
    <xf numFmtId="4" fontId="0" fillId="0" borderId="44" xfId="0" applyNumberFormat="1" applyBorder="1" applyAlignment="1">
      <alignment vertical="center"/>
    </xf>
    <xf numFmtId="43" fontId="0" fillId="0" borderId="13" xfId="1" applyFont="1" applyBorder="1" applyAlignment="1">
      <alignment vertical="center"/>
    </xf>
    <xf numFmtId="43" fontId="0" fillId="0" borderId="15" xfId="1" applyFont="1" applyBorder="1" applyAlignment="1">
      <alignment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horizontal="left" vertical="center"/>
    </xf>
    <xf numFmtId="4" fontId="0" fillId="0" borderId="43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43" fontId="0" fillId="0" borderId="47" xfId="1" applyFont="1" applyBorder="1" applyAlignment="1">
      <alignment horizontal="center" vertical="center"/>
    </xf>
    <xf numFmtId="43" fontId="0" fillId="0" borderId="48" xfId="1" applyFont="1" applyBorder="1" applyAlignment="1">
      <alignment vertical="center"/>
    </xf>
    <xf numFmtId="43" fontId="0" fillId="0" borderId="43" xfId="1" applyFont="1" applyBorder="1" applyAlignment="1">
      <alignment horizontal="right" vertical="center"/>
    </xf>
    <xf numFmtId="43" fontId="0" fillId="0" borderId="0" xfId="1" applyFont="1" applyBorder="1" applyAlignment="1">
      <alignment horizontal="center" vertical="center"/>
    </xf>
    <xf numFmtId="43" fontId="0" fillId="0" borderId="0" xfId="1" applyFont="1" applyBorder="1" applyAlignment="1">
      <alignment vertical="center"/>
    </xf>
    <xf numFmtId="43" fontId="0" fillId="0" borderId="0" xfId="1" applyFont="1" applyBorder="1" applyAlignment="1">
      <alignment horizontal="right"/>
    </xf>
    <xf numFmtId="4" fontId="0" fillId="0" borderId="0" xfId="0" applyNumberFormat="1" applyAlignment="1">
      <alignment vertical="center"/>
    </xf>
    <xf numFmtId="43" fontId="0" fillId="0" borderId="0" xfId="1" applyFont="1" applyBorder="1"/>
    <xf numFmtId="0" fontId="0" fillId="0" borderId="49" xfId="0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4" fontId="0" fillId="0" borderId="49" xfId="0" applyNumberFormat="1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43" fontId="0" fillId="0" borderId="49" xfId="1" applyFont="1" applyBorder="1" applyAlignment="1">
      <alignment horizontal="center" vertical="center"/>
    </xf>
    <xf numFmtId="43" fontId="0" fillId="0" borderId="49" xfId="1" applyFont="1" applyBorder="1" applyAlignment="1">
      <alignment vertical="center"/>
    </xf>
    <xf numFmtId="43" fontId="0" fillId="0" borderId="49" xfId="1" applyFont="1" applyBorder="1" applyAlignment="1">
      <alignment horizontal="right" vertical="center"/>
    </xf>
    <xf numFmtId="14" fontId="0" fillId="0" borderId="49" xfId="0" applyNumberFormat="1" applyBorder="1" applyAlignment="1">
      <alignment horizontal="center" vertical="center"/>
    </xf>
    <xf numFmtId="4" fontId="0" fillId="0" borderId="49" xfId="0" applyNumberFormat="1" applyBorder="1" applyAlignment="1">
      <alignment vertical="center"/>
    </xf>
    <xf numFmtId="43" fontId="0" fillId="0" borderId="50" xfId="1" applyFont="1" applyBorder="1" applyAlignment="1">
      <alignment horizontal="right" vertical="center"/>
    </xf>
    <xf numFmtId="43" fontId="0" fillId="0" borderId="15" xfId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3" fontId="0" fillId="0" borderId="0" xfId="1" applyFont="1" applyBorder="1" applyAlignment="1">
      <alignment horizontal="right" vertical="center"/>
    </xf>
    <xf numFmtId="4" fontId="0" fillId="0" borderId="15" xfId="0" applyNumberFormat="1" applyBorder="1" applyAlignment="1">
      <alignment vertical="center"/>
    </xf>
    <xf numFmtId="4" fontId="0" fillId="0" borderId="28" xfId="0" applyNumberFormat="1" applyBorder="1" applyAlignment="1">
      <alignment vertical="center"/>
    </xf>
    <xf numFmtId="43" fontId="0" fillId="0" borderId="16" xfId="1" applyFont="1" applyBorder="1" applyAlignment="1">
      <alignment horizontal="right" vertical="center"/>
    </xf>
    <xf numFmtId="43" fontId="0" fillId="0" borderId="29" xfId="1" applyFont="1" applyBorder="1" applyAlignment="1">
      <alignment horizontal="right" vertical="center"/>
    </xf>
    <xf numFmtId="14" fontId="0" fillId="0" borderId="55" xfId="0" applyNumberFormat="1" applyBorder="1" applyAlignment="1">
      <alignment vertical="center"/>
    </xf>
    <xf numFmtId="0" fontId="2" fillId="0" borderId="58" xfId="0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56" xfId="1" applyNumberFormat="1" applyFont="1" applyBorder="1" applyAlignment="1">
      <alignment horizontal="center" vertical="center"/>
    </xf>
    <xf numFmtId="0" fontId="0" fillId="0" borderId="57" xfId="1" applyNumberFormat="1" applyFont="1" applyBorder="1" applyAlignment="1">
      <alignment horizontal="center" vertical="center"/>
    </xf>
    <xf numFmtId="0" fontId="0" fillId="0" borderId="6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0" xfId="1" applyNumberFormat="1" applyFont="1" applyBorder="1" applyAlignment="1">
      <alignment horizontal="center" vertical="center" wrapText="1"/>
    </xf>
    <xf numFmtId="0" fontId="2" fillId="0" borderId="32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36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4" fontId="0" fillId="0" borderId="52" xfId="0" applyNumberFormat="1" applyBorder="1" applyAlignment="1">
      <alignment horizontal="center" vertical="center"/>
    </xf>
    <xf numFmtId="4" fontId="0" fillId="0" borderId="53" xfId="0" applyNumberFormat="1" applyBorder="1" applyAlignment="1">
      <alignment horizontal="center" vertical="center"/>
    </xf>
    <xf numFmtId="4" fontId="0" fillId="0" borderId="54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2"/>
  <sheetViews>
    <sheetView workbookViewId="0">
      <selection activeCell="B16" sqref="B16"/>
    </sheetView>
  </sheetViews>
  <sheetFormatPr defaultRowHeight="14.4" x14ac:dyDescent="0.3"/>
  <cols>
    <col min="1" max="1" width="4.88671875" bestFit="1" customWidth="1"/>
    <col min="2" max="2" width="19.88671875" customWidth="1"/>
    <col min="3" max="3" width="11.33203125" customWidth="1"/>
    <col min="4" max="4" width="22.33203125" customWidth="1"/>
    <col min="5" max="5" width="13.109375" bestFit="1" customWidth="1"/>
    <col min="6" max="6" width="5.44140625" customWidth="1"/>
    <col min="7" max="7" width="11" bestFit="1" customWidth="1"/>
    <col min="8" max="8" width="12.88671875" bestFit="1" customWidth="1"/>
    <col min="9" max="9" width="11.77734375" customWidth="1"/>
    <col min="10" max="10" width="10.33203125" bestFit="1" customWidth="1"/>
    <col min="11" max="11" width="12.44140625" customWidth="1"/>
    <col min="12" max="12" width="10.33203125" bestFit="1" customWidth="1"/>
    <col min="13" max="13" width="12.44140625" customWidth="1"/>
    <col min="14" max="14" width="8.6640625" customWidth="1"/>
    <col min="15" max="15" width="11.88671875" customWidth="1"/>
    <col min="16" max="16" width="8.6640625" customWidth="1"/>
    <col min="17" max="17" width="14.88671875" bestFit="1" customWidth="1"/>
  </cols>
  <sheetData>
    <row r="1" spans="1:17" x14ac:dyDescent="0.3">
      <c r="A1" s="119" t="s">
        <v>46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</row>
    <row r="2" spans="1:17" ht="15" customHeight="1" x14ac:dyDescent="0.3">
      <c r="A2" s="101" t="s">
        <v>0</v>
      </c>
      <c r="B2" s="101" t="s">
        <v>14</v>
      </c>
      <c r="C2" s="102" t="s">
        <v>2</v>
      </c>
      <c r="D2" s="101"/>
      <c r="E2" s="102" t="s">
        <v>1</v>
      </c>
      <c r="F2" s="102"/>
      <c r="G2" s="102"/>
      <c r="H2" s="102"/>
      <c r="I2" s="103" t="s">
        <v>3</v>
      </c>
      <c r="J2" s="104"/>
      <c r="K2" s="103" t="s">
        <v>4</v>
      </c>
      <c r="L2" s="104"/>
      <c r="M2" s="103" t="s">
        <v>5</v>
      </c>
      <c r="N2" s="104"/>
      <c r="O2" s="103" t="s">
        <v>43</v>
      </c>
      <c r="P2" s="104"/>
      <c r="Q2" s="104" t="s">
        <v>10</v>
      </c>
    </row>
    <row r="3" spans="1:17" ht="17.25" customHeight="1" x14ac:dyDescent="0.3">
      <c r="A3" s="101"/>
      <c r="B3" s="101"/>
      <c r="C3" s="102"/>
      <c r="D3" s="101"/>
      <c r="E3" s="102"/>
      <c r="F3" s="102"/>
      <c r="G3" s="102"/>
      <c r="H3" s="102"/>
      <c r="I3" s="103" t="s">
        <v>7</v>
      </c>
      <c r="J3" s="104"/>
      <c r="K3" s="103" t="s">
        <v>40</v>
      </c>
      <c r="L3" s="104"/>
      <c r="M3" s="103" t="s">
        <v>41</v>
      </c>
      <c r="N3" s="104"/>
      <c r="O3" s="103" t="s">
        <v>44</v>
      </c>
      <c r="P3" s="104"/>
      <c r="Q3" s="104"/>
    </row>
    <row r="4" spans="1:17" ht="28.8" x14ac:dyDescent="0.3">
      <c r="A4" s="101"/>
      <c r="B4" s="101"/>
      <c r="C4" s="102"/>
      <c r="D4" s="101"/>
      <c r="E4" s="1" t="s">
        <v>9</v>
      </c>
      <c r="F4" s="1" t="s">
        <v>29</v>
      </c>
      <c r="G4" s="2" t="s">
        <v>30</v>
      </c>
      <c r="H4" s="2" t="s">
        <v>13</v>
      </c>
      <c r="I4" s="1" t="s">
        <v>8</v>
      </c>
      <c r="J4" s="2" t="s">
        <v>6</v>
      </c>
      <c r="K4" s="2" t="s">
        <v>8</v>
      </c>
      <c r="L4" s="2" t="s">
        <v>6</v>
      </c>
      <c r="M4" s="2" t="s">
        <v>8</v>
      </c>
      <c r="N4" s="2" t="s">
        <v>6</v>
      </c>
      <c r="O4" s="6" t="s">
        <v>8</v>
      </c>
      <c r="P4" s="6" t="s">
        <v>45</v>
      </c>
      <c r="Q4" s="104"/>
    </row>
    <row r="5" spans="1:17" x14ac:dyDescent="0.3">
      <c r="A5" s="110">
        <v>1</v>
      </c>
      <c r="B5" s="101" t="s">
        <v>11</v>
      </c>
      <c r="C5" s="101" t="s">
        <v>12</v>
      </c>
      <c r="D5" s="15" t="s">
        <v>15</v>
      </c>
      <c r="E5" s="3">
        <v>748451</v>
      </c>
      <c r="F5" s="5">
        <v>28</v>
      </c>
      <c r="G5" s="3">
        <f>(F5*E5/100)</f>
        <v>209566.28</v>
      </c>
      <c r="H5" s="106">
        <f>E5+G5+G6+E6</f>
        <v>2503021.96</v>
      </c>
      <c r="I5" s="106">
        <v>665000</v>
      </c>
      <c r="J5" s="105">
        <v>45149</v>
      </c>
      <c r="K5" s="106"/>
      <c r="L5" s="105"/>
      <c r="M5" s="106"/>
      <c r="N5" s="105"/>
      <c r="O5" s="106"/>
      <c r="P5" s="120"/>
      <c r="Q5" s="106">
        <f>I5+K5+M5+O5</f>
        <v>665000</v>
      </c>
    </row>
    <row r="6" spans="1:17" x14ac:dyDescent="0.3">
      <c r="A6" s="112"/>
      <c r="B6" s="101"/>
      <c r="C6" s="101"/>
      <c r="D6" s="15" t="s">
        <v>16</v>
      </c>
      <c r="E6" s="3">
        <v>1309326</v>
      </c>
      <c r="F6" s="5">
        <v>18</v>
      </c>
      <c r="G6" s="3">
        <f t="shared" ref="G6:G25" si="0">(F6*E6/100)</f>
        <v>235678.68</v>
      </c>
      <c r="H6" s="106"/>
      <c r="I6" s="106"/>
      <c r="J6" s="105"/>
      <c r="K6" s="106"/>
      <c r="L6" s="105"/>
      <c r="M6" s="106"/>
      <c r="N6" s="105"/>
      <c r="O6" s="106"/>
      <c r="P6" s="121"/>
      <c r="Q6" s="106"/>
    </row>
    <row r="7" spans="1:17" s="8" customFormat="1" ht="1.95" customHeight="1" x14ac:dyDescent="0.3">
      <c r="A7" s="9"/>
      <c r="B7" s="9"/>
      <c r="C7" s="9"/>
      <c r="D7" s="16"/>
      <c r="E7" s="7"/>
      <c r="F7" s="10"/>
      <c r="G7" s="7"/>
      <c r="H7" s="7"/>
      <c r="I7" s="7"/>
      <c r="J7" s="18"/>
      <c r="K7" s="7"/>
      <c r="L7" s="18"/>
      <c r="M7" s="7"/>
      <c r="N7" s="18"/>
      <c r="O7" s="11"/>
      <c r="P7" s="20"/>
      <c r="Q7" s="11"/>
    </row>
    <row r="8" spans="1:17" x14ac:dyDescent="0.3">
      <c r="A8" s="110">
        <v>2</v>
      </c>
      <c r="B8" s="107" t="s">
        <v>47</v>
      </c>
      <c r="C8" s="110" t="s">
        <v>19</v>
      </c>
      <c r="D8" s="15" t="s">
        <v>20</v>
      </c>
      <c r="E8" s="3">
        <v>107900</v>
      </c>
      <c r="F8" s="5">
        <v>18</v>
      </c>
      <c r="G8" s="3">
        <f t="shared" si="0"/>
        <v>19422</v>
      </c>
      <c r="H8" s="113">
        <f>E15+G15</f>
        <v>1387072.3</v>
      </c>
      <c r="I8" s="113">
        <v>400000</v>
      </c>
      <c r="J8" s="116">
        <v>45149</v>
      </c>
      <c r="K8" s="113"/>
      <c r="L8" s="116"/>
      <c r="M8" s="113"/>
      <c r="N8" s="116"/>
      <c r="O8" s="113"/>
      <c r="P8" s="116"/>
      <c r="Q8" s="113">
        <f>I8+K8+M8+O8</f>
        <v>400000</v>
      </c>
    </row>
    <row r="9" spans="1:17" x14ac:dyDescent="0.3">
      <c r="A9" s="111"/>
      <c r="B9" s="108"/>
      <c r="C9" s="111"/>
      <c r="D9" s="15" t="s">
        <v>21</v>
      </c>
      <c r="E9" s="3">
        <v>139725</v>
      </c>
      <c r="F9" s="5">
        <v>18</v>
      </c>
      <c r="G9" s="3">
        <f t="shared" si="0"/>
        <v>25150.5</v>
      </c>
      <c r="H9" s="114"/>
      <c r="I9" s="114"/>
      <c r="J9" s="117"/>
      <c r="K9" s="114"/>
      <c r="L9" s="117"/>
      <c r="M9" s="114"/>
      <c r="N9" s="117"/>
      <c r="O9" s="114"/>
      <c r="P9" s="117"/>
      <c r="Q9" s="114"/>
    </row>
    <row r="10" spans="1:17" x14ac:dyDescent="0.3">
      <c r="A10" s="111"/>
      <c r="B10" s="108"/>
      <c r="C10" s="111"/>
      <c r="D10" s="15" t="s">
        <v>22</v>
      </c>
      <c r="E10" s="3">
        <v>134730</v>
      </c>
      <c r="F10" s="5">
        <v>18</v>
      </c>
      <c r="G10" s="3">
        <f t="shared" si="0"/>
        <v>24251.4</v>
      </c>
      <c r="H10" s="114"/>
      <c r="I10" s="114"/>
      <c r="J10" s="117"/>
      <c r="K10" s="114"/>
      <c r="L10" s="117"/>
      <c r="M10" s="114"/>
      <c r="N10" s="117"/>
      <c r="O10" s="114"/>
      <c r="P10" s="117"/>
      <c r="Q10" s="114"/>
    </row>
    <row r="11" spans="1:17" x14ac:dyDescent="0.3">
      <c r="A11" s="111"/>
      <c r="B11" s="108"/>
      <c r="C11" s="111"/>
      <c r="D11" s="15" t="s">
        <v>23</v>
      </c>
      <c r="E11" s="3">
        <v>225000</v>
      </c>
      <c r="F11" s="5">
        <v>18</v>
      </c>
      <c r="G11" s="3">
        <f t="shared" si="0"/>
        <v>40500</v>
      </c>
      <c r="H11" s="114"/>
      <c r="I11" s="114"/>
      <c r="J11" s="117"/>
      <c r="K11" s="114"/>
      <c r="L11" s="117"/>
      <c r="M11" s="114"/>
      <c r="N11" s="117"/>
      <c r="O11" s="114"/>
      <c r="P11" s="117"/>
      <c r="Q11" s="114"/>
    </row>
    <row r="12" spans="1:17" x14ac:dyDescent="0.3">
      <c r="A12" s="111"/>
      <c r="B12" s="108"/>
      <c r="C12" s="111"/>
      <c r="D12" s="15" t="s">
        <v>24</v>
      </c>
      <c r="E12" s="3">
        <v>123150</v>
      </c>
      <c r="F12" s="5">
        <v>18</v>
      </c>
      <c r="G12" s="3">
        <f t="shared" si="0"/>
        <v>22167</v>
      </c>
      <c r="H12" s="114"/>
      <c r="I12" s="114"/>
      <c r="J12" s="117"/>
      <c r="K12" s="114"/>
      <c r="L12" s="117"/>
      <c r="M12" s="114"/>
      <c r="N12" s="117"/>
      <c r="O12" s="114"/>
      <c r="P12" s="117"/>
      <c r="Q12" s="114"/>
    </row>
    <row r="13" spans="1:17" x14ac:dyDescent="0.3">
      <c r="A13" s="111"/>
      <c r="B13" s="108"/>
      <c r="C13" s="111"/>
      <c r="D13" s="15" t="s">
        <v>25</v>
      </c>
      <c r="E13" s="3">
        <v>414405</v>
      </c>
      <c r="F13" s="5">
        <v>18</v>
      </c>
      <c r="G13" s="3">
        <f t="shared" si="0"/>
        <v>74592.899999999994</v>
      </c>
      <c r="H13" s="114"/>
      <c r="I13" s="114"/>
      <c r="J13" s="117"/>
      <c r="K13" s="114"/>
      <c r="L13" s="117"/>
      <c r="M13" s="114"/>
      <c r="N13" s="117"/>
      <c r="O13" s="114"/>
      <c r="P13" s="117"/>
      <c r="Q13" s="114"/>
    </row>
    <row r="14" spans="1:17" x14ac:dyDescent="0.3">
      <c r="A14" s="111"/>
      <c r="B14" s="108"/>
      <c r="C14" s="111"/>
      <c r="D14" s="15" t="s">
        <v>26</v>
      </c>
      <c r="E14" s="3">
        <v>30575</v>
      </c>
      <c r="F14" s="5">
        <v>18</v>
      </c>
      <c r="G14" s="3">
        <f t="shared" si="0"/>
        <v>5503.5</v>
      </c>
      <c r="H14" s="114"/>
      <c r="I14" s="114"/>
      <c r="J14" s="117"/>
      <c r="K14" s="114"/>
      <c r="L14" s="117"/>
      <c r="M14" s="114"/>
      <c r="N14" s="117"/>
      <c r="O14" s="114"/>
      <c r="P14" s="117"/>
      <c r="Q14" s="114"/>
    </row>
    <row r="15" spans="1:17" x14ac:dyDescent="0.3">
      <c r="A15" s="112"/>
      <c r="B15" s="109"/>
      <c r="C15" s="112"/>
      <c r="D15" s="15" t="s">
        <v>31</v>
      </c>
      <c r="E15" s="3">
        <f>SUM(E8:E14)</f>
        <v>1175485</v>
      </c>
      <c r="F15" s="5"/>
      <c r="G15" s="3">
        <f>SUM(G8:G14)</f>
        <v>211587.3</v>
      </c>
      <c r="H15" s="115"/>
      <c r="I15" s="115"/>
      <c r="J15" s="118"/>
      <c r="K15" s="115"/>
      <c r="L15" s="118"/>
      <c r="M15" s="115"/>
      <c r="N15" s="118"/>
      <c r="O15" s="115"/>
      <c r="P15" s="118"/>
      <c r="Q15" s="115"/>
    </row>
    <row r="16" spans="1:17" s="8" customFormat="1" ht="1.95" customHeight="1" x14ac:dyDescent="0.3">
      <c r="A16" s="9"/>
      <c r="B16" s="12"/>
      <c r="C16" s="9"/>
      <c r="D16" s="16"/>
      <c r="E16" s="7"/>
      <c r="F16" s="10"/>
      <c r="G16" s="7"/>
      <c r="H16" s="7"/>
      <c r="I16" s="7"/>
      <c r="J16" s="18"/>
      <c r="K16" s="7"/>
      <c r="L16" s="18"/>
      <c r="M16" s="7"/>
      <c r="N16" s="18"/>
      <c r="O16" s="11"/>
      <c r="P16" s="20"/>
      <c r="Q16" s="11"/>
    </row>
    <row r="17" spans="1:20" x14ac:dyDescent="0.3">
      <c r="A17" s="110">
        <v>3</v>
      </c>
      <c r="B17" s="102" t="s">
        <v>18</v>
      </c>
      <c r="C17" s="101" t="s">
        <v>17</v>
      </c>
      <c r="D17" s="15"/>
      <c r="E17" s="3">
        <v>9496460</v>
      </c>
      <c r="F17" s="5"/>
      <c r="G17" s="3">
        <f>(F17*E17/100)</f>
        <v>0</v>
      </c>
      <c r="H17" s="113">
        <f>E17+E18</f>
        <v>23135195</v>
      </c>
      <c r="I17" s="113">
        <v>3500000</v>
      </c>
      <c r="J17" s="116">
        <v>45127</v>
      </c>
      <c r="K17" s="113">
        <v>2000000</v>
      </c>
      <c r="L17" s="116">
        <v>45155</v>
      </c>
      <c r="M17" s="113"/>
      <c r="N17" s="116"/>
      <c r="O17" s="113"/>
      <c r="P17" s="116"/>
      <c r="Q17" s="113">
        <f>I17+K17+M17+O17</f>
        <v>5500000</v>
      </c>
    </row>
    <row r="18" spans="1:20" x14ac:dyDescent="0.3">
      <c r="A18" s="112"/>
      <c r="B18" s="102"/>
      <c r="C18" s="101"/>
      <c r="D18" s="15"/>
      <c r="E18" s="3">
        <v>13638735</v>
      </c>
      <c r="F18" s="3"/>
      <c r="G18" s="3">
        <f t="shared" si="0"/>
        <v>0</v>
      </c>
      <c r="H18" s="115"/>
      <c r="I18" s="115"/>
      <c r="J18" s="118"/>
      <c r="K18" s="115"/>
      <c r="L18" s="118"/>
      <c r="M18" s="115"/>
      <c r="N18" s="118"/>
      <c r="O18" s="115"/>
      <c r="P18" s="118"/>
      <c r="Q18" s="115"/>
    </row>
    <row r="19" spans="1:20" s="8" customFormat="1" ht="1.95" customHeight="1" x14ac:dyDescent="0.3">
      <c r="A19" s="9"/>
      <c r="B19" s="12"/>
      <c r="C19" s="9"/>
      <c r="D19" s="16"/>
      <c r="E19" s="7"/>
      <c r="F19" s="7"/>
      <c r="G19" s="7"/>
      <c r="H19" s="13"/>
      <c r="I19" s="13"/>
      <c r="J19" s="18"/>
      <c r="K19" s="7"/>
      <c r="L19" s="18"/>
      <c r="M19" s="7"/>
      <c r="N19" s="18"/>
      <c r="O19" s="7"/>
      <c r="P19" s="18"/>
      <c r="Q19" s="7"/>
    </row>
    <row r="20" spans="1:20" x14ac:dyDescent="0.3">
      <c r="A20" s="110">
        <v>4</v>
      </c>
      <c r="B20" s="102" t="s">
        <v>27</v>
      </c>
      <c r="C20" s="101" t="s">
        <v>28</v>
      </c>
      <c r="D20" s="15" t="s">
        <v>15</v>
      </c>
      <c r="E20" s="3">
        <v>686242</v>
      </c>
      <c r="F20" s="5">
        <v>28</v>
      </c>
      <c r="G20" s="3">
        <f t="shared" si="0"/>
        <v>192147.76</v>
      </c>
      <c r="H20" s="113">
        <f>E20+G20+E21+G21</f>
        <v>1440482.76</v>
      </c>
      <c r="I20" s="113">
        <v>574795</v>
      </c>
      <c r="J20" s="116">
        <v>45143</v>
      </c>
      <c r="K20" s="113">
        <v>356279</v>
      </c>
      <c r="L20" s="116">
        <v>45155</v>
      </c>
      <c r="M20" s="113"/>
      <c r="N20" s="116"/>
      <c r="O20" s="113"/>
      <c r="P20" s="116"/>
      <c r="Q20" s="113">
        <f>I20+K20+M20+O20</f>
        <v>931074</v>
      </c>
    </row>
    <row r="21" spans="1:20" x14ac:dyDescent="0.3">
      <c r="A21" s="112"/>
      <c r="B21" s="102"/>
      <c r="C21" s="101"/>
      <c r="D21" s="15" t="s">
        <v>16</v>
      </c>
      <c r="E21" s="3">
        <v>476350</v>
      </c>
      <c r="F21" s="5">
        <v>18</v>
      </c>
      <c r="G21" s="3">
        <f t="shared" si="0"/>
        <v>85743</v>
      </c>
      <c r="H21" s="115"/>
      <c r="I21" s="115"/>
      <c r="J21" s="118"/>
      <c r="K21" s="115"/>
      <c r="L21" s="118"/>
      <c r="M21" s="115"/>
      <c r="N21" s="118"/>
      <c r="O21" s="115"/>
      <c r="P21" s="118"/>
      <c r="Q21" s="115"/>
    </row>
    <row r="22" spans="1:20" s="8" customFormat="1" ht="2.4" customHeight="1" x14ac:dyDescent="0.3">
      <c r="A22" s="9"/>
      <c r="B22" s="9"/>
      <c r="C22" s="9"/>
      <c r="D22" s="16"/>
      <c r="E22" s="7"/>
      <c r="F22" s="10"/>
      <c r="G22" s="7"/>
      <c r="H22" s="7"/>
      <c r="I22" s="7"/>
      <c r="J22" s="18"/>
      <c r="K22" s="7"/>
      <c r="L22" s="18"/>
      <c r="M22" s="7"/>
      <c r="N22" s="18"/>
      <c r="O22" s="7"/>
      <c r="P22" s="18"/>
      <c r="Q22" s="7"/>
    </row>
    <row r="23" spans="1:20" x14ac:dyDescent="0.3">
      <c r="A23" s="110">
        <v>5</v>
      </c>
      <c r="B23" s="110" t="s">
        <v>32</v>
      </c>
      <c r="C23" s="110" t="s">
        <v>33</v>
      </c>
      <c r="D23" s="15" t="s">
        <v>33</v>
      </c>
      <c r="E23" s="3">
        <v>312000</v>
      </c>
      <c r="F23" s="5">
        <v>18</v>
      </c>
      <c r="G23" s="3">
        <f t="shared" si="0"/>
        <v>56160</v>
      </c>
      <c r="H23" s="113">
        <f>E23+G23+E24+G24+E25+G25</f>
        <v>576086.07999999996</v>
      </c>
      <c r="I23" s="113">
        <v>115404</v>
      </c>
      <c r="J23" s="116">
        <v>45155</v>
      </c>
      <c r="K23" s="113"/>
      <c r="L23" s="116"/>
      <c r="M23" s="113"/>
      <c r="N23" s="116"/>
      <c r="O23" s="113"/>
      <c r="P23" s="116"/>
      <c r="Q23" s="113">
        <f>I23+K23+M23+O23</f>
        <v>115404</v>
      </c>
    </row>
    <row r="24" spans="1:20" x14ac:dyDescent="0.3">
      <c r="A24" s="111"/>
      <c r="B24" s="111"/>
      <c r="C24" s="111"/>
      <c r="D24" s="15" t="s">
        <v>34</v>
      </c>
      <c r="E24" s="3">
        <v>14000</v>
      </c>
      <c r="F24" s="5">
        <v>18</v>
      </c>
      <c r="G24" s="3">
        <f t="shared" si="0"/>
        <v>2520</v>
      </c>
      <c r="H24" s="114"/>
      <c r="I24" s="114"/>
      <c r="J24" s="117"/>
      <c r="K24" s="114"/>
      <c r="L24" s="117"/>
      <c r="M24" s="114"/>
      <c r="N24" s="117"/>
      <c r="O24" s="114"/>
      <c r="P24" s="117"/>
      <c r="Q24" s="114"/>
    </row>
    <row r="25" spans="1:20" x14ac:dyDescent="0.3">
      <c r="A25" s="112"/>
      <c r="B25" s="112"/>
      <c r="C25" s="112"/>
      <c r="D25" s="15" t="s">
        <v>35</v>
      </c>
      <c r="E25" s="3">
        <v>149536</v>
      </c>
      <c r="F25" s="5">
        <v>28</v>
      </c>
      <c r="G25" s="3">
        <f t="shared" si="0"/>
        <v>41870.080000000002</v>
      </c>
      <c r="H25" s="115"/>
      <c r="I25" s="115"/>
      <c r="J25" s="118"/>
      <c r="K25" s="115"/>
      <c r="L25" s="118"/>
      <c r="M25" s="115"/>
      <c r="N25" s="118"/>
      <c r="O25" s="115"/>
      <c r="P25" s="118"/>
      <c r="Q25" s="115"/>
    </row>
    <row r="26" spans="1:20" s="8" customFormat="1" ht="1.95" customHeight="1" x14ac:dyDescent="0.3">
      <c r="A26" s="9"/>
      <c r="B26" s="9"/>
      <c r="C26" s="9"/>
      <c r="D26" s="16"/>
      <c r="E26" s="7"/>
      <c r="F26" s="10"/>
      <c r="G26" s="7"/>
      <c r="H26" s="7"/>
      <c r="I26" s="7"/>
      <c r="J26" s="18"/>
      <c r="K26" s="7"/>
      <c r="L26" s="18"/>
      <c r="M26" s="7"/>
      <c r="N26" s="18"/>
      <c r="O26" s="7"/>
      <c r="P26" s="18"/>
      <c r="Q26" s="7"/>
    </row>
    <row r="27" spans="1:20" x14ac:dyDescent="0.3">
      <c r="A27" s="1">
        <v>6</v>
      </c>
      <c r="B27" s="1" t="s">
        <v>36</v>
      </c>
      <c r="C27" s="1"/>
      <c r="D27" s="15"/>
      <c r="E27" s="3"/>
      <c r="F27" s="5"/>
      <c r="G27" s="3"/>
      <c r="H27" s="3"/>
      <c r="I27" s="3"/>
      <c r="J27" s="17"/>
      <c r="K27" s="3"/>
      <c r="L27" s="17"/>
      <c r="M27" s="3"/>
      <c r="N27" s="17"/>
      <c r="O27" s="3"/>
      <c r="P27" s="17"/>
      <c r="Q27" s="3"/>
    </row>
    <row r="28" spans="1:20" x14ac:dyDescent="0.3">
      <c r="A28" s="1">
        <v>7</v>
      </c>
      <c r="B28" s="1" t="s">
        <v>37</v>
      </c>
      <c r="C28" s="1"/>
      <c r="D28" s="15"/>
      <c r="E28" s="3"/>
      <c r="F28" s="5"/>
      <c r="G28" s="3"/>
      <c r="H28" s="3"/>
      <c r="I28" s="3"/>
      <c r="J28" s="17"/>
      <c r="K28" s="3"/>
      <c r="L28" s="17"/>
      <c r="M28" s="3"/>
      <c r="N28" s="17"/>
      <c r="O28" s="3"/>
      <c r="P28" s="17"/>
      <c r="Q28" s="3"/>
    </row>
    <row r="29" spans="1:20" x14ac:dyDescent="0.3">
      <c r="A29" s="1">
        <v>8</v>
      </c>
      <c r="B29" s="1" t="s">
        <v>38</v>
      </c>
      <c r="C29" s="1"/>
      <c r="D29" s="15"/>
      <c r="E29" s="3"/>
      <c r="F29" s="5"/>
      <c r="G29" s="3"/>
      <c r="H29" s="3"/>
      <c r="I29" s="3"/>
      <c r="J29" s="17"/>
      <c r="K29" s="3"/>
      <c r="L29" s="17"/>
      <c r="M29" s="3"/>
      <c r="N29" s="17"/>
      <c r="O29" s="3"/>
      <c r="P29" s="17"/>
      <c r="Q29" s="3"/>
    </row>
    <row r="30" spans="1:20" x14ac:dyDescent="0.3">
      <c r="A30" s="1">
        <v>9</v>
      </c>
      <c r="B30" s="1" t="s">
        <v>39</v>
      </c>
      <c r="C30" s="1"/>
      <c r="D30" s="15"/>
      <c r="E30" s="3"/>
      <c r="F30" s="5"/>
      <c r="G30" s="3"/>
      <c r="H30" s="3"/>
      <c r="I30" s="3"/>
      <c r="J30" s="17"/>
      <c r="K30" s="3"/>
      <c r="L30" s="17"/>
      <c r="M30" s="3"/>
      <c r="N30" s="17"/>
      <c r="O30" s="3"/>
      <c r="P30" s="17"/>
      <c r="Q30" s="3"/>
    </row>
    <row r="31" spans="1:20" x14ac:dyDescent="0.3">
      <c r="A31" s="1"/>
      <c r="B31" s="1"/>
      <c r="C31" s="1"/>
      <c r="D31" s="15"/>
      <c r="E31" s="3"/>
      <c r="F31" s="5"/>
      <c r="G31" s="3"/>
      <c r="H31" s="3"/>
      <c r="I31" s="3"/>
      <c r="J31" s="17"/>
      <c r="K31" s="3"/>
      <c r="L31" s="17"/>
      <c r="M31" s="3"/>
      <c r="N31" s="17"/>
      <c r="O31" s="3"/>
      <c r="P31" s="17"/>
      <c r="Q31" s="3"/>
    </row>
    <row r="32" spans="1:20" x14ac:dyDescent="0.3">
      <c r="A32" s="1"/>
      <c r="B32" s="1"/>
      <c r="C32" s="1"/>
      <c r="D32" s="15"/>
      <c r="E32" s="3"/>
      <c r="F32" s="5"/>
      <c r="G32" s="3"/>
      <c r="H32" s="3"/>
      <c r="I32" s="3"/>
      <c r="J32" s="17"/>
      <c r="K32" s="3"/>
      <c r="L32" s="17"/>
      <c r="M32" s="3"/>
      <c r="N32" s="17"/>
      <c r="O32" s="3"/>
      <c r="P32" s="17"/>
      <c r="Q32" s="3"/>
      <c r="T32" t="s">
        <v>42</v>
      </c>
    </row>
    <row r="33" spans="1:17" x14ac:dyDescent="0.3">
      <c r="A33" s="1"/>
      <c r="B33" s="1"/>
      <c r="C33" s="1"/>
      <c r="D33" s="15"/>
      <c r="E33" s="3"/>
      <c r="F33" s="5"/>
      <c r="G33" s="3"/>
      <c r="H33" s="3"/>
      <c r="I33" s="3"/>
      <c r="J33" s="17"/>
      <c r="K33" s="3"/>
      <c r="L33" s="17"/>
      <c r="M33" s="3"/>
      <c r="N33" s="17"/>
      <c r="O33" s="3"/>
      <c r="P33" s="17"/>
      <c r="Q33" s="3"/>
    </row>
    <row r="34" spans="1:17" x14ac:dyDescent="0.3">
      <c r="A34" s="1"/>
      <c r="B34" s="1"/>
      <c r="C34" s="1"/>
      <c r="D34" s="15"/>
      <c r="E34" s="3"/>
      <c r="F34" s="5"/>
      <c r="G34" s="3"/>
      <c r="H34" s="3"/>
      <c r="I34" s="3"/>
      <c r="J34" s="17"/>
      <c r="K34" s="3"/>
      <c r="L34" s="17"/>
      <c r="M34" s="3"/>
      <c r="N34" s="17"/>
      <c r="O34" s="3"/>
      <c r="P34" s="17"/>
      <c r="Q34" s="3"/>
    </row>
    <row r="35" spans="1:17" x14ac:dyDescent="0.3">
      <c r="A35" s="1"/>
      <c r="B35" s="1"/>
      <c r="C35" s="1"/>
      <c r="D35" s="15"/>
      <c r="E35" s="3"/>
      <c r="F35" s="5"/>
      <c r="G35" s="3"/>
      <c r="H35" s="3"/>
      <c r="I35" s="3"/>
      <c r="J35" s="17"/>
      <c r="K35" s="3"/>
      <c r="L35" s="17"/>
      <c r="M35" s="3"/>
      <c r="N35" s="17"/>
      <c r="O35" s="3"/>
      <c r="P35" s="17"/>
      <c r="Q35" s="3"/>
    </row>
    <row r="36" spans="1:17" x14ac:dyDescent="0.3">
      <c r="A36" s="1"/>
      <c r="B36" s="1"/>
      <c r="C36" s="1"/>
      <c r="D36" s="15"/>
      <c r="E36" s="3"/>
      <c r="F36" s="5"/>
      <c r="G36" s="3"/>
      <c r="H36" s="3"/>
      <c r="I36" s="3"/>
      <c r="J36" s="17"/>
      <c r="K36" s="3"/>
      <c r="L36" s="17"/>
      <c r="M36" s="3"/>
      <c r="N36" s="17"/>
      <c r="O36" s="3"/>
      <c r="P36" s="17"/>
      <c r="Q36" s="3"/>
    </row>
    <row r="37" spans="1:17" x14ac:dyDescent="0.3">
      <c r="A37" s="1"/>
      <c r="B37" s="1"/>
      <c r="C37" s="1"/>
      <c r="D37" s="15"/>
      <c r="E37" s="3"/>
      <c r="F37" s="5"/>
      <c r="G37" s="3"/>
      <c r="H37" s="3"/>
      <c r="I37" s="3"/>
      <c r="J37" s="17"/>
      <c r="K37" s="3"/>
      <c r="L37" s="17"/>
      <c r="M37" s="3"/>
      <c r="N37" s="17"/>
      <c r="O37" s="3"/>
      <c r="P37" s="17"/>
      <c r="Q37" s="3"/>
    </row>
    <row r="38" spans="1:17" x14ac:dyDescent="0.3">
      <c r="A38" s="1"/>
      <c r="B38" s="1"/>
      <c r="C38" s="1"/>
      <c r="D38" s="15"/>
      <c r="E38" s="3"/>
      <c r="F38" s="5"/>
      <c r="G38" s="3"/>
      <c r="H38" s="3"/>
      <c r="I38" s="3"/>
      <c r="J38" s="17"/>
      <c r="K38" s="3"/>
      <c r="L38" s="17"/>
      <c r="M38" s="3"/>
      <c r="N38" s="17"/>
      <c r="O38" s="3"/>
      <c r="P38" s="17"/>
      <c r="Q38" s="3"/>
    </row>
    <row r="39" spans="1:17" x14ac:dyDescent="0.3">
      <c r="A39" s="1"/>
      <c r="B39" s="1"/>
      <c r="C39" s="1"/>
      <c r="D39" s="15"/>
      <c r="E39" s="3"/>
      <c r="F39" s="5"/>
      <c r="G39" s="3"/>
      <c r="H39" s="3"/>
      <c r="I39" s="3"/>
      <c r="J39" s="17"/>
      <c r="K39" s="3"/>
      <c r="L39" s="17"/>
      <c r="M39" s="3"/>
      <c r="N39" s="17"/>
      <c r="O39" s="3"/>
      <c r="P39" s="17"/>
      <c r="Q39" s="3"/>
    </row>
    <row r="40" spans="1:17" x14ac:dyDescent="0.3">
      <c r="A40" s="1"/>
      <c r="B40" s="1"/>
      <c r="C40" s="1"/>
      <c r="D40" s="15"/>
      <c r="E40" s="3"/>
      <c r="F40" s="5"/>
      <c r="G40" s="3"/>
      <c r="H40" s="3"/>
      <c r="I40" s="3"/>
      <c r="J40" s="17"/>
      <c r="K40" s="3"/>
      <c r="L40" s="17"/>
      <c r="M40" s="3"/>
      <c r="N40" s="17"/>
      <c r="O40" s="3"/>
      <c r="P40" s="17"/>
      <c r="Q40" s="3"/>
    </row>
    <row r="41" spans="1:17" x14ac:dyDescent="0.3">
      <c r="A41" s="1"/>
      <c r="B41" s="1"/>
      <c r="C41" s="1"/>
      <c r="D41" s="15"/>
      <c r="E41" s="3"/>
      <c r="F41" s="5"/>
      <c r="G41" s="3"/>
      <c r="H41" s="3"/>
      <c r="I41" s="3"/>
      <c r="J41" s="17"/>
      <c r="K41" s="3"/>
      <c r="L41" s="17"/>
      <c r="M41" s="3"/>
      <c r="N41" s="17"/>
      <c r="O41" s="3"/>
      <c r="P41" s="17"/>
      <c r="Q41" s="3"/>
    </row>
    <row r="42" spans="1:17" x14ac:dyDescent="0.3">
      <c r="E42" s="4"/>
      <c r="F42" s="14"/>
      <c r="G42" s="4"/>
      <c r="H42" s="4"/>
      <c r="I42" s="4"/>
      <c r="J42" s="19"/>
      <c r="K42" s="4"/>
      <c r="L42" s="19"/>
      <c r="M42" s="4"/>
      <c r="N42" s="19"/>
      <c r="O42" s="4"/>
      <c r="P42" s="19"/>
      <c r="Q42" s="4"/>
    </row>
    <row r="43" spans="1:17" x14ac:dyDescent="0.3">
      <c r="E43" s="4"/>
      <c r="F43" s="14"/>
      <c r="G43" s="4"/>
      <c r="H43" s="4"/>
      <c r="I43" s="4"/>
      <c r="J43" s="19"/>
      <c r="K43" s="4"/>
      <c r="L43" s="19"/>
      <c r="M43" s="4"/>
      <c r="N43" s="19"/>
      <c r="O43" s="4"/>
      <c r="P43" s="19"/>
      <c r="Q43" s="4"/>
    </row>
    <row r="44" spans="1:17" x14ac:dyDescent="0.3">
      <c r="E44" s="4"/>
      <c r="F44" s="14"/>
      <c r="G44" s="4"/>
      <c r="H44" s="4"/>
      <c r="I44" s="4"/>
      <c r="J44" s="19"/>
      <c r="K44" s="4"/>
      <c r="L44" s="19"/>
      <c r="M44" s="4"/>
      <c r="N44" s="19"/>
      <c r="O44" s="4"/>
      <c r="P44" s="19"/>
      <c r="Q44" s="4"/>
    </row>
    <row r="45" spans="1:17" x14ac:dyDescent="0.3">
      <c r="E45" s="4"/>
      <c r="F45" s="14"/>
      <c r="G45" s="4"/>
      <c r="H45" s="4"/>
      <c r="I45" s="4"/>
      <c r="J45" s="19"/>
      <c r="K45" s="4"/>
      <c r="L45" s="19"/>
      <c r="M45" s="4"/>
      <c r="N45" s="19"/>
      <c r="O45" s="4"/>
      <c r="P45" s="19"/>
      <c r="Q45" s="4"/>
    </row>
    <row r="46" spans="1:17" x14ac:dyDescent="0.3">
      <c r="E46" s="4"/>
      <c r="F46" s="14"/>
      <c r="G46" s="4"/>
      <c r="H46" s="4"/>
      <c r="I46" s="4"/>
      <c r="J46" s="19"/>
      <c r="K46" s="4"/>
      <c r="L46" s="19"/>
      <c r="M46" s="4"/>
      <c r="N46" s="19"/>
      <c r="O46" s="4"/>
      <c r="P46" s="19"/>
      <c r="Q46" s="4"/>
    </row>
    <row r="47" spans="1:17" x14ac:dyDescent="0.3">
      <c r="E47" s="4"/>
      <c r="F47" s="14"/>
      <c r="G47" s="4"/>
      <c r="H47" s="4"/>
      <c r="I47" s="4"/>
      <c r="J47" s="19"/>
      <c r="K47" s="4"/>
      <c r="L47" s="19"/>
      <c r="M47" s="4"/>
      <c r="N47" s="19"/>
      <c r="O47" s="4"/>
      <c r="P47" s="19"/>
      <c r="Q47" s="4"/>
    </row>
    <row r="48" spans="1:17" x14ac:dyDescent="0.3">
      <c r="E48" s="4"/>
      <c r="F48" s="14"/>
      <c r="G48" s="4"/>
      <c r="H48" s="4"/>
      <c r="I48" s="4"/>
      <c r="J48" s="19"/>
      <c r="K48" s="4"/>
      <c r="L48" s="19"/>
      <c r="M48" s="4"/>
      <c r="N48" s="19"/>
      <c r="O48" s="4"/>
      <c r="P48" s="19"/>
      <c r="Q48" s="4"/>
    </row>
    <row r="49" spans="5:17" x14ac:dyDescent="0.3">
      <c r="E49" s="4"/>
      <c r="F49" s="14"/>
      <c r="G49" s="4"/>
      <c r="H49" s="4"/>
      <c r="I49" s="4"/>
      <c r="J49" s="19"/>
      <c r="K49" s="4"/>
      <c r="L49" s="19"/>
      <c r="M49" s="4"/>
      <c r="N49" s="19"/>
      <c r="O49" s="4"/>
      <c r="P49" s="19"/>
      <c r="Q49" s="4"/>
    </row>
    <row r="50" spans="5:17" x14ac:dyDescent="0.3">
      <c r="N50" s="19"/>
      <c r="P50" s="19"/>
    </row>
    <row r="51" spans="5:17" x14ac:dyDescent="0.3">
      <c r="N51" s="19"/>
      <c r="P51" s="19"/>
    </row>
    <row r="52" spans="5:17" x14ac:dyDescent="0.3">
      <c r="N52" s="19"/>
      <c r="P52" s="19"/>
    </row>
    <row r="53" spans="5:17" x14ac:dyDescent="0.3">
      <c r="N53" s="19"/>
      <c r="P53" s="19"/>
    </row>
    <row r="54" spans="5:17" x14ac:dyDescent="0.3">
      <c r="N54" s="19"/>
      <c r="P54" s="19"/>
    </row>
    <row r="55" spans="5:17" x14ac:dyDescent="0.3">
      <c r="N55" s="19"/>
      <c r="P55" s="19"/>
    </row>
    <row r="56" spans="5:17" x14ac:dyDescent="0.3">
      <c r="N56" s="19"/>
      <c r="P56" s="19"/>
    </row>
    <row r="57" spans="5:17" x14ac:dyDescent="0.3">
      <c r="N57" s="19"/>
      <c r="P57" s="19"/>
    </row>
    <row r="58" spans="5:17" x14ac:dyDescent="0.3">
      <c r="N58" s="19"/>
      <c r="P58" s="19"/>
    </row>
    <row r="59" spans="5:17" x14ac:dyDescent="0.3">
      <c r="N59" s="19"/>
      <c r="P59" s="19"/>
    </row>
    <row r="60" spans="5:17" x14ac:dyDescent="0.3">
      <c r="N60" s="19"/>
      <c r="P60" s="19"/>
    </row>
    <row r="61" spans="5:17" x14ac:dyDescent="0.3">
      <c r="N61" s="19"/>
      <c r="P61" s="19"/>
    </row>
    <row r="62" spans="5:17" x14ac:dyDescent="0.3">
      <c r="N62" s="19"/>
      <c r="P62" s="19"/>
    </row>
    <row r="63" spans="5:17" x14ac:dyDescent="0.3">
      <c r="N63" s="19"/>
      <c r="P63" s="19"/>
    </row>
    <row r="64" spans="5:17" x14ac:dyDescent="0.3">
      <c r="N64" s="19"/>
      <c r="P64" s="19"/>
    </row>
    <row r="65" spans="14:16" x14ac:dyDescent="0.3">
      <c r="N65" s="19"/>
      <c r="P65" s="19"/>
    </row>
    <row r="66" spans="14:16" x14ac:dyDescent="0.3">
      <c r="N66" s="19"/>
      <c r="P66" s="19"/>
    </row>
    <row r="67" spans="14:16" x14ac:dyDescent="0.3">
      <c r="N67" s="19"/>
      <c r="P67" s="19"/>
    </row>
    <row r="68" spans="14:16" x14ac:dyDescent="0.3">
      <c r="N68" s="19"/>
      <c r="P68" s="19"/>
    </row>
    <row r="69" spans="14:16" x14ac:dyDescent="0.3">
      <c r="N69" s="19"/>
      <c r="P69" s="19"/>
    </row>
    <row r="70" spans="14:16" x14ac:dyDescent="0.3">
      <c r="N70" s="19"/>
      <c r="P70" s="19"/>
    </row>
    <row r="71" spans="14:16" x14ac:dyDescent="0.3">
      <c r="N71" s="19"/>
      <c r="P71" s="19"/>
    </row>
    <row r="72" spans="14:16" x14ac:dyDescent="0.3">
      <c r="N72" s="19"/>
    </row>
    <row r="73" spans="14:16" x14ac:dyDescent="0.3">
      <c r="N73" s="19"/>
    </row>
    <row r="74" spans="14:16" x14ac:dyDescent="0.3">
      <c r="N74" s="19"/>
    </row>
    <row r="75" spans="14:16" x14ac:dyDescent="0.3">
      <c r="N75" s="19"/>
    </row>
    <row r="76" spans="14:16" x14ac:dyDescent="0.3">
      <c r="N76" s="19"/>
    </row>
    <row r="77" spans="14:16" x14ac:dyDescent="0.3">
      <c r="N77" s="19"/>
    </row>
    <row r="78" spans="14:16" x14ac:dyDescent="0.3">
      <c r="N78" s="19"/>
    </row>
    <row r="79" spans="14:16" x14ac:dyDescent="0.3">
      <c r="N79" s="19"/>
    </row>
    <row r="80" spans="14:16" x14ac:dyDescent="0.3">
      <c r="N80" s="19"/>
    </row>
    <row r="81" spans="14:14" x14ac:dyDescent="0.3">
      <c r="N81" s="19"/>
    </row>
    <row r="82" spans="14:14" x14ac:dyDescent="0.3">
      <c r="N82" s="19"/>
    </row>
    <row r="83" spans="14:14" x14ac:dyDescent="0.3">
      <c r="N83" s="19"/>
    </row>
    <row r="84" spans="14:14" x14ac:dyDescent="0.3">
      <c r="N84" s="19"/>
    </row>
    <row r="85" spans="14:14" x14ac:dyDescent="0.3">
      <c r="N85" s="19"/>
    </row>
    <row r="86" spans="14:14" x14ac:dyDescent="0.3">
      <c r="N86" s="19"/>
    </row>
    <row r="87" spans="14:14" x14ac:dyDescent="0.3">
      <c r="N87" s="19"/>
    </row>
    <row r="88" spans="14:14" x14ac:dyDescent="0.3">
      <c r="N88" s="19"/>
    </row>
    <row r="89" spans="14:14" x14ac:dyDescent="0.3">
      <c r="N89" s="19"/>
    </row>
    <row r="90" spans="14:14" x14ac:dyDescent="0.3">
      <c r="N90" s="19"/>
    </row>
    <row r="91" spans="14:14" x14ac:dyDescent="0.3">
      <c r="N91" s="19"/>
    </row>
    <row r="92" spans="14:14" x14ac:dyDescent="0.3">
      <c r="N92" s="19"/>
    </row>
    <row r="93" spans="14:14" x14ac:dyDescent="0.3">
      <c r="N93" s="19"/>
    </row>
    <row r="94" spans="14:14" x14ac:dyDescent="0.3">
      <c r="N94" s="19"/>
    </row>
    <row r="95" spans="14:14" x14ac:dyDescent="0.3">
      <c r="N95" s="19"/>
    </row>
    <row r="96" spans="14:14" x14ac:dyDescent="0.3">
      <c r="N96" s="19"/>
    </row>
    <row r="97" spans="14:14" x14ac:dyDescent="0.3">
      <c r="N97" s="19"/>
    </row>
    <row r="98" spans="14:14" x14ac:dyDescent="0.3">
      <c r="N98" s="19"/>
    </row>
    <row r="99" spans="14:14" x14ac:dyDescent="0.3">
      <c r="N99" s="19"/>
    </row>
    <row r="100" spans="14:14" x14ac:dyDescent="0.3">
      <c r="N100" s="19"/>
    </row>
    <row r="101" spans="14:14" x14ac:dyDescent="0.3">
      <c r="N101" s="19"/>
    </row>
    <row r="102" spans="14:14" x14ac:dyDescent="0.3">
      <c r="N102" s="19"/>
    </row>
    <row r="103" spans="14:14" x14ac:dyDescent="0.3">
      <c r="N103" s="19"/>
    </row>
    <row r="104" spans="14:14" x14ac:dyDescent="0.3">
      <c r="N104" s="19"/>
    </row>
    <row r="105" spans="14:14" x14ac:dyDescent="0.3">
      <c r="N105" s="19"/>
    </row>
    <row r="106" spans="14:14" x14ac:dyDescent="0.3">
      <c r="N106" s="19"/>
    </row>
    <row r="107" spans="14:14" x14ac:dyDescent="0.3">
      <c r="N107" s="19"/>
    </row>
    <row r="108" spans="14:14" x14ac:dyDescent="0.3">
      <c r="N108" s="19"/>
    </row>
    <row r="109" spans="14:14" x14ac:dyDescent="0.3">
      <c r="N109" s="19"/>
    </row>
    <row r="110" spans="14:14" x14ac:dyDescent="0.3">
      <c r="N110" s="19"/>
    </row>
    <row r="111" spans="14:14" x14ac:dyDescent="0.3">
      <c r="N111" s="19"/>
    </row>
    <row r="112" spans="14:14" x14ac:dyDescent="0.3">
      <c r="N112" s="19"/>
    </row>
    <row r="113" spans="14:14" x14ac:dyDescent="0.3">
      <c r="N113" s="19"/>
    </row>
    <row r="114" spans="14:14" x14ac:dyDescent="0.3">
      <c r="N114" s="19"/>
    </row>
    <row r="115" spans="14:14" x14ac:dyDescent="0.3">
      <c r="N115" s="19"/>
    </row>
    <row r="116" spans="14:14" x14ac:dyDescent="0.3">
      <c r="N116" s="19"/>
    </row>
    <row r="117" spans="14:14" x14ac:dyDescent="0.3">
      <c r="N117" s="19"/>
    </row>
    <row r="118" spans="14:14" x14ac:dyDescent="0.3">
      <c r="N118" s="19"/>
    </row>
    <row r="119" spans="14:14" x14ac:dyDescent="0.3">
      <c r="N119" s="19"/>
    </row>
    <row r="120" spans="14:14" x14ac:dyDescent="0.3">
      <c r="N120" s="19"/>
    </row>
    <row r="121" spans="14:14" x14ac:dyDescent="0.3">
      <c r="N121" s="19"/>
    </row>
    <row r="122" spans="14:14" x14ac:dyDescent="0.3">
      <c r="N122" s="19"/>
    </row>
    <row r="123" spans="14:14" x14ac:dyDescent="0.3">
      <c r="N123" s="19"/>
    </row>
    <row r="124" spans="14:14" x14ac:dyDescent="0.3">
      <c r="N124" s="19"/>
    </row>
    <row r="125" spans="14:14" x14ac:dyDescent="0.3">
      <c r="N125" s="19"/>
    </row>
    <row r="126" spans="14:14" x14ac:dyDescent="0.3">
      <c r="N126" s="19"/>
    </row>
    <row r="127" spans="14:14" x14ac:dyDescent="0.3">
      <c r="N127" s="19"/>
    </row>
    <row r="128" spans="14:14" x14ac:dyDescent="0.3">
      <c r="N128" s="19"/>
    </row>
    <row r="129" spans="14:14" x14ac:dyDescent="0.3">
      <c r="N129" s="19"/>
    </row>
    <row r="130" spans="14:14" x14ac:dyDescent="0.3">
      <c r="N130" s="19"/>
    </row>
    <row r="131" spans="14:14" x14ac:dyDescent="0.3">
      <c r="N131" s="19"/>
    </row>
    <row r="132" spans="14:14" x14ac:dyDescent="0.3">
      <c r="N132" s="19"/>
    </row>
    <row r="133" spans="14:14" x14ac:dyDescent="0.3">
      <c r="N133" s="19"/>
    </row>
    <row r="134" spans="14:14" x14ac:dyDescent="0.3">
      <c r="N134" s="19"/>
    </row>
    <row r="135" spans="14:14" x14ac:dyDescent="0.3">
      <c r="N135" s="19"/>
    </row>
    <row r="136" spans="14:14" x14ac:dyDescent="0.3">
      <c r="N136" s="19"/>
    </row>
    <row r="137" spans="14:14" x14ac:dyDescent="0.3">
      <c r="N137" s="19"/>
    </row>
    <row r="138" spans="14:14" x14ac:dyDescent="0.3">
      <c r="N138" s="19"/>
    </row>
    <row r="139" spans="14:14" x14ac:dyDescent="0.3">
      <c r="N139" s="19"/>
    </row>
    <row r="140" spans="14:14" x14ac:dyDescent="0.3">
      <c r="N140" s="19"/>
    </row>
    <row r="141" spans="14:14" x14ac:dyDescent="0.3">
      <c r="N141" s="19"/>
    </row>
    <row r="142" spans="14:14" x14ac:dyDescent="0.3">
      <c r="N142" s="19"/>
    </row>
    <row r="143" spans="14:14" x14ac:dyDescent="0.3">
      <c r="N143" s="19"/>
    </row>
    <row r="144" spans="14:14" x14ac:dyDescent="0.3">
      <c r="N144" s="19"/>
    </row>
    <row r="145" spans="14:14" x14ac:dyDescent="0.3">
      <c r="N145" s="19"/>
    </row>
    <row r="146" spans="14:14" x14ac:dyDescent="0.3">
      <c r="N146" s="19"/>
    </row>
    <row r="147" spans="14:14" x14ac:dyDescent="0.3">
      <c r="N147" s="19"/>
    </row>
    <row r="148" spans="14:14" x14ac:dyDescent="0.3">
      <c r="N148" s="19"/>
    </row>
    <row r="149" spans="14:14" x14ac:dyDescent="0.3">
      <c r="N149" s="19"/>
    </row>
    <row r="150" spans="14:14" x14ac:dyDescent="0.3">
      <c r="N150" s="19"/>
    </row>
    <row r="151" spans="14:14" x14ac:dyDescent="0.3">
      <c r="N151" s="19"/>
    </row>
    <row r="152" spans="14:14" x14ac:dyDescent="0.3">
      <c r="N152" s="19"/>
    </row>
    <row r="153" spans="14:14" x14ac:dyDescent="0.3">
      <c r="N153" s="19"/>
    </row>
    <row r="154" spans="14:14" x14ac:dyDescent="0.3">
      <c r="N154" s="19"/>
    </row>
    <row r="155" spans="14:14" x14ac:dyDescent="0.3">
      <c r="N155" s="19"/>
    </row>
    <row r="156" spans="14:14" x14ac:dyDescent="0.3">
      <c r="N156" s="19"/>
    </row>
    <row r="157" spans="14:14" x14ac:dyDescent="0.3">
      <c r="N157" s="19"/>
    </row>
    <row r="158" spans="14:14" x14ac:dyDescent="0.3">
      <c r="N158" s="19"/>
    </row>
    <row r="159" spans="14:14" x14ac:dyDescent="0.3">
      <c r="N159" s="19"/>
    </row>
    <row r="160" spans="14:14" x14ac:dyDescent="0.3">
      <c r="N160" s="19"/>
    </row>
    <row r="161" spans="14:14" x14ac:dyDescent="0.3">
      <c r="N161" s="19"/>
    </row>
    <row r="162" spans="14:14" x14ac:dyDescent="0.3">
      <c r="N162" s="19"/>
    </row>
    <row r="163" spans="14:14" x14ac:dyDescent="0.3">
      <c r="N163" s="19"/>
    </row>
    <row r="164" spans="14:14" x14ac:dyDescent="0.3">
      <c r="N164" s="19"/>
    </row>
    <row r="165" spans="14:14" x14ac:dyDescent="0.3">
      <c r="N165" s="19"/>
    </row>
    <row r="166" spans="14:14" x14ac:dyDescent="0.3">
      <c r="N166" s="19"/>
    </row>
    <row r="167" spans="14:14" x14ac:dyDescent="0.3">
      <c r="N167" s="19"/>
    </row>
    <row r="168" spans="14:14" x14ac:dyDescent="0.3">
      <c r="N168" s="19"/>
    </row>
    <row r="169" spans="14:14" x14ac:dyDescent="0.3">
      <c r="N169" s="19"/>
    </row>
    <row r="170" spans="14:14" x14ac:dyDescent="0.3">
      <c r="N170" s="19"/>
    </row>
    <row r="171" spans="14:14" x14ac:dyDescent="0.3">
      <c r="N171" s="19"/>
    </row>
    <row r="172" spans="14:14" x14ac:dyDescent="0.3">
      <c r="N172" s="19"/>
    </row>
  </sheetData>
  <mergeCells count="80">
    <mergeCell ref="A1:Q1"/>
    <mergeCell ref="O2:P2"/>
    <mergeCell ref="O3:P3"/>
    <mergeCell ref="O5:O6"/>
    <mergeCell ref="P5:P6"/>
    <mergeCell ref="I5:I6"/>
    <mergeCell ref="J5:J6"/>
    <mergeCell ref="I3:J3"/>
    <mergeCell ref="K3:L3"/>
    <mergeCell ref="K2:L2"/>
    <mergeCell ref="M2:N2"/>
    <mergeCell ref="M3:N3"/>
    <mergeCell ref="Q5:Q6"/>
    <mergeCell ref="K5:K6"/>
    <mergeCell ref="L5:L6"/>
    <mergeCell ref="M5:M6"/>
    <mergeCell ref="O8:O15"/>
    <mergeCell ref="P8:P15"/>
    <mergeCell ref="M23:M25"/>
    <mergeCell ref="N23:N25"/>
    <mergeCell ref="Q23:Q25"/>
    <mergeCell ref="O17:O18"/>
    <mergeCell ref="P17:P18"/>
    <mergeCell ref="O20:O21"/>
    <mergeCell ref="P20:P21"/>
    <mergeCell ref="O23:O25"/>
    <mergeCell ref="P23:P25"/>
    <mergeCell ref="Q8:Q15"/>
    <mergeCell ref="I23:I25"/>
    <mergeCell ref="J23:J25"/>
    <mergeCell ref="K23:K25"/>
    <mergeCell ref="L23:L25"/>
    <mergeCell ref="Q17:Q18"/>
    <mergeCell ref="I20:I21"/>
    <mergeCell ref="J20:J21"/>
    <mergeCell ref="K20:K21"/>
    <mergeCell ref="L20:L21"/>
    <mergeCell ref="M20:M21"/>
    <mergeCell ref="N20:N21"/>
    <mergeCell ref="Q20:Q21"/>
    <mergeCell ref="K17:K18"/>
    <mergeCell ref="L17:L18"/>
    <mergeCell ref="M17:M18"/>
    <mergeCell ref="N17:N18"/>
    <mergeCell ref="I17:I18"/>
    <mergeCell ref="J17:J18"/>
    <mergeCell ref="L8:L15"/>
    <mergeCell ref="M8:M15"/>
    <mergeCell ref="N8:N15"/>
    <mergeCell ref="K8:K15"/>
    <mergeCell ref="A23:A25"/>
    <mergeCell ref="A20:A21"/>
    <mergeCell ref="A17:A18"/>
    <mergeCell ref="A5:A6"/>
    <mergeCell ref="A8:A15"/>
    <mergeCell ref="H17:H18"/>
    <mergeCell ref="H20:H21"/>
    <mergeCell ref="H23:H25"/>
    <mergeCell ref="B23:B25"/>
    <mergeCell ref="C23:C25"/>
    <mergeCell ref="B17:B18"/>
    <mergeCell ref="C17:C18"/>
    <mergeCell ref="B20:B21"/>
    <mergeCell ref="C20:C21"/>
    <mergeCell ref="B8:B15"/>
    <mergeCell ref="C8:C15"/>
    <mergeCell ref="H8:H15"/>
    <mergeCell ref="I8:I15"/>
    <mergeCell ref="J8:J15"/>
    <mergeCell ref="N5:N6"/>
    <mergeCell ref="B5:B6"/>
    <mergeCell ref="C5:C6"/>
    <mergeCell ref="H5:H6"/>
    <mergeCell ref="Q2:Q4"/>
    <mergeCell ref="B2:B4"/>
    <mergeCell ref="A2:A4"/>
    <mergeCell ref="D2:D4"/>
    <mergeCell ref="C2:C4"/>
    <mergeCell ref="E2:H3"/>
    <mergeCell ref="I2:J2"/>
  </mergeCells>
  <pageMargins left="0.23622047244094491" right="0.23622047244094491" top="0.74803149606299213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F0B4-3B5F-40D8-A98F-AE4887D78BA5}">
  <dimension ref="B1:V155"/>
  <sheetViews>
    <sheetView view="pageBreakPreview" zoomScale="88" zoomScaleNormal="94" zoomScaleSheetLayoutView="88" workbookViewId="0">
      <selection activeCell="N10" sqref="N10"/>
    </sheetView>
  </sheetViews>
  <sheetFormatPr defaultRowHeight="14.4" x14ac:dyDescent="0.3"/>
  <cols>
    <col min="1" max="1" width="3.6640625" customWidth="1"/>
    <col min="2" max="2" width="4.88671875" bestFit="1" customWidth="1"/>
    <col min="3" max="3" width="21.88671875" customWidth="1"/>
    <col min="4" max="4" width="11.33203125" customWidth="1"/>
    <col min="5" max="5" width="15.5546875" bestFit="1" customWidth="1"/>
    <col min="6" max="6" width="13.109375" bestFit="1" customWidth="1"/>
    <col min="7" max="7" width="5.44140625" customWidth="1"/>
    <col min="8" max="8" width="11.33203125" bestFit="1" customWidth="1"/>
    <col min="9" max="9" width="12.88671875" style="23" bestFit="1" customWidth="1"/>
    <col min="10" max="10" width="12.44140625" style="23" bestFit="1" customWidth="1"/>
    <col min="11" max="11" width="10.33203125" bestFit="1" customWidth="1"/>
    <col min="12" max="12" width="12.44140625" style="23" customWidth="1"/>
    <col min="13" max="13" width="10.33203125" bestFit="1" customWidth="1"/>
    <col min="14" max="14" width="12.44140625" style="23" customWidth="1"/>
    <col min="15" max="15" width="8.6640625" customWidth="1"/>
    <col min="16" max="16" width="11.88671875" style="23" customWidth="1"/>
    <col min="17" max="17" width="8.6640625" customWidth="1"/>
    <col min="18" max="18" width="18.6640625" style="24" customWidth="1"/>
    <col min="19" max="19" width="14.88671875" style="23" bestFit="1" customWidth="1"/>
  </cols>
  <sheetData>
    <row r="1" spans="2:22" ht="19.2" thickTop="1" thickBot="1" x14ac:dyDescent="0.4">
      <c r="B1" s="122" t="s">
        <v>67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4"/>
    </row>
    <row r="2" spans="2:22" ht="15" customHeight="1" x14ac:dyDescent="0.3">
      <c r="B2" s="125" t="s">
        <v>0</v>
      </c>
      <c r="C2" s="128" t="s">
        <v>14</v>
      </c>
      <c r="D2" s="131" t="s">
        <v>50</v>
      </c>
      <c r="E2" s="128"/>
      <c r="F2" s="134" t="s">
        <v>1</v>
      </c>
      <c r="G2" s="135"/>
      <c r="H2" s="135"/>
      <c r="I2" s="136"/>
      <c r="J2" s="140" t="s">
        <v>3</v>
      </c>
      <c r="K2" s="141"/>
      <c r="L2" s="140" t="s">
        <v>4</v>
      </c>
      <c r="M2" s="141"/>
      <c r="N2" s="140" t="s">
        <v>5</v>
      </c>
      <c r="O2" s="141"/>
      <c r="P2" s="140" t="s">
        <v>43</v>
      </c>
      <c r="Q2" s="141"/>
      <c r="R2" s="142" t="s">
        <v>48</v>
      </c>
      <c r="S2" s="147" t="s">
        <v>10</v>
      </c>
    </row>
    <row r="3" spans="2:22" ht="17.25" customHeight="1" x14ac:dyDescent="0.3">
      <c r="B3" s="126"/>
      <c r="C3" s="129"/>
      <c r="D3" s="132"/>
      <c r="E3" s="129"/>
      <c r="F3" s="137"/>
      <c r="G3" s="138"/>
      <c r="H3" s="138"/>
      <c r="I3" s="139"/>
      <c r="J3" s="150" t="s">
        <v>7</v>
      </c>
      <c r="K3" s="151"/>
      <c r="L3" s="150" t="s">
        <v>40</v>
      </c>
      <c r="M3" s="151"/>
      <c r="N3" s="150" t="s">
        <v>41</v>
      </c>
      <c r="O3" s="151"/>
      <c r="P3" s="150" t="s">
        <v>44</v>
      </c>
      <c r="Q3" s="151"/>
      <c r="R3" s="143"/>
      <c r="S3" s="148"/>
    </row>
    <row r="4" spans="2:22" ht="29.4" thickBot="1" x14ac:dyDescent="0.35">
      <c r="B4" s="127"/>
      <c r="C4" s="130"/>
      <c r="D4" s="133"/>
      <c r="E4" s="130"/>
      <c r="F4" s="37" t="s">
        <v>49</v>
      </c>
      <c r="G4" s="38" t="s">
        <v>29</v>
      </c>
      <c r="H4" s="39" t="s">
        <v>30</v>
      </c>
      <c r="I4" s="40" t="s">
        <v>13</v>
      </c>
      <c r="J4" s="37" t="s">
        <v>8</v>
      </c>
      <c r="K4" s="40" t="s">
        <v>6</v>
      </c>
      <c r="L4" s="41" t="s">
        <v>8</v>
      </c>
      <c r="M4" s="40" t="s">
        <v>6</v>
      </c>
      <c r="N4" s="41" t="s">
        <v>8</v>
      </c>
      <c r="O4" s="40" t="s">
        <v>6</v>
      </c>
      <c r="P4" s="41" t="s">
        <v>8</v>
      </c>
      <c r="Q4" s="42" t="s">
        <v>45</v>
      </c>
      <c r="R4" s="143"/>
      <c r="S4" s="149"/>
    </row>
    <row r="5" spans="2:22" ht="19.95" customHeight="1" x14ac:dyDescent="0.3">
      <c r="B5" s="152">
        <v>1</v>
      </c>
      <c r="C5" s="153" t="s">
        <v>64</v>
      </c>
      <c r="D5" s="153" t="s">
        <v>12</v>
      </c>
      <c r="E5" s="27" t="s">
        <v>15</v>
      </c>
      <c r="F5" s="32">
        <v>1069354</v>
      </c>
      <c r="G5" s="29">
        <v>28</v>
      </c>
      <c r="H5" s="47">
        <f>(G5*F5/100)</f>
        <v>299419.12</v>
      </c>
      <c r="I5" s="48">
        <f>F5+H5</f>
        <v>1368773.12</v>
      </c>
      <c r="J5" s="52">
        <v>667920</v>
      </c>
      <c r="K5" s="36">
        <v>45294</v>
      </c>
      <c r="L5" s="52"/>
      <c r="M5" s="36"/>
      <c r="N5" s="52"/>
      <c r="O5" s="36"/>
      <c r="P5" s="52"/>
      <c r="Q5" s="36"/>
      <c r="R5" s="59">
        <f>I5-J5-L5-N5-P5</f>
        <v>700853.12000000011</v>
      </c>
      <c r="S5" s="35">
        <f>I5-R5</f>
        <v>667920</v>
      </c>
    </row>
    <row r="6" spans="2:22" ht="19.95" customHeight="1" x14ac:dyDescent="0.3">
      <c r="B6" s="144"/>
      <c r="C6" s="146"/>
      <c r="D6" s="146"/>
      <c r="E6" s="31" t="s">
        <v>16</v>
      </c>
      <c r="F6" s="33">
        <v>1225322</v>
      </c>
      <c r="G6" s="5">
        <v>18</v>
      </c>
      <c r="H6" s="21">
        <f t="shared" ref="H6:H23" si="0">(G6*F6/100)</f>
        <v>220557.96</v>
      </c>
      <c r="I6" s="49">
        <f t="shared" ref="I6:I23" si="1">F6+H6</f>
        <v>1445879.96</v>
      </c>
      <c r="J6" s="53">
        <v>300000</v>
      </c>
      <c r="K6" s="94">
        <v>45294</v>
      </c>
      <c r="L6" s="53"/>
      <c r="M6" s="54"/>
      <c r="N6" s="53"/>
      <c r="O6" s="54"/>
      <c r="P6" s="53"/>
      <c r="Q6" s="54"/>
      <c r="R6" s="60">
        <f t="shared" ref="R6:R22" si="2">I6-J6-L6-N6-P6</f>
        <v>1145879.96</v>
      </c>
      <c r="S6" s="58">
        <f t="shared" ref="S6:S22" si="3">I6-R6</f>
        <v>300000</v>
      </c>
    </row>
    <row r="7" spans="2:22" ht="19.95" customHeight="1" x14ac:dyDescent="0.3">
      <c r="B7" s="43"/>
      <c r="C7" s="44"/>
      <c r="D7" s="44"/>
      <c r="E7" s="31"/>
      <c r="F7" s="33"/>
      <c r="G7" s="5"/>
      <c r="H7" s="21"/>
      <c r="I7" s="49"/>
      <c r="J7" s="53"/>
      <c r="K7" s="54"/>
      <c r="L7" s="53"/>
      <c r="M7" s="54"/>
      <c r="N7" s="53"/>
      <c r="O7" s="54"/>
      <c r="P7" s="53"/>
      <c r="Q7" s="54"/>
      <c r="R7" s="60"/>
      <c r="S7" s="58"/>
    </row>
    <row r="8" spans="2:22" ht="19.95" customHeight="1" x14ac:dyDescent="0.3">
      <c r="B8" s="144">
        <v>2</v>
      </c>
      <c r="C8" s="145" t="s">
        <v>62</v>
      </c>
      <c r="D8" s="146" t="s">
        <v>63</v>
      </c>
      <c r="E8" s="31" t="s">
        <v>15</v>
      </c>
      <c r="F8" s="33">
        <v>837034</v>
      </c>
      <c r="G8" s="5"/>
      <c r="H8" s="21">
        <v>227966</v>
      </c>
      <c r="I8" s="49">
        <f t="shared" si="1"/>
        <v>1065000</v>
      </c>
      <c r="J8" s="53">
        <v>430000</v>
      </c>
      <c r="K8" s="54">
        <v>45294</v>
      </c>
      <c r="L8" s="53"/>
      <c r="M8" s="54"/>
      <c r="N8" s="53"/>
      <c r="O8" s="54"/>
      <c r="P8" s="53"/>
      <c r="Q8" s="54"/>
      <c r="R8" s="60">
        <f t="shared" si="2"/>
        <v>635000</v>
      </c>
      <c r="S8" s="58">
        <f t="shared" si="3"/>
        <v>430000</v>
      </c>
    </row>
    <row r="9" spans="2:22" ht="19.95" customHeight="1" x14ac:dyDescent="0.3">
      <c r="B9" s="144"/>
      <c r="C9" s="145"/>
      <c r="D9" s="146"/>
      <c r="E9" s="31" t="s">
        <v>16</v>
      </c>
      <c r="F9" s="33">
        <v>377120</v>
      </c>
      <c r="G9" s="5">
        <v>18</v>
      </c>
      <c r="H9" s="21">
        <f t="shared" si="0"/>
        <v>67881.600000000006</v>
      </c>
      <c r="I9" s="49">
        <f t="shared" si="1"/>
        <v>445001.6</v>
      </c>
      <c r="J9" s="53">
        <v>133500</v>
      </c>
      <c r="K9" s="54">
        <v>45266</v>
      </c>
      <c r="L9" s="53"/>
      <c r="M9" s="54"/>
      <c r="N9" s="53"/>
      <c r="O9" s="54"/>
      <c r="P9" s="53"/>
      <c r="Q9" s="54"/>
      <c r="R9" s="60">
        <f t="shared" si="2"/>
        <v>311501.59999999998</v>
      </c>
      <c r="S9" s="58">
        <f t="shared" si="3"/>
        <v>133500</v>
      </c>
    </row>
    <row r="10" spans="2:22" ht="19.95" customHeight="1" x14ac:dyDescent="0.3">
      <c r="B10" s="43"/>
      <c r="C10" s="44"/>
      <c r="D10" s="44"/>
      <c r="E10" s="31"/>
      <c r="F10" s="33"/>
      <c r="G10" s="5"/>
      <c r="H10" s="21"/>
      <c r="I10" s="49"/>
      <c r="J10" s="55"/>
      <c r="K10" s="56"/>
      <c r="L10" s="55"/>
      <c r="M10" s="56"/>
      <c r="N10" s="55"/>
      <c r="O10" s="56"/>
      <c r="P10" s="55"/>
      <c r="Q10" s="56"/>
      <c r="R10" s="60"/>
      <c r="S10" s="58"/>
    </row>
    <row r="11" spans="2:22" ht="28.8" x14ac:dyDescent="0.3">
      <c r="B11" s="43">
        <v>3</v>
      </c>
      <c r="C11" s="45" t="s">
        <v>61</v>
      </c>
      <c r="D11" s="45" t="s">
        <v>51</v>
      </c>
      <c r="E11" s="31"/>
      <c r="F11" s="33">
        <v>1665447</v>
      </c>
      <c r="G11" s="5">
        <v>18</v>
      </c>
      <c r="H11" s="21">
        <f t="shared" si="0"/>
        <v>299780.46000000002</v>
      </c>
      <c r="I11" s="49">
        <f t="shared" si="1"/>
        <v>1965227.46</v>
      </c>
      <c r="J11" s="55">
        <v>400000</v>
      </c>
      <c r="K11" s="56">
        <v>45294</v>
      </c>
      <c r="L11" s="55"/>
      <c r="M11" s="56"/>
      <c r="N11" s="55"/>
      <c r="O11" s="56"/>
      <c r="P11" s="55"/>
      <c r="Q11" s="56"/>
      <c r="R11" s="60">
        <f t="shared" si="2"/>
        <v>1565227.46</v>
      </c>
      <c r="S11" s="58">
        <f t="shared" si="3"/>
        <v>400000</v>
      </c>
    </row>
    <row r="12" spans="2:22" ht="19.95" customHeight="1" x14ac:dyDescent="0.3">
      <c r="B12" s="43"/>
      <c r="C12" s="44"/>
      <c r="D12" s="44"/>
      <c r="E12" s="31"/>
      <c r="F12" s="33"/>
      <c r="G12" s="5"/>
      <c r="H12" s="21"/>
      <c r="I12" s="49"/>
      <c r="J12" s="55"/>
      <c r="K12" s="56"/>
      <c r="L12" s="55"/>
      <c r="M12" s="56"/>
      <c r="N12" s="55"/>
      <c r="O12" s="56"/>
      <c r="P12" s="55"/>
      <c r="Q12" s="56"/>
      <c r="R12" s="60"/>
      <c r="S12" s="58"/>
    </row>
    <row r="13" spans="2:22" ht="19.95" customHeight="1" x14ac:dyDescent="0.3">
      <c r="B13" s="43">
        <v>4</v>
      </c>
      <c r="C13" s="44" t="s">
        <v>52</v>
      </c>
      <c r="D13" s="44" t="s">
        <v>53</v>
      </c>
      <c r="E13" s="31"/>
      <c r="F13" s="33">
        <v>406741</v>
      </c>
      <c r="G13" s="5"/>
      <c r="H13" s="21">
        <f t="shared" si="0"/>
        <v>0</v>
      </c>
      <c r="I13" s="49">
        <f t="shared" si="1"/>
        <v>406741</v>
      </c>
      <c r="J13" s="55">
        <v>160000</v>
      </c>
      <c r="K13" s="56">
        <v>45294</v>
      </c>
      <c r="L13" s="55"/>
      <c r="M13" s="56"/>
      <c r="N13" s="55"/>
      <c r="O13" s="56"/>
      <c r="P13" s="55"/>
      <c r="Q13" s="56"/>
      <c r="R13" s="60">
        <f t="shared" si="2"/>
        <v>246741</v>
      </c>
      <c r="S13" s="58">
        <f t="shared" si="3"/>
        <v>160000</v>
      </c>
    </row>
    <row r="14" spans="2:22" ht="19.95" customHeight="1" x14ac:dyDescent="0.3">
      <c r="B14" s="43"/>
      <c r="C14" s="44"/>
      <c r="D14" s="44"/>
      <c r="E14" s="31"/>
      <c r="F14" s="33"/>
      <c r="G14" s="5"/>
      <c r="H14" s="21"/>
      <c r="I14" s="49"/>
      <c r="J14" s="55"/>
      <c r="K14" s="56"/>
      <c r="L14" s="55"/>
      <c r="M14" s="56"/>
      <c r="N14" s="55"/>
      <c r="O14" s="56"/>
      <c r="P14" s="55"/>
      <c r="Q14" s="56"/>
      <c r="R14" s="60"/>
      <c r="S14" s="58"/>
    </row>
    <row r="15" spans="2:22" ht="19.95" customHeight="1" x14ac:dyDescent="0.3">
      <c r="B15" s="43">
        <v>5</v>
      </c>
      <c r="C15" s="44" t="s">
        <v>54</v>
      </c>
      <c r="D15" s="44" t="s">
        <v>33</v>
      </c>
      <c r="E15" s="31"/>
      <c r="F15" s="33"/>
      <c r="G15" s="5"/>
      <c r="H15" s="21">
        <f t="shared" si="0"/>
        <v>0</v>
      </c>
      <c r="I15" s="49">
        <f t="shared" si="1"/>
        <v>0</v>
      </c>
      <c r="J15" s="55"/>
      <c r="K15" s="56"/>
      <c r="L15" s="55"/>
      <c r="M15" s="56"/>
      <c r="N15" s="55"/>
      <c r="O15" s="56"/>
      <c r="P15" s="55"/>
      <c r="Q15" s="56"/>
      <c r="R15" s="60">
        <f t="shared" si="2"/>
        <v>0</v>
      </c>
      <c r="S15" s="58">
        <f t="shared" si="3"/>
        <v>0</v>
      </c>
      <c r="V15" t="s">
        <v>42</v>
      </c>
    </row>
    <row r="16" spans="2:22" ht="19.95" customHeight="1" x14ac:dyDescent="0.3">
      <c r="B16" s="43"/>
      <c r="C16" s="44"/>
      <c r="D16" s="44"/>
      <c r="E16" s="31"/>
      <c r="F16" s="33"/>
      <c r="G16" s="5"/>
      <c r="H16" s="21"/>
      <c r="I16" s="49"/>
      <c r="J16" s="55"/>
      <c r="K16" s="56"/>
      <c r="L16" s="55"/>
      <c r="M16" s="56"/>
      <c r="N16" s="55"/>
      <c r="O16" s="56"/>
      <c r="P16" s="55"/>
      <c r="Q16" s="56"/>
      <c r="R16" s="60"/>
      <c r="S16" s="58"/>
    </row>
    <row r="17" spans="2:19" ht="19.95" customHeight="1" x14ac:dyDescent="0.3">
      <c r="B17" s="43">
        <v>6</v>
      </c>
      <c r="C17" s="44" t="s">
        <v>55</v>
      </c>
      <c r="D17" s="44" t="s">
        <v>56</v>
      </c>
      <c r="E17" s="31"/>
      <c r="F17" s="33"/>
      <c r="G17" s="5"/>
      <c r="H17" s="21">
        <f t="shared" si="0"/>
        <v>0</v>
      </c>
      <c r="I17" s="49">
        <f t="shared" si="1"/>
        <v>0</v>
      </c>
      <c r="J17" s="55"/>
      <c r="K17" s="56"/>
      <c r="L17" s="55"/>
      <c r="M17" s="56"/>
      <c r="N17" s="55"/>
      <c r="O17" s="56"/>
      <c r="P17" s="55"/>
      <c r="Q17" s="56"/>
      <c r="R17" s="60">
        <f t="shared" si="2"/>
        <v>0</v>
      </c>
      <c r="S17" s="58">
        <f t="shared" si="3"/>
        <v>0</v>
      </c>
    </row>
    <row r="18" spans="2:19" ht="19.95" customHeight="1" x14ac:dyDescent="0.3">
      <c r="B18" s="43"/>
      <c r="C18" s="44"/>
      <c r="D18" s="44"/>
      <c r="E18" s="31"/>
      <c r="F18" s="33"/>
      <c r="G18" s="5"/>
      <c r="H18" s="21"/>
      <c r="I18" s="49"/>
      <c r="J18" s="55"/>
      <c r="K18" s="56"/>
      <c r="L18" s="55"/>
      <c r="M18" s="56"/>
      <c r="N18" s="55"/>
      <c r="O18" s="56"/>
      <c r="P18" s="55"/>
      <c r="Q18" s="56"/>
      <c r="R18" s="60"/>
      <c r="S18" s="58"/>
    </row>
    <row r="19" spans="2:19" ht="19.95" customHeight="1" x14ac:dyDescent="0.3">
      <c r="B19" s="43">
        <v>7</v>
      </c>
      <c r="C19" s="44" t="s">
        <v>57</v>
      </c>
      <c r="D19" s="44" t="s">
        <v>58</v>
      </c>
      <c r="E19" s="31"/>
      <c r="F19" s="33"/>
      <c r="G19" s="5"/>
      <c r="H19" s="21">
        <f t="shared" si="0"/>
        <v>0</v>
      </c>
      <c r="I19" s="49">
        <f t="shared" si="1"/>
        <v>0</v>
      </c>
      <c r="J19" s="55"/>
      <c r="K19" s="56"/>
      <c r="L19" s="55"/>
      <c r="M19" s="56"/>
      <c r="N19" s="55"/>
      <c r="O19" s="56"/>
      <c r="P19" s="55"/>
      <c r="Q19" s="56"/>
      <c r="R19" s="60">
        <f t="shared" si="2"/>
        <v>0</v>
      </c>
      <c r="S19" s="58">
        <f t="shared" si="3"/>
        <v>0</v>
      </c>
    </row>
    <row r="20" spans="2:19" ht="19.95" customHeight="1" x14ac:dyDescent="0.3">
      <c r="B20" s="43"/>
      <c r="C20" s="44"/>
      <c r="D20" s="44"/>
      <c r="E20" s="31"/>
      <c r="F20" s="33"/>
      <c r="G20" s="5"/>
      <c r="H20" s="21"/>
      <c r="I20" s="49"/>
      <c r="J20" s="55"/>
      <c r="K20" s="56"/>
      <c r="L20" s="55"/>
      <c r="M20" s="56"/>
      <c r="N20" s="55"/>
      <c r="O20" s="56"/>
      <c r="P20" s="55"/>
      <c r="Q20" s="56"/>
      <c r="R20" s="60"/>
      <c r="S20" s="58"/>
    </row>
    <row r="21" spans="2:19" ht="19.95" customHeight="1" x14ac:dyDescent="0.3">
      <c r="B21" s="43">
        <v>8</v>
      </c>
      <c r="C21" s="44" t="s">
        <v>59</v>
      </c>
      <c r="D21" s="44" t="s">
        <v>19</v>
      </c>
      <c r="E21" s="31"/>
      <c r="F21" s="33">
        <v>1175485</v>
      </c>
      <c r="G21" s="5">
        <v>18</v>
      </c>
      <c r="H21" s="21">
        <f t="shared" si="0"/>
        <v>211587.3</v>
      </c>
      <c r="I21" s="49">
        <f t="shared" si="1"/>
        <v>1387072.3</v>
      </c>
      <c r="J21" s="55"/>
      <c r="K21" s="56"/>
      <c r="L21" s="55"/>
      <c r="M21" s="56"/>
      <c r="N21" s="55"/>
      <c r="O21" s="56"/>
      <c r="P21" s="55"/>
      <c r="Q21" s="56"/>
      <c r="R21" s="60">
        <f t="shared" si="2"/>
        <v>1387072.3</v>
      </c>
      <c r="S21" s="58">
        <f t="shared" si="3"/>
        <v>0</v>
      </c>
    </row>
    <row r="22" spans="2:19" ht="19.95" customHeight="1" x14ac:dyDescent="0.3">
      <c r="B22" s="43"/>
      <c r="C22" s="44"/>
      <c r="D22" s="44"/>
      <c r="E22" s="31"/>
      <c r="F22" s="33"/>
      <c r="G22" s="5"/>
      <c r="H22" s="21">
        <f t="shared" si="0"/>
        <v>0</v>
      </c>
      <c r="I22" s="49">
        <f t="shared" si="1"/>
        <v>0</v>
      </c>
      <c r="J22" s="55"/>
      <c r="K22" s="56"/>
      <c r="L22" s="55"/>
      <c r="M22" s="56"/>
      <c r="N22" s="55"/>
      <c r="O22" s="56"/>
      <c r="P22" s="55"/>
      <c r="Q22" s="56"/>
      <c r="R22" s="60">
        <f t="shared" si="2"/>
        <v>0</v>
      </c>
      <c r="S22" s="58">
        <f t="shared" si="3"/>
        <v>0</v>
      </c>
    </row>
    <row r="23" spans="2:19" ht="19.95" customHeight="1" thickBot="1" x14ac:dyDescent="0.35">
      <c r="B23" s="61"/>
      <c r="C23" s="62" t="s">
        <v>60</v>
      </c>
      <c r="D23" s="62"/>
      <c r="E23" s="63"/>
      <c r="F23" s="64"/>
      <c r="G23" s="65"/>
      <c r="H23" s="66">
        <f t="shared" si="0"/>
        <v>0</v>
      </c>
      <c r="I23" s="67">
        <f t="shared" si="1"/>
        <v>0</v>
      </c>
      <c r="J23" s="68">
        <f>SUM(J5:J22)</f>
        <v>2091420</v>
      </c>
      <c r="K23" s="83"/>
      <c r="L23" s="68">
        <f t="shared" ref="L23:S23" si="4">SUM(L5:L22)</f>
        <v>0</v>
      </c>
      <c r="M23" s="83"/>
      <c r="N23" s="68">
        <f t="shared" si="4"/>
        <v>0</v>
      </c>
      <c r="O23" s="83"/>
      <c r="P23" s="68">
        <f t="shared" si="4"/>
        <v>0</v>
      </c>
      <c r="Q23" s="83"/>
      <c r="R23" s="68">
        <f t="shared" si="4"/>
        <v>5992275.4400000004</v>
      </c>
      <c r="S23" s="68">
        <f t="shared" si="4"/>
        <v>2091420</v>
      </c>
    </row>
    <row r="24" spans="2:19" ht="19.95" customHeight="1" thickTop="1" x14ac:dyDescent="0.3">
      <c r="B24" s="74"/>
      <c r="C24" s="74"/>
      <c r="D24" s="74"/>
      <c r="E24" s="75"/>
      <c r="F24" s="76"/>
      <c r="G24" s="77"/>
      <c r="H24" s="78"/>
      <c r="I24" s="79"/>
      <c r="J24" s="80"/>
      <c r="K24" s="81"/>
      <c r="L24" s="80"/>
      <c r="M24" s="81"/>
      <c r="N24" s="80"/>
      <c r="O24" s="81"/>
      <c r="P24" s="80"/>
      <c r="Q24" s="81"/>
      <c r="R24" s="79"/>
      <c r="S24" s="82"/>
    </row>
    <row r="25" spans="2:19" x14ac:dyDescent="0.3">
      <c r="F25" s="4"/>
      <c r="G25" s="14"/>
      <c r="H25" s="69"/>
      <c r="I25" s="70"/>
      <c r="J25" s="71"/>
      <c r="K25" s="19"/>
      <c r="L25" s="71"/>
      <c r="M25" s="19"/>
      <c r="N25" s="71"/>
      <c r="O25" s="19"/>
      <c r="P25" s="71"/>
      <c r="Q25" s="19"/>
      <c r="R25" s="70"/>
      <c r="S25" s="72"/>
    </row>
    <row r="26" spans="2:19" x14ac:dyDescent="0.3">
      <c r="F26" s="4"/>
      <c r="G26" s="14"/>
      <c r="H26" s="69"/>
      <c r="I26" s="70"/>
      <c r="J26" s="71"/>
      <c r="K26" s="19"/>
      <c r="L26" s="71"/>
      <c r="M26" s="19"/>
      <c r="N26" s="71"/>
      <c r="O26" s="19"/>
      <c r="P26" s="71"/>
      <c r="Q26" s="19"/>
      <c r="R26" s="70"/>
      <c r="S26" s="72"/>
    </row>
    <row r="27" spans="2:19" x14ac:dyDescent="0.3">
      <c r="F27" s="4"/>
      <c r="G27" s="14"/>
      <c r="H27" s="73"/>
      <c r="I27" s="70"/>
      <c r="J27" s="71"/>
      <c r="K27" s="19"/>
      <c r="L27" s="71"/>
      <c r="M27" s="19"/>
      <c r="N27" s="71"/>
      <c r="O27" s="19"/>
      <c r="P27" s="71"/>
      <c r="Q27" s="19"/>
      <c r="R27" s="70"/>
      <c r="S27" s="72"/>
    </row>
    <row r="28" spans="2:19" x14ac:dyDescent="0.3">
      <c r="F28" s="4"/>
      <c r="G28" s="14"/>
      <c r="H28" s="73"/>
      <c r="I28" s="70"/>
      <c r="J28" s="71"/>
      <c r="K28" s="19"/>
      <c r="L28" s="71"/>
      <c r="M28" s="19"/>
      <c r="N28" s="71"/>
      <c r="O28" s="19"/>
      <c r="P28" s="71"/>
      <c r="Q28" s="19"/>
      <c r="R28" s="70"/>
      <c r="S28" s="72"/>
    </row>
    <row r="29" spans="2:19" x14ac:dyDescent="0.3">
      <c r="F29" s="4"/>
      <c r="G29" s="14"/>
      <c r="H29" s="73"/>
      <c r="I29" s="70"/>
      <c r="J29" s="71"/>
      <c r="K29" s="19"/>
      <c r="L29" s="71"/>
      <c r="M29" s="19"/>
      <c r="N29" s="71"/>
      <c r="O29" s="19"/>
      <c r="P29" s="71"/>
      <c r="Q29" s="19"/>
      <c r="R29" s="70"/>
      <c r="S29" s="72"/>
    </row>
    <row r="30" spans="2:19" x14ac:dyDescent="0.3">
      <c r="F30" s="4"/>
      <c r="G30" s="14"/>
      <c r="H30" s="73"/>
      <c r="I30" s="70"/>
      <c r="J30" s="71"/>
      <c r="K30" s="19"/>
      <c r="L30" s="71"/>
      <c r="M30" s="19"/>
      <c r="N30" s="71"/>
      <c r="O30" s="19"/>
      <c r="P30" s="71"/>
      <c r="Q30" s="19"/>
      <c r="R30" s="70"/>
      <c r="S30" s="72"/>
    </row>
    <row r="31" spans="2:19" x14ac:dyDescent="0.3">
      <c r="F31" s="4"/>
      <c r="G31" s="14"/>
      <c r="H31" s="73"/>
      <c r="I31" s="70"/>
      <c r="J31" s="71"/>
      <c r="K31" s="19"/>
      <c r="L31" s="71"/>
      <c r="M31" s="19"/>
      <c r="N31" s="71"/>
      <c r="O31" s="19"/>
      <c r="P31" s="71"/>
      <c r="Q31" s="19"/>
      <c r="R31" s="70"/>
      <c r="S31" s="72"/>
    </row>
    <row r="32" spans="2:19" x14ac:dyDescent="0.3">
      <c r="F32" s="4"/>
      <c r="G32" s="14"/>
      <c r="H32" s="73"/>
      <c r="I32" s="70"/>
      <c r="J32" s="71"/>
      <c r="K32" s="19"/>
      <c r="L32" s="71"/>
      <c r="M32" s="19"/>
      <c r="N32" s="71"/>
      <c r="O32" s="19"/>
      <c r="P32" s="71"/>
      <c r="Q32" s="19"/>
      <c r="R32" s="70"/>
      <c r="S32" s="72"/>
    </row>
    <row r="33" spans="8:19" x14ac:dyDescent="0.3">
      <c r="H33" s="73"/>
      <c r="I33" s="70"/>
      <c r="J33" s="71"/>
      <c r="L33" s="71"/>
      <c r="N33" s="71"/>
      <c r="O33" s="19"/>
      <c r="P33" s="71"/>
      <c r="Q33" s="19"/>
      <c r="R33" s="70"/>
      <c r="S33" s="72"/>
    </row>
    <row r="34" spans="8:19" x14ac:dyDescent="0.3">
      <c r="H34" s="73"/>
      <c r="I34" s="70"/>
      <c r="J34" s="71"/>
      <c r="L34" s="71"/>
      <c r="N34" s="71"/>
      <c r="O34" s="19"/>
      <c r="P34" s="71"/>
      <c r="Q34" s="19"/>
      <c r="R34" s="70"/>
      <c r="S34" s="72"/>
    </row>
    <row r="35" spans="8:19" x14ac:dyDescent="0.3">
      <c r="H35" s="73"/>
      <c r="I35" s="70"/>
      <c r="J35" s="71"/>
      <c r="L35" s="71"/>
      <c r="N35" s="71"/>
      <c r="O35" s="19"/>
      <c r="P35" s="71"/>
      <c r="Q35" s="19"/>
      <c r="R35" s="70"/>
      <c r="S35" s="72"/>
    </row>
    <row r="36" spans="8:19" x14ac:dyDescent="0.3">
      <c r="H36" s="73"/>
      <c r="I36" s="70"/>
      <c r="J36" s="71"/>
      <c r="L36" s="71"/>
      <c r="N36" s="71"/>
      <c r="O36" s="19"/>
      <c r="P36" s="71"/>
      <c r="Q36" s="19"/>
      <c r="R36" s="70"/>
      <c r="S36" s="72"/>
    </row>
    <row r="37" spans="8:19" x14ac:dyDescent="0.3">
      <c r="H37" s="73"/>
      <c r="I37" s="70"/>
      <c r="J37" s="71"/>
      <c r="L37" s="71"/>
      <c r="N37" s="71"/>
      <c r="O37" s="19"/>
      <c r="P37" s="71"/>
      <c r="Q37" s="19"/>
      <c r="R37" s="70"/>
      <c r="S37" s="72"/>
    </row>
    <row r="38" spans="8:19" x14ac:dyDescent="0.3">
      <c r="H38" s="73"/>
      <c r="I38" s="70"/>
      <c r="J38" s="71"/>
      <c r="L38" s="71"/>
      <c r="N38" s="71"/>
      <c r="O38" s="19"/>
      <c r="P38" s="71"/>
      <c r="Q38" s="19"/>
      <c r="R38" s="70"/>
      <c r="S38" s="72"/>
    </row>
    <row r="39" spans="8:19" x14ac:dyDescent="0.3">
      <c r="H39" s="73"/>
      <c r="I39" s="70"/>
      <c r="J39" s="71"/>
      <c r="L39" s="71"/>
      <c r="N39" s="71"/>
      <c r="O39" s="19"/>
      <c r="P39" s="71"/>
      <c r="Q39" s="19"/>
      <c r="R39" s="70"/>
      <c r="S39" s="72"/>
    </row>
    <row r="40" spans="8:19" x14ac:dyDescent="0.3">
      <c r="H40" s="73"/>
      <c r="I40" s="70"/>
      <c r="J40" s="71"/>
      <c r="L40" s="71"/>
      <c r="N40" s="71"/>
      <c r="O40" s="19"/>
      <c r="P40" s="71"/>
      <c r="Q40" s="19"/>
      <c r="R40" s="70"/>
      <c r="S40" s="72"/>
    </row>
    <row r="41" spans="8:19" x14ac:dyDescent="0.3">
      <c r="H41" s="73"/>
      <c r="I41" s="70"/>
      <c r="J41" s="71"/>
      <c r="L41" s="71"/>
      <c r="N41" s="71"/>
      <c r="O41" s="19"/>
      <c r="P41" s="71"/>
      <c r="Q41" s="19"/>
      <c r="R41" s="70"/>
      <c r="S41" s="72"/>
    </row>
    <row r="42" spans="8:19" x14ac:dyDescent="0.3">
      <c r="H42" s="73"/>
      <c r="I42" s="70"/>
      <c r="J42" s="71"/>
      <c r="L42" s="71"/>
      <c r="N42" s="71"/>
      <c r="O42" s="19"/>
      <c r="P42" s="71"/>
      <c r="Q42" s="19"/>
      <c r="R42" s="70"/>
      <c r="S42" s="72"/>
    </row>
    <row r="43" spans="8:19" x14ac:dyDescent="0.3">
      <c r="H43" s="73"/>
      <c r="I43" s="70"/>
      <c r="J43" s="71"/>
      <c r="L43" s="71"/>
      <c r="N43" s="71"/>
      <c r="O43" s="19"/>
      <c r="P43" s="71"/>
      <c r="Q43" s="19"/>
      <c r="R43" s="70"/>
      <c r="S43" s="72"/>
    </row>
    <row r="44" spans="8:19" x14ac:dyDescent="0.3">
      <c r="H44" s="73"/>
      <c r="I44" s="70"/>
      <c r="J44" s="71"/>
      <c r="L44" s="71"/>
      <c r="N44" s="71"/>
      <c r="O44" s="19"/>
      <c r="P44" s="71"/>
      <c r="Q44" s="19"/>
      <c r="R44" s="70"/>
      <c r="S44" s="72"/>
    </row>
    <row r="45" spans="8:19" x14ac:dyDescent="0.3">
      <c r="H45" s="73"/>
      <c r="I45" s="70"/>
      <c r="J45" s="71"/>
      <c r="L45" s="71"/>
      <c r="N45" s="71"/>
      <c r="O45" s="19"/>
      <c r="P45" s="71"/>
      <c r="Q45" s="19"/>
      <c r="R45" s="70"/>
      <c r="S45" s="72"/>
    </row>
    <row r="46" spans="8:19" x14ac:dyDescent="0.3">
      <c r="H46" s="73"/>
      <c r="I46" s="70"/>
      <c r="J46" s="71"/>
      <c r="L46" s="71"/>
      <c r="N46" s="71"/>
      <c r="O46" s="19"/>
      <c r="P46" s="71"/>
      <c r="Q46" s="19"/>
      <c r="R46" s="70"/>
      <c r="S46" s="72"/>
    </row>
    <row r="47" spans="8:19" x14ac:dyDescent="0.3">
      <c r="H47" s="73"/>
      <c r="I47" s="72"/>
      <c r="J47" s="71"/>
      <c r="L47" s="71"/>
      <c r="N47" s="71"/>
      <c r="O47" s="19"/>
      <c r="P47" s="71"/>
      <c r="Q47" s="19"/>
      <c r="R47" s="70"/>
      <c r="S47" s="72"/>
    </row>
    <row r="48" spans="8:19" x14ac:dyDescent="0.3">
      <c r="H48" s="73"/>
      <c r="I48" s="72"/>
      <c r="J48" s="71"/>
      <c r="L48" s="71"/>
      <c r="N48" s="71"/>
      <c r="O48" s="19"/>
      <c r="P48" s="71"/>
      <c r="Q48" s="19"/>
      <c r="R48" s="70"/>
      <c r="S48" s="72"/>
    </row>
    <row r="49" spans="8:19" x14ac:dyDescent="0.3">
      <c r="H49" s="73"/>
      <c r="I49" s="72"/>
      <c r="J49" s="71"/>
      <c r="L49" s="71"/>
      <c r="N49" s="71"/>
      <c r="O49" s="19"/>
      <c r="P49" s="71"/>
      <c r="Q49" s="19"/>
      <c r="R49" s="70"/>
      <c r="S49" s="72"/>
    </row>
    <row r="50" spans="8:19" x14ac:dyDescent="0.3">
      <c r="H50" s="73"/>
      <c r="I50" s="72"/>
      <c r="L50" s="71"/>
      <c r="O50" s="19"/>
      <c r="P50" s="71"/>
      <c r="Q50" s="19"/>
      <c r="R50" s="70"/>
      <c r="S50" s="72"/>
    </row>
    <row r="51" spans="8:19" x14ac:dyDescent="0.3">
      <c r="H51" s="73"/>
      <c r="I51" s="72"/>
      <c r="L51" s="71"/>
      <c r="O51" s="19"/>
      <c r="P51" s="71"/>
      <c r="Q51" s="19"/>
      <c r="R51" s="70"/>
      <c r="S51" s="72"/>
    </row>
    <row r="52" spans="8:19" x14ac:dyDescent="0.3">
      <c r="H52" s="73"/>
      <c r="I52" s="72"/>
      <c r="L52" s="71"/>
      <c r="O52" s="19"/>
      <c r="P52" s="71"/>
      <c r="Q52" s="19"/>
      <c r="R52" s="71"/>
      <c r="S52" s="72"/>
    </row>
    <row r="53" spans="8:19" x14ac:dyDescent="0.3">
      <c r="H53" s="73"/>
      <c r="I53" s="72"/>
      <c r="L53" s="71"/>
      <c r="O53" s="19"/>
      <c r="P53" s="71"/>
      <c r="Q53" s="19"/>
      <c r="R53" s="71"/>
      <c r="S53" s="72"/>
    </row>
    <row r="54" spans="8:19" x14ac:dyDescent="0.3">
      <c r="H54" s="73"/>
      <c r="I54" s="72"/>
      <c r="O54" s="19"/>
      <c r="Q54" s="19"/>
      <c r="R54" s="71"/>
      <c r="S54" s="72"/>
    </row>
    <row r="55" spans="8:19" x14ac:dyDescent="0.3">
      <c r="H55" s="73"/>
      <c r="I55" s="72"/>
      <c r="O55" s="19"/>
      <c r="R55" s="71"/>
      <c r="S55" s="72"/>
    </row>
    <row r="56" spans="8:19" x14ac:dyDescent="0.3">
      <c r="H56" s="73"/>
      <c r="I56" s="72"/>
      <c r="O56" s="19"/>
      <c r="R56" s="71"/>
      <c r="S56" s="72"/>
    </row>
    <row r="57" spans="8:19" x14ac:dyDescent="0.3">
      <c r="H57" s="73"/>
      <c r="I57" s="72"/>
      <c r="O57" s="19"/>
      <c r="R57" s="71"/>
    </row>
    <row r="58" spans="8:19" x14ac:dyDescent="0.3">
      <c r="H58" s="73"/>
      <c r="O58" s="19"/>
      <c r="R58" s="71"/>
    </row>
    <row r="59" spans="8:19" x14ac:dyDescent="0.3">
      <c r="H59" s="73"/>
      <c r="O59" s="19"/>
      <c r="R59" s="71"/>
    </row>
    <row r="60" spans="8:19" x14ac:dyDescent="0.3">
      <c r="H60" s="73"/>
      <c r="O60" s="19"/>
      <c r="R60" s="71"/>
    </row>
    <row r="61" spans="8:19" x14ac:dyDescent="0.3">
      <c r="H61" s="73"/>
      <c r="O61" s="19"/>
      <c r="R61" s="71"/>
    </row>
    <row r="62" spans="8:19" x14ac:dyDescent="0.3">
      <c r="H62" s="73"/>
      <c r="O62" s="19"/>
      <c r="R62" s="71"/>
    </row>
    <row r="63" spans="8:19" x14ac:dyDescent="0.3">
      <c r="H63" s="73"/>
      <c r="O63" s="19"/>
      <c r="R63" s="71"/>
    </row>
    <row r="64" spans="8:19" x14ac:dyDescent="0.3">
      <c r="H64" s="73"/>
      <c r="O64" s="19"/>
      <c r="R64" s="71"/>
    </row>
    <row r="65" spans="8:18" x14ac:dyDescent="0.3">
      <c r="H65" s="73"/>
      <c r="O65" s="19"/>
      <c r="R65" s="71"/>
    </row>
    <row r="66" spans="8:18" x14ac:dyDescent="0.3">
      <c r="H66" s="73"/>
      <c r="O66" s="19"/>
      <c r="R66" s="71"/>
    </row>
    <row r="67" spans="8:18" x14ac:dyDescent="0.3">
      <c r="H67" s="73"/>
      <c r="O67" s="19"/>
      <c r="R67" s="71"/>
    </row>
    <row r="68" spans="8:18" x14ac:dyDescent="0.3">
      <c r="H68" s="73"/>
      <c r="O68" s="19"/>
      <c r="R68" s="71"/>
    </row>
    <row r="69" spans="8:18" x14ac:dyDescent="0.3">
      <c r="H69" s="73"/>
      <c r="O69" s="19"/>
      <c r="R69" s="71"/>
    </row>
    <row r="70" spans="8:18" x14ac:dyDescent="0.3">
      <c r="H70" s="73"/>
      <c r="O70" s="19"/>
      <c r="R70" s="71"/>
    </row>
    <row r="71" spans="8:18" x14ac:dyDescent="0.3">
      <c r="H71" s="73"/>
      <c r="O71" s="19"/>
      <c r="R71" s="71"/>
    </row>
    <row r="72" spans="8:18" x14ac:dyDescent="0.3">
      <c r="H72" s="73"/>
      <c r="O72" s="19"/>
      <c r="R72" s="71"/>
    </row>
    <row r="73" spans="8:18" x14ac:dyDescent="0.3">
      <c r="H73" s="73"/>
      <c r="O73" s="19"/>
      <c r="R73" s="71"/>
    </row>
    <row r="74" spans="8:18" x14ac:dyDescent="0.3">
      <c r="H74" s="73"/>
      <c r="O74" s="19"/>
      <c r="R74" s="71"/>
    </row>
    <row r="75" spans="8:18" x14ac:dyDescent="0.3">
      <c r="H75" s="73"/>
      <c r="O75" s="19"/>
      <c r="R75" s="71"/>
    </row>
    <row r="76" spans="8:18" x14ac:dyDescent="0.3">
      <c r="H76" s="73"/>
      <c r="O76" s="19"/>
      <c r="R76" s="71"/>
    </row>
    <row r="77" spans="8:18" x14ac:dyDescent="0.3">
      <c r="H77" s="73"/>
      <c r="O77" s="19"/>
      <c r="R77" s="71"/>
    </row>
    <row r="78" spans="8:18" x14ac:dyDescent="0.3">
      <c r="H78" s="22"/>
      <c r="O78" s="19"/>
    </row>
    <row r="79" spans="8:18" x14ac:dyDescent="0.3">
      <c r="H79" s="22"/>
      <c r="O79" s="19"/>
    </row>
    <row r="80" spans="8:18" x14ac:dyDescent="0.3">
      <c r="H80" s="22"/>
      <c r="O80" s="19"/>
    </row>
    <row r="81" spans="8:15" x14ac:dyDescent="0.3">
      <c r="H81" s="22"/>
      <c r="O81" s="19"/>
    </row>
    <row r="82" spans="8:15" x14ac:dyDescent="0.3">
      <c r="H82" s="22"/>
      <c r="O82" s="19"/>
    </row>
    <row r="83" spans="8:15" x14ac:dyDescent="0.3">
      <c r="H83" s="22"/>
      <c r="O83" s="19"/>
    </row>
    <row r="84" spans="8:15" x14ac:dyDescent="0.3">
      <c r="H84" s="22"/>
      <c r="O84" s="19"/>
    </row>
    <row r="85" spans="8:15" x14ac:dyDescent="0.3">
      <c r="H85" s="22"/>
      <c r="O85" s="19"/>
    </row>
    <row r="86" spans="8:15" x14ac:dyDescent="0.3">
      <c r="H86" s="22"/>
      <c r="O86" s="19"/>
    </row>
    <row r="87" spans="8:15" x14ac:dyDescent="0.3">
      <c r="H87" s="22"/>
      <c r="O87" s="19"/>
    </row>
    <row r="88" spans="8:15" x14ac:dyDescent="0.3">
      <c r="H88" s="22"/>
      <c r="O88" s="19"/>
    </row>
    <row r="89" spans="8:15" x14ac:dyDescent="0.3">
      <c r="H89" s="22"/>
      <c r="O89" s="19"/>
    </row>
    <row r="90" spans="8:15" x14ac:dyDescent="0.3">
      <c r="H90" s="22"/>
      <c r="O90" s="19"/>
    </row>
    <row r="91" spans="8:15" x14ac:dyDescent="0.3">
      <c r="H91" s="22"/>
      <c r="O91" s="19"/>
    </row>
    <row r="92" spans="8:15" x14ac:dyDescent="0.3">
      <c r="H92" s="22"/>
      <c r="O92" s="19"/>
    </row>
    <row r="93" spans="8:15" x14ac:dyDescent="0.3">
      <c r="H93" s="22"/>
      <c r="O93" s="19"/>
    </row>
    <row r="94" spans="8:15" x14ac:dyDescent="0.3">
      <c r="H94" s="22"/>
      <c r="O94" s="19"/>
    </row>
    <row r="95" spans="8:15" x14ac:dyDescent="0.3">
      <c r="H95" s="22"/>
      <c r="O95" s="19"/>
    </row>
    <row r="96" spans="8:15" x14ac:dyDescent="0.3">
      <c r="H96" s="22"/>
      <c r="O96" s="19"/>
    </row>
    <row r="97" spans="8:15" x14ac:dyDescent="0.3">
      <c r="H97" s="22"/>
      <c r="O97" s="19"/>
    </row>
    <row r="98" spans="8:15" x14ac:dyDescent="0.3">
      <c r="H98" s="22"/>
      <c r="O98" s="19"/>
    </row>
    <row r="99" spans="8:15" x14ac:dyDescent="0.3">
      <c r="H99" s="22"/>
      <c r="O99" s="19"/>
    </row>
    <row r="100" spans="8:15" x14ac:dyDescent="0.3">
      <c r="H100" s="22"/>
      <c r="O100" s="19"/>
    </row>
    <row r="101" spans="8:15" x14ac:dyDescent="0.3">
      <c r="H101" s="22"/>
      <c r="O101" s="19"/>
    </row>
    <row r="102" spans="8:15" x14ac:dyDescent="0.3">
      <c r="H102" s="22"/>
      <c r="O102" s="19"/>
    </row>
    <row r="103" spans="8:15" x14ac:dyDescent="0.3">
      <c r="H103" s="22"/>
      <c r="O103" s="19"/>
    </row>
    <row r="104" spans="8:15" x14ac:dyDescent="0.3">
      <c r="H104" s="22"/>
      <c r="O104" s="19"/>
    </row>
    <row r="105" spans="8:15" x14ac:dyDescent="0.3">
      <c r="H105" s="22"/>
      <c r="O105" s="19"/>
    </row>
    <row r="106" spans="8:15" x14ac:dyDescent="0.3">
      <c r="H106" s="22"/>
      <c r="O106" s="19"/>
    </row>
    <row r="107" spans="8:15" x14ac:dyDescent="0.3">
      <c r="H107" s="22"/>
      <c r="O107" s="19"/>
    </row>
    <row r="108" spans="8:15" x14ac:dyDescent="0.3">
      <c r="H108" s="22"/>
      <c r="O108" s="19"/>
    </row>
    <row r="109" spans="8:15" x14ac:dyDescent="0.3">
      <c r="H109" s="22"/>
      <c r="O109" s="19"/>
    </row>
    <row r="110" spans="8:15" x14ac:dyDescent="0.3">
      <c r="H110" s="22"/>
      <c r="O110" s="19"/>
    </row>
    <row r="111" spans="8:15" x14ac:dyDescent="0.3">
      <c r="H111" s="22"/>
      <c r="O111" s="19"/>
    </row>
    <row r="112" spans="8:15" x14ac:dyDescent="0.3">
      <c r="H112" s="22"/>
      <c r="O112" s="19"/>
    </row>
    <row r="113" spans="8:15" x14ac:dyDescent="0.3">
      <c r="H113" s="22"/>
      <c r="O113" s="19"/>
    </row>
    <row r="114" spans="8:15" x14ac:dyDescent="0.3">
      <c r="H114" s="22"/>
      <c r="O114" s="19"/>
    </row>
    <row r="115" spans="8:15" x14ac:dyDescent="0.3">
      <c r="H115" s="22"/>
      <c r="O115" s="19"/>
    </row>
    <row r="116" spans="8:15" x14ac:dyDescent="0.3">
      <c r="H116" s="22"/>
      <c r="O116" s="19"/>
    </row>
    <row r="117" spans="8:15" x14ac:dyDescent="0.3">
      <c r="H117" s="22"/>
      <c r="O117" s="19"/>
    </row>
    <row r="118" spans="8:15" x14ac:dyDescent="0.3">
      <c r="H118" s="22"/>
      <c r="O118" s="19"/>
    </row>
    <row r="119" spans="8:15" x14ac:dyDescent="0.3">
      <c r="H119" s="22"/>
      <c r="O119" s="19"/>
    </row>
    <row r="120" spans="8:15" x14ac:dyDescent="0.3">
      <c r="O120" s="19"/>
    </row>
    <row r="121" spans="8:15" x14ac:dyDescent="0.3">
      <c r="O121" s="19"/>
    </row>
    <row r="122" spans="8:15" x14ac:dyDescent="0.3">
      <c r="O122" s="19"/>
    </row>
    <row r="123" spans="8:15" x14ac:dyDescent="0.3">
      <c r="O123" s="19"/>
    </row>
    <row r="124" spans="8:15" x14ac:dyDescent="0.3">
      <c r="O124" s="19"/>
    </row>
    <row r="125" spans="8:15" x14ac:dyDescent="0.3">
      <c r="O125" s="19"/>
    </row>
    <row r="126" spans="8:15" x14ac:dyDescent="0.3">
      <c r="O126" s="19"/>
    </row>
    <row r="127" spans="8:15" x14ac:dyDescent="0.3">
      <c r="O127" s="19"/>
    </row>
    <row r="128" spans="8:15" x14ac:dyDescent="0.3">
      <c r="O128" s="19"/>
    </row>
    <row r="129" spans="15:15" x14ac:dyDescent="0.3">
      <c r="O129" s="19"/>
    </row>
    <row r="130" spans="15:15" x14ac:dyDescent="0.3">
      <c r="O130" s="19"/>
    </row>
    <row r="131" spans="15:15" x14ac:dyDescent="0.3">
      <c r="O131" s="19"/>
    </row>
    <row r="132" spans="15:15" x14ac:dyDescent="0.3">
      <c r="O132" s="19"/>
    </row>
    <row r="133" spans="15:15" x14ac:dyDescent="0.3">
      <c r="O133" s="19"/>
    </row>
    <row r="134" spans="15:15" x14ac:dyDescent="0.3">
      <c r="O134" s="19"/>
    </row>
    <row r="135" spans="15:15" x14ac:dyDescent="0.3">
      <c r="O135" s="19"/>
    </row>
    <row r="136" spans="15:15" x14ac:dyDescent="0.3">
      <c r="O136" s="19"/>
    </row>
    <row r="137" spans="15:15" x14ac:dyDescent="0.3">
      <c r="O137" s="19"/>
    </row>
    <row r="138" spans="15:15" x14ac:dyDescent="0.3">
      <c r="O138" s="19"/>
    </row>
    <row r="139" spans="15:15" x14ac:dyDescent="0.3">
      <c r="O139" s="19"/>
    </row>
    <row r="140" spans="15:15" x14ac:dyDescent="0.3">
      <c r="O140" s="19"/>
    </row>
    <row r="141" spans="15:15" x14ac:dyDescent="0.3">
      <c r="O141" s="19"/>
    </row>
    <row r="142" spans="15:15" x14ac:dyDescent="0.3">
      <c r="O142" s="19"/>
    </row>
    <row r="143" spans="15:15" x14ac:dyDescent="0.3">
      <c r="O143" s="19"/>
    </row>
    <row r="144" spans="15:15" x14ac:dyDescent="0.3">
      <c r="O144" s="19"/>
    </row>
    <row r="145" spans="15:15" x14ac:dyDescent="0.3">
      <c r="O145" s="19"/>
    </row>
    <row r="146" spans="15:15" x14ac:dyDescent="0.3">
      <c r="O146" s="19"/>
    </row>
    <row r="147" spans="15:15" x14ac:dyDescent="0.3">
      <c r="O147" s="19"/>
    </row>
    <row r="148" spans="15:15" x14ac:dyDescent="0.3">
      <c r="O148" s="19"/>
    </row>
    <row r="149" spans="15:15" x14ac:dyDescent="0.3">
      <c r="O149" s="19"/>
    </row>
    <row r="150" spans="15:15" x14ac:dyDescent="0.3">
      <c r="O150" s="19"/>
    </row>
    <row r="151" spans="15:15" x14ac:dyDescent="0.3">
      <c r="O151" s="19"/>
    </row>
    <row r="152" spans="15:15" x14ac:dyDescent="0.3">
      <c r="O152" s="19"/>
    </row>
    <row r="153" spans="15:15" x14ac:dyDescent="0.3">
      <c r="O153" s="19"/>
    </row>
    <row r="154" spans="15:15" x14ac:dyDescent="0.3">
      <c r="O154" s="19"/>
    </row>
    <row r="155" spans="15:15" x14ac:dyDescent="0.3">
      <c r="O155" s="19"/>
    </row>
  </sheetData>
  <mergeCells count="22">
    <mergeCell ref="B8:B9"/>
    <mergeCell ref="C8:C9"/>
    <mergeCell ref="D8:D9"/>
    <mergeCell ref="S2:S4"/>
    <mergeCell ref="J3:K3"/>
    <mergeCell ref="L3:M3"/>
    <mergeCell ref="N3:O3"/>
    <mergeCell ref="P3:Q3"/>
    <mergeCell ref="B5:B6"/>
    <mergeCell ref="C5:C6"/>
    <mergeCell ref="D5:D6"/>
    <mergeCell ref="B1:S1"/>
    <mergeCell ref="B2:B4"/>
    <mergeCell ref="C2:C4"/>
    <mergeCell ref="D2:D4"/>
    <mergeCell ref="E2:E4"/>
    <mergeCell ref="F2:I3"/>
    <mergeCell ref="J2:K2"/>
    <mergeCell ref="L2:M2"/>
    <mergeCell ref="N2:O2"/>
    <mergeCell ref="P2:Q2"/>
    <mergeCell ref="R2:R4"/>
  </mergeCells>
  <pageMargins left="0.23622047244094491" right="0.23622047244094491" top="0.74803149606299213" bottom="0.7480314960629921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7F79-66C7-4ECB-9AE5-BEDD0D015581}">
  <dimension ref="D1:W119"/>
  <sheetViews>
    <sheetView view="pageBreakPreview" zoomScale="98" zoomScaleNormal="94" zoomScaleSheetLayoutView="98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2" sqref="D2:D4"/>
    </sheetView>
  </sheetViews>
  <sheetFormatPr defaultRowHeight="14.4" x14ac:dyDescent="0.3"/>
  <cols>
    <col min="1" max="2" width="4.77734375" customWidth="1"/>
    <col min="3" max="3" width="3.6640625" customWidth="1"/>
    <col min="4" max="4" width="4.88671875" bestFit="1" customWidth="1"/>
    <col min="5" max="5" width="21.88671875" customWidth="1"/>
    <col min="6" max="6" width="11.33203125" customWidth="1"/>
    <col min="7" max="7" width="15.5546875" bestFit="1" customWidth="1"/>
    <col min="8" max="8" width="13.109375" bestFit="1" customWidth="1"/>
    <col min="9" max="9" width="5.44140625" customWidth="1"/>
    <col min="10" max="10" width="11.33203125" bestFit="1" customWidth="1"/>
    <col min="11" max="11" width="12.88671875" style="23" bestFit="1" customWidth="1"/>
    <col min="12" max="15" width="5.5546875" style="23" customWidth="1"/>
    <col min="16" max="16" width="12.5546875" style="23" bestFit="1" customWidth="1"/>
    <col min="17" max="18" width="12.44140625" style="23" customWidth="1"/>
    <col min="19" max="19" width="11.88671875" style="23" customWidth="1"/>
    <col min="20" max="20" width="14.88671875" style="23" bestFit="1" customWidth="1"/>
  </cols>
  <sheetData>
    <row r="1" spans="4:23" ht="18.600000000000001" thickBot="1" x14ac:dyDescent="0.4">
      <c r="D1" s="154" t="s">
        <v>67</v>
      </c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6"/>
    </row>
    <row r="2" spans="4:23" ht="15" customHeight="1" x14ac:dyDescent="0.3">
      <c r="D2" s="128" t="s">
        <v>0</v>
      </c>
      <c r="E2" s="128" t="s">
        <v>14</v>
      </c>
      <c r="F2" s="131" t="s">
        <v>50</v>
      </c>
      <c r="G2" s="128"/>
      <c r="H2" s="134" t="s">
        <v>1</v>
      </c>
      <c r="I2" s="135"/>
      <c r="J2" s="135"/>
      <c r="K2" s="136"/>
      <c r="L2" s="157" t="s">
        <v>65</v>
      </c>
      <c r="M2" s="158"/>
      <c r="N2" s="158"/>
      <c r="O2" s="159"/>
      <c r="P2" s="25" t="s">
        <v>3</v>
      </c>
      <c r="Q2" s="25" t="s">
        <v>4</v>
      </c>
      <c r="R2" s="25" t="s">
        <v>5</v>
      </c>
      <c r="S2" s="25" t="s">
        <v>43</v>
      </c>
      <c r="T2" s="142" t="s">
        <v>13</v>
      </c>
    </row>
    <row r="3" spans="4:23" ht="28.8" customHeight="1" x14ac:dyDescent="0.3">
      <c r="D3" s="129"/>
      <c r="E3" s="129"/>
      <c r="F3" s="132"/>
      <c r="G3" s="129"/>
      <c r="H3" s="137"/>
      <c r="I3" s="138"/>
      <c r="J3" s="138"/>
      <c r="K3" s="139"/>
      <c r="L3" s="160"/>
      <c r="M3" s="161"/>
      <c r="N3" s="161"/>
      <c r="O3" s="162"/>
      <c r="P3" s="26" t="s">
        <v>7</v>
      </c>
      <c r="Q3" s="26" t="s">
        <v>40</v>
      </c>
      <c r="R3" s="26" t="s">
        <v>41</v>
      </c>
      <c r="S3" s="26" t="s">
        <v>44</v>
      </c>
      <c r="T3" s="143"/>
    </row>
    <row r="4" spans="4:23" ht="29.4" thickBot="1" x14ac:dyDescent="0.35">
      <c r="D4" s="130"/>
      <c r="E4" s="130"/>
      <c r="F4" s="133"/>
      <c r="G4" s="130"/>
      <c r="H4" s="37" t="s">
        <v>49</v>
      </c>
      <c r="I4" s="38" t="s">
        <v>29</v>
      </c>
      <c r="J4" s="39" t="s">
        <v>30</v>
      </c>
      <c r="K4" s="40" t="s">
        <v>13</v>
      </c>
      <c r="L4" s="95">
        <v>1</v>
      </c>
      <c r="M4" s="95">
        <v>2</v>
      </c>
      <c r="N4" s="95">
        <v>3</v>
      </c>
      <c r="O4" s="95">
        <v>4</v>
      </c>
      <c r="P4" s="41" t="s">
        <v>66</v>
      </c>
      <c r="Q4" s="41" t="s">
        <v>66</v>
      </c>
      <c r="R4" s="41" t="s">
        <v>66</v>
      </c>
      <c r="S4" s="41" t="s">
        <v>66</v>
      </c>
      <c r="T4" s="143"/>
    </row>
    <row r="5" spans="4:23" ht="19.95" customHeight="1" thickBot="1" x14ac:dyDescent="0.35">
      <c r="D5" s="153">
        <v>1</v>
      </c>
      <c r="E5" s="153" t="s">
        <v>64</v>
      </c>
      <c r="F5" s="153" t="s">
        <v>12</v>
      </c>
      <c r="G5" s="27" t="s">
        <v>15</v>
      </c>
      <c r="H5" s="32">
        <v>1069354</v>
      </c>
      <c r="I5" s="29">
        <v>28</v>
      </c>
      <c r="J5" s="47">
        <f>(I5*H5/100)</f>
        <v>299419.12</v>
      </c>
      <c r="K5" s="48">
        <f>H5+J5</f>
        <v>1368773.12</v>
      </c>
      <c r="L5" s="98">
        <v>25</v>
      </c>
      <c r="M5" s="98">
        <v>30</v>
      </c>
      <c r="N5" s="98">
        <v>35</v>
      </c>
      <c r="O5" s="98">
        <v>10</v>
      </c>
      <c r="P5" s="52">
        <f>(L5*K5)/100</f>
        <v>342193.28</v>
      </c>
      <c r="Q5" s="52">
        <f>(M5*K5)/100</f>
        <v>410631.93599999999</v>
      </c>
      <c r="R5" s="52">
        <f>(N5*K5)/100</f>
        <v>479070.592</v>
      </c>
      <c r="S5" s="52">
        <f>(O5*K5)/100</f>
        <v>136877.31200000001</v>
      </c>
      <c r="T5" s="163">
        <f>P5+Q5+R5+S5+P6+Q6+R6+S6</f>
        <v>2814653.0799999996</v>
      </c>
    </row>
    <row r="6" spans="4:23" ht="19.95" customHeight="1" x14ac:dyDescent="0.3">
      <c r="D6" s="146"/>
      <c r="E6" s="146"/>
      <c r="F6" s="146"/>
      <c r="G6" s="31" t="s">
        <v>16</v>
      </c>
      <c r="H6" s="33">
        <v>1225322</v>
      </c>
      <c r="I6" s="5">
        <v>18</v>
      </c>
      <c r="J6" s="21">
        <f t="shared" ref="J6:J23" si="0">(I6*H6/100)</f>
        <v>220557.96</v>
      </c>
      <c r="K6" s="49">
        <f t="shared" ref="K6:K23" si="1">H6+J6</f>
        <v>1445879.96</v>
      </c>
      <c r="L6" s="98">
        <v>25</v>
      </c>
      <c r="M6" s="98">
        <v>30</v>
      </c>
      <c r="N6" s="98">
        <v>35</v>
      </c>
      <c r="O6" s="98">
        <v>10</v>
      </c>
      <c r="P6" s="52">
        <f>(L6*K6)/100</f>
        <v>361469.99</v>
      </c>
      <c r="Q6" s="52">
        <f>(M6*K6)/100</f>
        <v>433763.98799999995</v>
      </c>
      <c r="R6" s="52">
        <f>(N6*K6)/100</f>
        <v>506057.98600000003</v>
      </c>
      <c r="S6" s="52">
        <f>(O6*K6)/100</f>
        <v>144587.99599999998</v>
      </c>
      <c r="T6" s="164"/>
    </row>
    <row r="7" spans="4:23" ht="19.95" customHeight="1" thickBot="1" x14ac:dyDescent="0.35">
      <c r="D7" s="44"/>
      <c r="E7" s="44"/>
      <c r="F7" s="44"/>
      <c r="G7" s="31"/>
      <c r="H7" s="33"/>
      <c r="I7" s="5"/>
      <c r="J7" s="21"/>
      <c r="K7" s="49"/>
      <c r="L7" s="99"/>
      <c r="M7" s="99"/>
      <c r="N7" s="99"/>
      <c r="O7" s="99"/>
      <c r="P7" s="53"/>
      <c r="Q7" s="53"/>
      <c r="R7" s="53"/>
      <c r="S7" s="60"/>
      <c r="T7" s="90"/>
    </row>
    <row r="8" spans="4:23" ht="19.95" customHeight="1" thickBot="1" x14ac:dyDescent="0.35">
      <c r="D8" s="146">
        <v>2</v>
      </c>
      <c r="E8" s="145" t="s">
        <v>62</v>
      </c>
      <c r="F8" s="146" t="s">
        <v>63</v>
      </c>
      <c r="G8" s="31" t="s">
        <v>15</v>
      </c>
      <c r="H8" s="33">
        <v>837034</v>
      </c>
      <c r="I8" s="5"/>
      <c r="J8" s="21">
        <v>227966</v>
      </c>
      <c r="K8" s="49">
        <f t="shared" si="1"/>
        <v>1065000</v>
      </c>
      <c r="L8" s="99">
        <v>40</v>
      </c>
      <c r="M8" s="99">
        <v>50</v>
      </c>
      <c r="N8" s="99">
        <v>10</v>
      </c>
      <c r="O8" s="99"/>
      <c r="P8" s="52">
        <f>(L8*K8)/100</f>
        <v>426000</v>
      </c>
      <c r="Q8" s="52">
        <f>(M8*K8)/100</f>
        <v>532500</v>
      </c>
      <c r="R8" s="52">
        <f>(N8*K8)/100</f>
        <v>106500</v>
      </c>
      <c r="S8" s="52">
        <f>(O8*K8)/100</f>
        <v>0</v>
      </c>
      <c r="T8" s="165">
        <f>P8+Q8+R8+S8+P9+Q9+R9+S9</f>
        <v>1510001.5999999999</v>
      </c>
    </row>
    <row r="9" spans="4:23" ht="19.95" customHeight="1" x14ac:dyDescent="0.3">
      <c r="D9" s="146"/>
      <c r="E9" s="145"/>
      <c r="F9" s="146"/>
      <c r="G9" s="31" t="s">
        <v>16</v>
      </c>
      <c r="H9" s="33">
        <v>377120</v>
      </c>
      <c r="I9" s="5">
        <v>18</v>
      </c>
      <c r="J9" s="21">
        <f t="shared" si="0"/>
        <v>67881.600000000006</v>
      </c>
      <c r="K9" s="49">
        <f t="shared" si="1"/>
        <v>445001.6</v>
      </c>
      <c r="L9" s="99">
        <v>30</v>
      </c>
      <c r="M9" s="99">
        <v>60</v>
      </c>
      <c r="N9" s="99">
        <v>10</v>
      </c>
      <c r="O9" s="99"/>
      <c r="P9" s="52">
        <f>(L9*K9)/100</f>
        <v>133500.48000000001</v>
      </c>
      <c r="Q9" s="52">
        <f>(M9*K9)/100</f>
        <v>267000.96000000002</v>
      </c>
      <c r="R9" s="52">
        <f>(N9*K9)/100</f>
        <v>44500.160000000003</v>
      </c>
      <c r="S9" s="52">
        <f>(O9*K9)/100</f>
        <v>0</v>
      </c>
      <c r="T9" s="164"/>
    </row>
    <row r="10" spans="4:23" ht="19.95" customHeight="1" thickBot="1" x14ac:dyDescent="0.35">
      <c r="D10" s="44"/>
      <c r="E10" s="44"/>
      <c r="F10" s="44"/>
      <c r="G10" s="31"/>
      <c r="H10" s="33"/>
      <c r="I10" s="5"/>
      <c r="J10" s="21"/>
      <c r="K10" s="49"/>
      <c r="L10" s="99"/>
      <c r="M10" s="99"/>
      <c r="N10" s="99"/>
      <c r="O10" s="99"/>
      <c r="P10" s="55"/>
      <c r="Q10" s="55"/>
      <c r="R10" s="55"/>
      <c r="S10" s="84"/>
      <c r="T10" s="91"/>
    </row>
    <row r="11" spans="4:23" ht="28.8" x14ac:dyDescent="0.3">
      <c r="D11" s="44">
        <v>3</v>
      </c>
      <c r="E11" s="45" t="s">
        <v>61</v>
      </c>
      <c r="F11" s="45" t="s">
        <v>51</v>
      </c>
      <c r="G11" s="31"/>
      <c r="H11" s="33">
        <v>1665447</v>
      </c>
      <c r="I11" s="5">
        <v>18</v>
      </c>
      <c r="J11" s="21">
        <f t="shared" si="0"/>
        <v>299780.46000000002</v>
      </c>
      <c r="K11" s="49">
        <f t="shared" si="1"/>
        <v>1965227.46</v>
      </c>
      <c r="L11" s="99">
        <v>20</v>
      </c>
      <c r="M11" s="99">
        <v>70</v>
      </c>
      <c r="N11" s="99">
        <v>10</v>
      </c>
      <c r="O11" s="99"/>
      <c r="P11" s="52">
        <f>(L11*K11)/100</f>
        <v>393045.49200000003</v>
      </c>
      <c r="Q11" s="52">
        <f>(M11*K11)/100</f>
        <v>1375659.2219999998</v>
      </c>
      <c r="R11" s="52">
        <f>(N11*K11)/100</f>
        <v>196522.74600000001</v>
      </c>
      <c r="S11" s="52">
        <f>(O11*K11)/100</f>
        <v>0</v>
      </c>
      <c r="T11" s="91">
        <f>SUM(P11:S11)</f>
        <v>1965227.46</v>
      </c>
    </row>
    <row r="12" spans="4:23" ht="19.95" customHeight="1" thickBot="1" x14ac:dyDescent="0.35">
      <c r="D12" s="44"/>
      <c r="E12" s="44"/>
      <c r="F12" s="44"/>
      <c r="G12" s="31"/>
      <c r="H12" s="33"/>
      <c r="I12" s="5"/>
      <c r="J12" s="21"/>
      <c r="K12" s="49"/>
      <c r="L12" s="99"/>
      <c r="M12" s="99"/>
      <c r="N12" s="99"/>
      <c r="O12" s="99"/>
      <c r="P12" s="55"/>
      <c r="Q12" s="55"/>
      <c r="R12" s="55"/>
      <c r="S12" s="84"/>
      <c r="T12" s="91"/>
    </row>
    <row r="13" spans="4:23" ht="19.95" customHeight="1" x14ac:dyDescent="0.3">
      <c r="D13" s="44">
        <v>4</v>
      </c>
      <c r="E13" s="44" t="s">
        <v>52</v>
      </c>
      <c r="F13" s="44" t="s">
        <v>53</v>
      </c>
      <c r="G13" s="31"/>
      <c r="H13" s="33">
        <v>406741</v>
      </c>
      <c r="I13" s="5"/>
      <c r="J13" s="21">
        <f t="shared" si="0"/>
        <v>0</v>
      </c>
      <c r="K13" s="49">
        <f t="shared" si="1"/>
        <v>406741</v>
      </c>
      <c r="L13" s="99">
        <v>40</v>
      </c>
      <c r="M13" s="99">
        <v>50</v>
      </c>
      <c r="N13" s="99">
        <v>10</v>
      </c>
      <c r="O13" s="99"/>
      <c r="P13" s="52">
        <f>(L13*K13)/100</f>
        <v>162696.4</v>
      </c>
      <c r="Q13" s="52">
        <f>(M13*K13)/100</f>
        <v>203370.5</v>
      </c>
      <c r="R13" s="52">
        <f>(N13*K13)/100</f>
        <v>40674.1</v>
      </c>
      <c r="S13" s="52">
        <f>(O13*K13)/100</f>
        <v>0</v>
      </c>
      <c r="T13" s="91">
        <f>SUM(P13:S13)</f>
        <v>406741</v>
      </c>
    </row>
    <row r="14" spans="4:23" ht="19.95" customHeight="1" thickBot="1" x14ac:dyDescent="0.35">
      <c r="D14" s="44"/>
      <c r="E14" s="44"/>
      <c r="F14" s="44"/>
      <c r="G14" s="31"/>
      <c r="H14" s="33"/>
      <c r="I14" s="5"/>
      <c r="J14" s="21"/>
      <c r="K14" s="49"/>
      <c r="L14" s="99"/>
      <c r="M14" s="99"/>
      <c r="N14" s="99"/>
      <c r="O14" s="99"/>
      <c r="P14" s="55"/>
      <c r="Q14" s="55"/>
      <c r="R14" s="55"/>
      <c r="S14" s="84"/>
      <c r="T14" s="91"/>
    </row>
    <row r="15" spans="4:23" ht="19.95" customHeight="1" x14ac:dyDescent="0.3">
      <c r="D15" s="44">
        <v>5</v>
      </c>
      <c r="E15" s="44" t="s">
        <v>54</v>
      </c>
      <c r="F15" s="44" t="s">
        <v>33</v>
      </c>
      <c r="G15" s="31"/>
      <c r="H15" s="33"/>
      <c r="I15" s="5"/>
      <c r="J15" s="21">
        <f t="shared" si="0"/>
        <v>0</v>
      </c>
      <c r="K15" s="49">
        <f t="shared" si="1"/>
        <v>0</v>
      </c>
      <c r="L15" s="99"/>
      <c r="M15" s="99"/>
      <c r="N15" s="99"/>
      <c r="O15" s="99"/>
      <c r="P15" s="52">
        <f>(L15*K15)/100</f>
        <v>0</v>
      </c>
      <c r="Q15" s="52">
        <f>(M15*K15)/100</f>
        <v>0</v>
      </c>
      <c r="R15" s="52">
        <f>(N15*K15)/100</f>
        <v>0</v>
      </c>
      <c r="S15" s="52">
        <f>(O15*K15)/100</f>
        <v>0</v>
      </c>
      <c r="T15" s="91">
        <f>SUM(P15:S15)</f>
        <v>0</v>
      </c>
      <c r="W15" t="s">
        <v>42</v>
      </c>
    </row>
    <row r="16" spans="4:23" ht="19.95" customHeight="1" thickBot="1" x14ac:dyDescent="0.35">
      <c r="D16" s="44"/>
      <c r="E16" s="44"/>
      <c r="F16" s="44"/>
      <c r="G16" s="31"/>
      <c r="H16" s="33"/>
      <c r="I16" s="5"/>
      <c r="J16" s="21"/>
      <c r="K16" s="49"/>
      <c r="L16" s="99"/>
      <c r="M16" s="99"/>
      <c r="N16" s="99"/>
      <c r="O16" s="99"/>
      <c r="P16" s="55"/>
      <c r="Q16" s="55"/>
      <c r="R16" s="55"/>
      <c r="S16" s="84"/>
      <c r="T16" s="91"/>
    </row>
    <row r="17" spans="4:20" ht="19.95" customHeight="1" x14ac:dyDescent="0.3">
      <c r="D17" s="44">
        <v>6</v>
      </c>
      <c r="E17" s="44" t="s">
        <v>55</v>
      </c>
      <c r="F17" s="44" t="s">
        <v>56</v>
      </c>
      <c r="G17" s="31"/>
      <c r="H17" s="33"/>
      <c r="I17" s="5"/>
      <c r="J17" s="21">
        <f t="shared" si="0"/>
        <v>0</v>
      </c>
      <c r="K17" s="49">
        <f t="shared" si="1"/>
        <v>0</v>
      </c>
      <c r="L17" s="99"/>
      <c r="M17" s="99"/>
      <c r="N17" s="99"/>
      <c r="O17" s="99"/>
      <c r="P17" s="52">
        <f>(L17*K17)/100</f>
        <v>0</v>
      </c>
      <c r="Q17" s="52">
        <f>(M17*K17)/100</f>
        <v>0</v>
      </c>
      <c r="R17" s="52">
        <f>(N17*K17)/100</f>
        <v>0</v>
      </c>
      <c r="S17" s="52">
        <f>(O17*K17)/100</f>
        <v>0</v>
      </c>
      <c r="T17" s="91">
        <f>SUM(P17:S17)</f>
        <v>0</v>
      </c>
    </row>
    <row r="18" spans="4:20" ht="19.95" customHeight="1" thickBot="1" x14ac:dyDescent="0.35">
      <c r="D18" s="44"/>
      <c r="E18" s="44"/>
      <c r="F18" s="44"/>
      <c r="G18" s="31"/>
      <c r="H18" s="33"/>
      <c r="I18" s="5"/>
      <c r="J18" s="21"/>
      <c r="K18" s="49"/>
      <c r="L18" s="99"/>
      <c r="M18" s="99"/>
      <c r="N18" s="99"/>
      <c r="O18" s="99"/>
      <c r="P18" s="55"/>
      <c r="Q18" s="55"/>
      <c r="R18" s="55"/>
      <c r="S18" s="84"/>
      <c r="T18" s="91"/>
    </row>
    <row r="19" spans="4:20" ht="19.95" customHeight="1" x14ac:dyDescent="0.3">
      <c r="D19" s="44">
        <v>7</v>
      </c>
      <c r="E19" s="44" t="s">
        <v>57</v>
      </c>
      <c r="F19" s="44" t="s">
        <v>58</v>
      </c>
      <c r="G19" s="31"/>
      <c r="H19" s="33"/>
      <c r="I19" s="5"/>
      <c r="J19" s="21">
        <f t="shared" si="0"/>
        <v>0</v>
      </c>
      <c r="K19" s="49">
        <f t="shared" si="1"/>
        <v>0</v>
      </c>
      <c r="L19" s="99"/>
      <c r="M19" s="99"/>
      <c r="N19" s="99"/>
      <c r="O19" s="99"/>
      <c r="P19" s="52">
        <f>(L19*K19)/100</f>
        <v>0</v>
      </c>
      <c r="Q19" s="52">
        <f>(M19*K19)/100</f>
        <v>0</v>
      </c>
      <c r="R19" s="52">
        <f>(N19*K19)/100</f>
        <v>0</v>
      </c>
      <c r="S19" s="52">
        <f>(O19*K19)/100</f>
        <v>0</v>
      </c>
      <c r="T19" s="91">
        <f>SUM(P19:S19)</f>
        <v>0</v>
      </c>
    </row>
    <row r="20" spans="4:20" ht="19.95" customHeight="1" thickBot="1" x14ac:dyDescent="0.35">
      <c r="D20" s="44"/>
      <c r="E20" s="44"/>
      <c r="F20" s="44"/>
      <c r="G20" s="31"/>
      <c r="H20" s="33"/>
      <c r="I20" s="5"/>
      <c r="J20" s="21"/>
      <c r="K20" s="49"/>
      <c r="L20" s="99"/>
      <c r="M20" s="99"/>
      <c r="N20" s="99"/>
      <c r="O20" s="99"/>
      <c r="P20" s="55"/>
      <c r="Q20" s="55"/>
      <c r="R20" s="55"/>
      <c r="S20" s="84"/>
      <c r="T20" s="91"/>
    </row>
    <row r="21" spans="4:20" ht="19.95" customHeight="1" x14ac:dyDescent="0.3">
      <c r="D21" s="44">
        <v>8</v>
      </c>
      <c r="E21" s="44" t="s">
        <v>59</v>
      </c>
      <c r="F21" s="44" t="s">
        <v>19</v>
      </c>
      <c r="G21" s="31"/>
      <c r="H21" s="33">
        <v>1175485</v>
      </c>
      <c r="I21" s="5">
        <v>18</v>
      </c>
      <c r="J21" s="21">
        <f t="shared" si="0"/>
        <v>211587.3</v>
      </c>
      <c r="K21" s="49">
        <f t="shared" si="1"/>
        <v>1387072.3</v>
      </c>
      <c r="L21" s="99">
        <v>30</v>
      </c>
      <c r="M21" s="99">
        <v>60</v>
      </c>
      <c r="N21" s="99">
        <v>10</v>
      </c>
      <c r="O21" s="99"/>
      <c r="P21" s="52">
        <f>(L21*K21)/100</f>
        <v>416121.69</v>
      </c>
      <c r="Q21" s="52">
        <f>(M21*K21)/100</f>
        <v>832243.38</v>
      </c>
      <c r="R21" s="52">
        <f>(N21*K21)/100</f>
        <v>138707.23000000001</v>
      </c>
      <c r="S21" s="52">
        <f>(O21*K21)/100</f>
        <v>0</v>
      </c>
      <c r="T21" s="91">
        <f>SUM(P21:S21)</f>
        <v>1387072.3</v>
      </c>
    </row>
    <row r="22" spans="4:20" ht="19.95" customHeight="1" x14ac:dyDescent="0.3">
      <c r="D22" s="44"/>
      <c r="E22" s="44"/>
      <c r="F22" s="44"/>
      <c r="G22" s="31"/>
      <c r="H22" s="33"/>
      <c r="I22" s="5"/>
      <c r="J22" s="21">
        <f t="shared" si="0"/>
        <v>0</v>
      </c>
      <c r="K22" s="49">
        <f t="shared" si="1"/>
        <v>0</v>
      </c>
      <c r="L22" s="99"/>
      <c r="M22" s="99"/>
      <c r="N22" s="99"/>
      <c r="O22" s="99"/>
      <c r="P22" s="55"/>
      <c r="Q22" s="55"/>
      <c r="R22" s="55"/>
      <c r="S22" s="84"/>
      <c r="T22" s="91"/>
    </row>
    <row r="23" spans="4:20" ht="19.95" customHeight="1" thickBot="1" x14ac:dyDescent="0.35">
      <c r="D23" s="46"/>
      <c r="E23" s="46" t="s">
        <v>60</v>
      </c>
      <c r="F23" s="46"/>
      <c r="G23" s="28"/>
      <c r="H23" s="34"/>
      <c r="I23" s="30"/>
      <c r="J23" s="50">
        <f t="shared" si="0"/>
        <v>0</v>
      </c>
      <c r="K23" s="51">
        <f t="shared" si="1"/>
        <v>0</v>
      </c>
      <c r="L23" s="100"/>
      <c r="M23" s="100"/>
      <c r="N23" s="100"/>
      <c r="O23" s="100"/>
      <c r="P23" s="57">
        <f>SUM(P5:P22)</f>
        <v>2235027.3319999999</v>
      </c>
      <c r="Q23" s="57">
        <f t="shared" ref="Q23:T23" si="2">SUM(Q5:Q22)</f>
        <v>4055169.9859999996</v>
      </c>
      <c r="R23" s="57">
        <f t="shared" si="2"/>
        <v>1512032.814</v>
      </c>
      <c r="S23" s="92">
        <f t="shared" si="2"/>
        <v>281465.30799999996</v>
      </c>
      <c r="T23" s="93">
        <f t="shared" si="2"/>
        <v>8083695.4399999995</v>
      </c>
    </row>
    <row r="24" spans="4:20" ht="19.95" customHeight="1" x14ac:dyDescent="0.3">
      <c r="D24" s="85"/>
      <c r="E24" s="85"/>
      <c r="F24" s="85"/>
      <c r="G24" s="86"/>
      <c r="H24" s="87"/>
      <c r="I24" s="88"/>
      <c r="J24" s="69"/>
      <c r="K24" s="70"/>
      <c r="L24" s="96"/>
      <c r="M24" s="96"/>
      <c r="N24" s="96"/>
      <c r="O24" s="96"/>
      <c r="P24" s="89"/>
      <c r="Q24" s="89"/>
      <c r="R24" s="89"/>
      <c r="S24" s="89"/>
      <c r="T24" s="72"/>
    </row>
    <row r="25" spans="4:20" x14ac:dyDescent="0.3">
      <c r="H25" s="4"/>
      <c r="I25" s="14"/>
      <c r="J25" s="69"/>
      <c r="K25" s="70"/>
      <c r="L25" s="96"/>
      <c r="M25" s="96"/>
      <c r="N25" s="96"/>
      <c r="O25" s="96"/>
      <c r="P25" s="71"/>
      <c r="Q25" s="71"/>
      <c r="R25" s="71"/>
      <c r="S25" s="71"/>
      <c r="T25" s="72"/>
    </row>
    <row r="26" spans="4:20" x14ac:dyDescent="0.3">
      <c r="H26" s="4"/>
      <c r="I26" s="14"/>
      <c r="J26" s="69"/>
      <c r="K26" s="70"/>
      <c r="L26" s="96"/>
      <c r="M26" s="96"/>
      <c r="N26" s="96"/>
      <c r="O26" s="96"/>
      <c r="P26" s="71"/>
      <c r="Q26" s="71"/>
      <c r="R26" s="71"/>
      <c r="S26" s="71"/>
      <c r="T26" s="72"/>
    </row>
    <row r="27" spans="4:20" x14ac:dyDescent="0.3">
      <c r="H27" s="4"/>
      <c r="I27" s="14"/>
      <c r="J27" s="73"/>
      <c r="K27" s="70"/>
      <c r="L27" s="96"/>
      <c r="M27" s="96"/>
      <c r="N27" s="96"/>
      <c r="O27" s="96"/>
      <c r="P27" s="71"/>
      <c r="Q27" s="71"/>
      <c r="R27" s="71"/>
      <c r="S27" s="71"/>
      <c r="T27" s="72"/>
    </row>
    <row r="28" spans="4:20" x14ac:dyDescent="0.3">
      <c r="H28" s="4"/>
      <c r="I28" s="14"/>
      <c r="J28" s="73"/>
      <c r="K28" s="70"/>
      <c r="L28" s="96"/>
      <c r="M28" s="96"/>
      <c r="N28" s="96"/>
      <c r="O28" s="96"/>
      <c r="P28" s="71"/>
      <c r="Q28" s="71"/>
      <c r="R28" s="71"/>
      <c r="S28" s="71"/>
      <c r="T28" s="72"/>
    </row>
    <row r="29" spans="4:20" x14ac:dyDescent="0.3">
      <c r="H29" s="4"/>
      <c r="I29" s="14"/>
      <c r="J29" s="73"/>
      <c r="K29" s="70"/>
      <c r="L29" s="96"/>
      <c r="M29" s="96"/>
      <c r="N29" s="96"/>
      <c r="O29" s="96"/>
      <c r="P29" s="71"/>
      <c r="Q29" s="71"/>
      <c r="R29" s="71"/>
      <c r="S29" s="71"/>
      <c r="T29" s="72"/>
    </row>
    <row r="30" spans="4:20" x14ac:dyDescent="0.3">
      <c r="H30" s="4"/>
      <c r="I30" s="14"/>
      <c r="J30" s="73"/>
      <c r="K30" s="70"/>
      <c r="L30" s="96"/>
      <c r="M30" s="96"/>
      <c r="N30" s="96"/>
      <c r="O30" s="96"/>
      <c r="P30" s="71"/>
      <c r="Q30" s="71"/>
      <c r="R30" s="71"/>
      <c r="S30" s="71"/>
      <c r="T30" s="72"/>
    </row>
    <row r="31" spans="4:20" x14ac:dyDescent="0.3">
      <c r="H31" s="4"/>
      <c r="I31" s="14"/>
      <c r="J31" s="73"/>
      <c r="K31" s="70"/>
      <c r="L31" s="96"/>
      <c r="M31" s="96"/>
      <c r="N31" s="96"/>
      <c r="O31" s="96"/>
      <c r="P31" s="71"/>
      <c r="Q31" s="71"/>
      <c r="R31" s="71"/>
      <c r="S31" s="71"/>
      <c r="T31" s="72"/>
    </row>
    <row r="32" spans="4:20" x14ac:dyDescent="0.3">
      <c r="H32" s="4"/>
      <c r="I32" s="14"/>
      <c r="J32" s="73"/>
      <c r="K32" s="70"/>
      <c r="L32" s="96"/>
      <c r="M32" s="96"/>
      <c r="N32" s="96"/>
      <c r="O32" s="96"/>
      <c r="P32" s="71"/>
      <c r="Q32" s="71"/>
      <c r="R32" s="71"/>
      <c r="S32" s="71"/>
      <c r="T32" s="72"/>
    </row>
    <row r="33" spans="10:20" x14ac:dyDescent="0.3">
      <c r="J33" s="73"/>
      <c r="K33" s="70"/>
      <c r="L33" s="96"/>
      <c r="M33" s="96"/>
      <c r="N33" s="96"/>
      <c r="O33" s="96"/>
      <c r="P33" s="71"/>
      <c r="Q33" s="71"/>
      <c r="R33" s="71"/>
      <c r="S33" s="71"/>
      <c r="T33" s="72"/>
    </row>
    <row r="34" spans="10:20" x14ac:dyDescent="0.3">
      <c r="J34" s="73"/>
      <c r="K34" s="70"/>
      <c r="L34" s="96"/>
      <c r="M34" s="96"/>
      <c r="N34" s="96"/>
      <c r="O34" s="96"/>
      <c r="P34" s="71"/>
      <c r="Q34" s="71"/>
      <c r="R34" s="71"/>
      <c r="S34" s="71"/>
      <c r="T34" s="72"/>
    </row>
    <row r="35" spans="10:20" x14ac:dyDescent="0.3">
      <c r="J35" s="73"/>
      <c r="K35" s="70"/>
      <c r="L35" s="96"/>
      <c r="M35" s="96"/>
      <c r="N35" s="96"/>
      <c r="O35" s="96"/>
      <c r="P35" s="71"/>
      <c r="Q35" s="71"/>
      <c r="R35" s="71"/>
      <c r="S35" s="71"/>
      <c r="T35" s="72"/>
    </row>
    <row r="36" spans="10:20" x14ac:dyDescent="0.3">
      <c r="J36" s="73"/>
      <c r="K36" s="70"/>
      <c r="L36" s="96"/>
      <c r="M36" s="96"/>
      <c r="N36" s="96"/>
      <c r="O36" s="96"/>
      <c r="P36" s="71"/>
      <c r="Q36" s="71"/>
      <c r="R36" s="71"/>
      <c r="S36" s="71"/>
      <c r="T36" s="72"/>
    </row>
    <row r="37" spans="10:20" x14ac:dyDescent="0.3">
      <c r="J37" s="73"/>
      <c r="K37" s="70"/>
      <c r="L37" s="96"/>
      <c r="M37" s="96"/>
      <c r="N37" s="96"/>
      <c r="O37" s="96"/>
      <c r="P37" s="71"/>
      <c r="Q37" s="71"/>
      <c r="R37" s="71"/>
      <c r="S37" s="71"/>
      <c r="T37" s="72"/>
    </row>
    <row r="38" spans="10:20" x14ac:dyDescent="0.3">
      <c r="J38" s="73"/>
      <c r="K38" s="70"/>
      <c r="L38" s="96"/>
      <c r="M38" s="96"/>
      <c r="N38" s="96"/>
      <c r="O38" s="96"/>
      <c r="P38" s="71"/>
      <c r="Q38" s="71"/>
      <c r="R38" s="71"/>
      <c r="S38" s="71"/>
      <c r="T38" s="72"/>
    </row>
    <row r="39" spans="10:20" x14ac:dyDescent="0.3">
      <c r="J39" s="73"/>
      <c r="K39" s="70"/>
      <c r="L39" s="96"/>
      <c r="M39" s="96"/>
      <c r="N39" s="96"/>
      <c r="O39" s="96"/>
      <c r="P39" s="71"/>
      <c r="Q39" s="71"/>
      <c r="R39" s="71"/>
      <c r="S39" s="71"/>
      <c r="T39" s="72"/>
    </row>
    <row r="40" spans="10:20" x14ac:dyDescent="0.3">
      <c r="J40" s="73"/>
      <c r="K40" s="70"/>
      <c r="L40" s="96"/>
      <c r="M40" s="96"/>
      <c r="N40" s="96"/>
      <c r="O40" s="96"/>
      <c r="P40" s="71"/>
      <c r="Q40" s="71"/>
      <c r="R40" s="71"/>
      <c r="S40" s="71"/>
      <c r="T40" s="72"/>
    </row>
    <row r="41" spans="10:20" x14ac:dyDescent="0.3">
      <c r="J41" s="73"/>
      <c r="K41" s="70"/>
      <c r="L41" s="96"/>
      <c r="M41" s="96"/>
      <c r="N41" s="96"/>
      <c r="O41" s="96"/>
      <c r="P41" s="71"/>
      <c r="Q41" s="71"/>
      <c r="R41" s="71"/>
      <c r="S41" s="71"/>
      <c r="T41" s="72"/>
    </row>
    <row r="42" spans="10:20" x14ac:dyDescent="0.3">
      <c r="J42" s="73"/>
      <c r="K42" s="70"/>
      <c r="L42" s="96"/>
      <c r="M42" s="96"/>
      <c r="N42" s="96"/>
      <c r="O42" s="96"/>
      <c r="P42" s="71"/>
      <c r="Q42" s="71"/>
      <c r="R42" s="71"/>
      <c r="S42" s="71"/>
      <c r="T42" s="72"/>
    </row>
    <row r="43" spans="10:20" x14ac:dyDescent="0.3">
      <c r="J43" s="73"/>
      <c r="K43" s="70"/>
      <c r="L43" s="96"/>
      <c r="M43" s="96"/>
      <c r="N43" s="96"/>
      <c r="O43" s="96"/>
      <c r="P43" s="71"/>
      <c r="Q43" s="71"/>
      <c r="R43" s="71"/>
      <c r="S43" s="71"/>
      <c r="T43" s="72"/>
    </row>
    <row r="44" spans="10:20" x14ac:dyDescent="0.3">
      <c r="J44" s="73"/>
      <c r="K44" s="70"/>
      <c r="L44" s="96"/>
      <c r="M44" s="96"/>
      <c r="N44" s="96"/>
      <c r="O44" s="96"/>
      <c r="P44" s="71"/>
      <c r="Q44" s="71"/>
      <c r="R44" s="71"/>
      <c r="S44" s="71"/>
      <c r="T44" s="72"/>
    </row>
    <row r="45" spans="10:20" x14ac:dyDescent="0.3">
      <c r="J45" s="73"/>
      <c r="K45" s="70"/>
      <c r="L45" s="96"/>
      <c r="M45" s="96"/>
      <c r="N45" s="96"/>
      <c r="O45" s="96"/>
      <c r="P45" s="71"/>
      <c r="Q45" s="71"/>
      <c r="R45" s="71"/>
      <c r="S45" s="71"/>
      <c r="T45" s="72"/>
    </row>
    <row r="46" spans="10:20" x14ac:dyDescent="0.3">
      <c r="J46" s="73"/>
      <c r="K46" s="70"/>
      <c r="L46" s="96"/>
      <c r="M46" s="96"/>
      <c r="N46" s="96"/>
      <c r="O46" s="96"/>
      <c r="P46" s="71"/>
      <c r="Q46" s="71"/>
      <c r="R46" s="71"/>
      <c r="S46" s="71"/>
      <c r="T46" s="72"/>
    </row>
    <row r="47" spans="10:20" x14ac:dyDescent="0.3">
      <c r="J47" s="73"/>
      <c r="K47" s="72"/>
      <c r="L47" s="97"/>
      <c r="M47" s="97"/>
      <c r="N47" s="97"/>
      <c r="O47" s="97"/>
      <c r="P47" s="71"/>
      <c r="Q47" s="71"/>
      <c r="R47" s="71"/>
      <c r="S47" s="71"/>
      <c r="T47" s="72"/>
    </row>
    <row r="48" spans="10:20" x14ac:dyDescent="0.3">
      <c r="J48" s="73"/>
      <c r="K48" s="72"/>
      <c r="L48" s="97"/>
      <c r="M48" s="97"/>
      <c r="N48" s="97"/>
      <c r="O48" s="97"/>
      <c r="P48" s="71"/>
      <c r="Q48" s="71"/>
      <c r="R48" s="71"/>
      <c r="S48" s="71"/>
      <c r="T48" s="72"/>
    </row>
    <row r="49" spans="10:20" x14ac:dyDescent="0.3">
      <c r="J49" s="73"/>
      <c r="K49" s="72"/>
      <c r="L49" s="97"/>
      <c r="M49" s="97"/>
      <c r="N49" s="97"/>
      <c r="O49" s="97"/>
      <c r="P49" s="71"/>
      <c r="Q49" s="71"/>
      <c r="R49" s="71"/>
      <c r="S49" s="71"/>
      <c r="T49" s="72"/>
    </row>
    <row r="50" spans="10:20" x14ac:dyDescent="0.3">
      <c r="J50" s="73"/>
      <c r="K50" s="72"/>
      <c r="L50" s="97"/>
      <c r="M50" s="97"/>
      <c r="N50" s="97"/>
      <c r="O50" s="97"/>
      <c r="Q50" s="71"/>
      <c r="S50" s="71"/>
      <c r="T50" s="72"/>
    </row>
    <row r="51" spans="10:20" x14ac:dyDescent="0.3">
      <c r="J51" s="73"/>
      <c r="K51" s="72"/>
      <c r="L51" s="97"/>
      <c r="M51" s="97"/>
      <c r="N51" s="97"/>
      <c r="O51" s="97"/>
      <c r="Q51" s="71"/>
      <c r="S51" s="71"/>
      <c r="T51" s="72"/>
    </row>
    <row r="52" spans="10:20" x14ac:dyDescent="0.3">
      <c r="J52" s="73"/>
      <c r="K52" s="72"/>
      <c r="L52" s="97"/>
      <c r="M52" s="97"/>
      <c r="N52" s="97"/>
      <c r="O52" s="97"/>
      <c r="Q52" s="71"/>
      <c r="S52" s="71"/>
      <c r="T52" s="72"/>
    </row>
    <row r="53" spans="10:20" x14ac:dyDescent="0.3">
      <c r="J53" s="73"/>
      <c r="K53" s="72"/>
      <c r="L53" s="97"/>
      <c r="M53" s="97"/>
      <c r="N53" s="97"/>
      <c r="O53" s="97"/>
      <c r="Q53" s="71"/>
      <c r="S53" s="71"/>
      <c r="T53" s="72"/>
    </row>
    <row r="54" spans="10:20" x14ac:dyDescent="0.3">
      <c r="J54" s="73"/>
      <c r="K54" s="72"/>
      <c r="L54" s="97"/>
      <c r="M54" s="97"/>
      <c r="N54" s="97"/>
      <c r="O54" s="97"/>
      <c r="T54" s="72"/>
    </row>
    <row r="55" spans="10:20" x14ac:dyDescent="0.3">
      <c r="J55" s="73"/>
      <c r="K55" s="72"/>
      <c r="L55" s="97"/>
      <c r="M55" s="97"/>
      <c r="N55" s="97"/>
      <c r="O55" s="97"/>
      <c r="T55" s="72"/>
    </row>
    <row r="56" spans="10:20" x14ac:dyDescent="0.3">
      <c r="J56" s="73"/>
      <c r="K56" s="72"/>
      <c r="L56" s="97"/>
      <c r="M56" s="97"/>
      <c r="N56" s="97"/>
      <c r="O56" s="97"/>
      <c r="T56" s="72"/>
    </row>
    <row r="57" spans="10:20" x14ac:dyDescent="0.3">
      <c r="J57" s="73"/>
      <c r="K57" s="72"/>
      <c r="L57" s="97"/>
      <c r="M57" s="97"/>
      <c r="N57" s="97"/>
      <c r="O57" s="97"/>
    </row>
    <row r="58" spans="10:20" x14ac:dyDescent="0.3">
      <c r="J58" s="73"/>
    </row>
    <row r="59" spans="10:20" x14ac:dyDescent="0.3">
      <c r="J59" s="73"/>
    </row>
    <row r="60" spans="10:20" x14ac:dyDescent="0.3">
      <c r="J60" s="73"/>
    </row>
    <row r="61" spans="10:20" x14ac:dyDescent="0.3">
      <c r="J61" s="73"/>
    </row>
    <row r="62" spans="10:20" x14ac:dyDescent="0.3">
      <c r="J62" s="73"/>
    </row>
    <row r="63" spans="10:20" x14ac:dyDescent="0.3">
      <c r="J63" s="73"/>
    </row>
    <row r="64" spans="10:20" x14ac:dyDescent="0.3">
      <c r="J64" s="73"/>
    </row>
    <row r="65" spans="10:10" x14ac:dyDescent="0.3">
      <c r="J65" s="73"/>
    </row>
    <row r="66" spans="10:10" x14ac:dyDescent="0.3">
      <c r="J66" s="73"/>
    </row>
    <row r="67" spans="10:10" x14ac:dyDescent="0.3">
      <c r="J67" s="73"/>
    </row>
    <row r="68" spans="10:10" x14ac:dyDescent="0.3">
      <c r="J68" s="73"/>
    </row>
    <row r="69" spans="10:10" x14ac:dyDescent="0.3">
      <c r="J69" s="73"/>
    </row>
    <row r="70" spans="10:10" x14ac:dyDescent="0.3">
      <c r="J70" s="73"/>
    </row>
    <row r="71" spans="10:10" x14ac:dyDescent="0.3">
      <c r="J71" s="73"/>
    </row>
    <row r="72" spans="10:10" x14ac:dyDescent="0.3">
      <c r="J72" s="73"/>
    </row>
    <row r="73" spans="10:10" x14ac:dyDescent="0.3">
      <c r="J73" s="73"/>
    </row>
    <row r="74" spans="10:10" x14ac:dyDescent="0.3">
      <c r="J74" s="73"/>
    </row>
    <row r="75" spans="10:10" x14ac:dyDescent="0.3">
      <c r="J75" s="73"/>
    </row>
    <row r="76" spans="10:10" x14ac:dyDescent="0.3">
      <c r="J76" s="73"/>
    </row>
    <row r="77" spans="10:10" x14ac:dyDescent="0.3">
      <c r="J77" s="73"/>
    </row>
    <row r="78" spans="10:10" x14ac:dyDescent="0.3">
      <c r="J78" s="22"/>
    </row>
    <row r="79" spans="10:10" x14ac:dyDescent="0.3">
      <c r="J79" s="22"/>
    </row>
    <row r="80" spans="10:10" x14ac:dyDescent="0.3">
      <c r="J80" s="22"/>
    </row>
    <row r="81" spans="10:10" x14ac:dyDescent="0.3">
      <c r="J81" s="22"/>
    </row>
    <row r="82" spans="10:10" x14ac:dyDescent="0.3">
      <c r="J82" s="22"/>
    </row>
    <row r="83" spans="10:10" x14ac:dyDescent="0.3">
      <c r="J83" s="22"/>
    </row>
    <row r="84" spans="10:10" x14ac:dyDescent="0.3">
      <c r="J84" s="22"/>
    </row>
    <row r="85" spans="10:10" x14ac:dyDescent="0.3">
      <c r="J85" s="22"/>
    </row>
    <row r="86" spans="10:10" x14ac:dyDescent="0.3">
      <c r="J86" s="22"/>
    </row>
    <row r="87" spans="10:10" x14ac:dyDescent="0.3">
      <c r="J87" s="22"/>
    </row>
    <row r="88" spans="10:10" x14ac:dyDescent="0.3">
      <c r="J88" s="22"/>
    </row>
    <row r="89" spans="10:10" x14ac:dyDescent="0.3">
      <c r="J89" s="22"/>
    </row>
    <row r="90" spans="10:10" x14ac:dyDescent="0.3">
      <c r="J90" s="22"/>
    </row>
    <row r="91" spans="10:10" x14ac:dyDescent="0.3">
      <c r="J91" s="22"/>
    </row>
    <row r="92" spans="10:10" x14ac:dyDescent="0.3">
      <c r="J92" s="22"/>
    </row>
    <row r="93" spans="10:10" x14ac:dyDescent="0.3">
      <c r="J93" s="22"/>
    </row>
    <row r="94" spans="10:10" x14ac:dyDescent="0.3">
      <c r="J94" s="22"/>
    </row>
    <row r="95" spans="10:10" x14ac:dyDescent="0.3">
      <c r="J95" s="22"/>
    </row>
    <row r="96" spans="10:10" x14ac:dyDescent="0.3">
      <c r="J96" s="22"/>
    </row>
    <row r="97" spans="10:10" x14ac:dyDescent="0.3">
      <c r="J97" s="22"/>
    </row>
    <row r="98" spans="10:10" x14ac:dyDescent="0.3">
      <c r="J98" s="22"/>
    </row>
    <row r="99" spans="10:10" x14ac:dyDescent="0.3">
      <c r="J99" s="22"/>
    </row>
    <row r="100" spans="10:10" x14ac:dyDescent="0.3">
      <c r="J100" s="22"/>
    </row>
    <row r="101" spans="10:10" x14ac:dyDescent="0.3">
      <c r="J101" s="22"/>
    </row>
    <row r="102" spans="10:10" x14ac:dyDescent="0.3">
      <c r="J102" s="22"/>
    </row>
    <row r="103" spans="10:10" x14ac:dyDescent="0.3">
      <c r="J103" s="22"/>
    </row>
    <row r="104" spans="10:10" x14ac:dyDescent="0.3">
      <c r="J104" s="22"/>
    </row>
    <row r="105" spans="10:10" x14ac:dyDescent="0.3">
      <c r="J105" s="22"/>
    </row>
    <row r="106" spans="10:10" x14ac:dyDescent="0.3">
      <c r="J106" s="22"/>
    </row>
    <row r="107" spans="10:10" x14ac:dyDescent="0.3">
      <c r="J107" s="22"/>
    </row>
    <row r="108" spans="10:10" x14ac:dyDescent="0.3">
      <c r="J108" s="22"/>
    </row>
    <row r="109" spans="10:10" x14ac:dyDescent="0.3">
      <c r="J109" s="22"/>
    </row>
    <row r="110" spans="10:10" x14ac:dyDescent="0.3">
      <c r="J110" s="22"/>
    </row>
    <row r="111" spans="10:10" x14ac:dyDescent="0.3">
      <c r="J111" s="22"/>
    </row>
    <row r="112" spans="10:10" x14ac:dyDescent="0.3">
      <c r="J112" s="22"/>
    </row>
    <row r="113" spans="10:10" x14ac:dyDescent="0.3">
      <c r="J113" s="22"/>
    </row>
    <row r="114" spans="10:10" x14ac:dyDescent="0.3">
      <c r="J114" s="22"/>
    </row>
    <row r="115" spans="10:10" x14ac:dyDescent="0.3">
      <c r="J115" s="22"/>
    </row>
    <row r="116" spans="10:10" x14ac:dyDescent="0.3">
      <c r="J116" s="22"/>
    </row>
    <row r="117" spans="10:10" x14ac:dyDescent="0.3">
      <c r="J117" s="22"/>
    </row>
    <row r="118" spans="10:10" x14ac:dyDescent="0.3">
      <c r="J118" s="22"/>
    </row>
    <row r="119" spans="10:10" x14ac:dyDescent="0.3">
      <c r="J119" s="22"/>
    </row>
  </sheetData>
  <mergeCells count="16">
    <mergeCell ref="T5:T6"/>
    <mergeCell ref="T8:T9"/>
    <mergeCell ref="D5:D6"/>
    <mergeCell ref="E5:E6"/>
    <mergeCell ref="F5:F6"/>
    <mergeCell ref="D8:D9"/>
    <mergeCell ref="E8:E9"/>
    <mergeCell ref="F8:F9"/>
    <mergeCell ref="T2:T4"/>
    <mergeCell ref="D1:T1"/>
    <mergeCell ref="D2:D4"/>
    <mergeCell ref="E2:E4"/>
    <mergeCell ref="F2:F4"/>
    <mergeCell ref="G2:G4"/>
    <mergeCell ref="H2:K3"/>
    <mergeCell ref="L2:O3"/>
  </mergeCells>
  <pageMargins left="0.82677165354330717" right="0.23622047244094491" top="1.1417322834645669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22"/>
  <sheetViews>
    <sheetView tabSelected="1" view="pageBreakPreview" zoomScale="107" zoomScaleNormal="100" zoomScaleSheetLayoutView="107" workbookViewId="0">
      <selection activeCell="C18" sqref="C18"/>
    </sheetView>
  </sheetViews>
  <sheetFormatPr defaultRowHeight="14.4" x14ac:dyDescent="0.3"/>
  <cols>
    <col min="2" max="2" width="18.88671875" bestFit="1" customWidth="1"/>
    <col min="3" max="3" width="34.109375" customWidth="1"/>
    <col min="4" max="5" width="15.33203125" customWidth="1"/>
  </cols>
  <sheetData>
    <row r="3" spans="1:5" ht="21" customHeight="1" x14ac:dyDescent="0.3">
      <c r="A3" s="168" t="s">
        <v>84</v>
      </c>
      <c r="B3" s="168"/>
      <c r="C3" s="168"/>
      <c r="D3" s="168"/>
      <c r="E3" s="168"/>
    </row>
    <row r="4" spans="1:5" x14ac:dyDescent="0.3">
      <c r="A4" s="101">
        <v>1</v>
      </c>
      <c r="B4" s="167" t="s">
        <v>68</v>
      </c>
      <c r="C4" s="15" t="s">
        <v>69</v>
      </c>
      <c r="D4" s="166"/>
      <c r="E4" s="166"/>
    </row>
    <row r="5" spans="1:5" x14ac:dyDescent="0.3">
      <c r="A5" s="101"/>
      <c r="B5" s="167"/>
      <c r="C5" s="15" t="s">
        <v>70</v>
      </c>
      <c r="D5" s="166"/>
      <c r="E5" s="166"/>
    </row>
    <row r="6" spans="1:5" x14ac:dyDescent="0.3">
      <c r="A6" s="101"/>
      <c r="B6" s="167"/>
      <c r="C6" s="15" t="s">
        <v>71</v>
      </c>
      <c r="D6" s="166"/>
      <c r="E6" s="166"/>
    </row>
    <row r="7" spans="1:5" x14ac:dyDescent="0.3">
      <c r="A7" s="101"/>
      <c r="B7" s="167"/>
      <c r="C7" s="15" t="s">
        <v>76</v>
      </c>
      <c r="D7" s="166"/>
      <c r="E7" s="166"/>
    </row>
    <row r="8" spans="1:5" x14ac:dyDescent="0.3">
      <c r="A8" s="101"/>
      <c r="B8" s="167"/>
      <c r="C8" s="15" t="s">
        <v>75</v>
      </c>
      <c r="D8" s="166"/>
      <c r="E8" s="166"/>
    </row>
    <row r="9" spans="1:5" x14ac:dyDescent="0.3">
      <c r="A9" s="101">
        <v>2</v>
      </c>
      <c r="B9" s="167" t="s">
        <v>72</v>
      </c>
      <c r="C9" s="15" t="s">
        <v>73</v>
      </c>
      <c r="D9" s="166"/>
      <c r="E9" s="166"/>
    </row>
    <row r="10" spans="1:5" x14ac:dyDescent="0.3">
      <c r="A10" s="101"/>
      <c r="B10" s="167"/>
      <c r="C10" s="15" t="s">
        <v>74</v>
      </c>
      <c r="D10" s="166"/>
      <c r="E10" s="166"/>
    </row>
    <row r="11" spans="1:5" x14ac:dyDescent="0.3">
      <c r="A11" s="101">
        <v>3</v>
      </c>
      <c r="B11" s="167" t="s">
        <v>58</v>
      </c>
      <c r="C11" s="15" t="s">
        <v>73</v>
      </c>
      <c r="D11" s="166"/>
      <c r="E11" s="166"/>
    </row>
    <row r="12" spans="1:5" x14ac:dyDescent="0.3">
      <c r="A12" s="101"/>
      <c r="B12" s="167"/>
      <c r="C12" s="15" t="s">
        <v>74</v>
      </c>
      <c r="D12" s="166"/>
      <c r="E12" s="166"/>
    </row>
    <row r="13" spans="1:5" x14ac:dyDescent="0.3">
      <c r="A13" s="101">
        <v>4</v>
      </c>
      <c r="B13" s="167" t="s">
        <v>12</v>
      </c>
      <c r="C13" s="15" t="s">
        <v>77</v>
      </c>
      <c r="D13" s="166"/>
      <c r="E13" s="166"/>
    </row>
    <row r="14" spans="1:5" x14ac:dyDescent="0.3">
      <c r="A14" s="101"/>
      <c r="B14" s="167"/>
      <c r="C14" s="15" t="s">
        <v>78</v>
      </c>
      <c r="D14" s="166"/>
      <c r="E14" s="166"/>
    </row>
    <row r="15" spans="1:5" x14ac:dyDescent="0.3">
      <c r="A15" s="1">
        <v>5</v>
      </c>
      <c r="B15" t="s">
        <v>87</v>
      </c>
      <c r="C15" s="15" t="s">
        <v>28</v>
      </c>
      <c r="D15" s="166"/>
      <c r="E15" s="166"/>
    </row>
    <row r="16" spans="1:5" x14ac:dyDescent="0.3">
      <c r="A16" s="1">
        <v>6</v>
      </c>
      <c r="B16" s="15" t="s">
        <v>79</v>
      </c>
      <c r="C16" s="15" t="s">
        <v>85</v>
      </c>
      <c r="D16" s="166"/>
      <c r="E16" s="166"/>
    </row>
    <row r="17" spans="1:5" x14ac:dyDescent="0.3">
      <c r="A17" s="1">
        <v>7</v>
      </c>
      <c r="B17" s="15" t="s">
        <v>80</v>
      </c>
      <c r="C17" s="15" t="s">
        <v>86</v>
      </c>
      <c r="D17" s="166"/>
      <c r="E17" s="166"/>
    </row>
    <row r="18" spans="1:5" x14ac:dyDescent="0.3">
      <c r="A18" s="1">
        <v>8</v>
      </c>
      <c r="B18" s="15" t="s">
        <v>81</v>
      </c>
      <c r="C18" s="15"/>
      <c r="D18" s="166"/>
      <c r="E18" s="166"/>
    </row>
    <row r="19" spans="1:5" x14ac:dyDescent="0.3">
      <c r="A19" s="1">
        <v>9</v>
      </c>
      <c r="B19" s="15" t="s">
        <v>82</v>
      </c>
      <c r="C19" s="15"/>
      <c r="D19" s="166"/>
      <c r="E19" s="166"/>
    </row>
    <row r="20" spans="1:5" x14ac:dyDescent="0.3">
      <c r="A20" s="1">
        <v>10</v>
      </c>
      <c r="B20" s="15" t="s">
        <v>83</v>
      </c>
      <c r="C20" s="15"/>
      <c r="D20" s="166"/>
      <c r="E20" s="166"/>
    </row>
    <row r="21" spans="1:5" x14ac:dyDescent="0.3">
      <c r="A21" s="1">
        <v>11</v>
      </c>
      <c r="B21" s="15" t="s">
        <v>37</v>
      </c>
      <c r="C21" s="166"/>
      <c r="D21" s="166"/>
      <c r="E21" s="166"/>
    </row>
    <row r="22" spans="1:5" x14ac:dyDescent="0.3">
      <c r="A22" s="170">
        <v>12</v>
      </c>
      <c r="B22" s="169" t="s">
        <v>32</v>
      </c>
      <c r="C22" s="171" t="s">
        <v>33</v>
      </c>
      <c r="D22" s="166"/>
      <c r="E22" s="166"/>
    </row>
  </sheetData>
  <mergeCells count="9">
    <mergeCell ref="A3:E3"/>
    <mergeCell ref="B4:B8"/>
    <mergeCell ref="B9:B10"/>
    <mergeCell ref="B11:B12"/>
    <mergeCell ref="B13:B14"/>
    <mergeCell ref="A4:A8"/>
    <mergeCell ref="A9:A10"/>
    <mergeCell ref="A11:A12"/>
    <mergeCell ref="A13:A14"/>
  </mergeCells>
  <pageMargins left="0.70866141732283472" right="0.70866141732283472" top="0.74803149606299213" bottom="0.74803149606299213" header="0.31496062992125984" footer="0.31496062992125984"/>
  <pageSetup paperSize="9"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IVF-Gandhi</vt:lpstr>
      <vt:lpstr>IVF_PBJ</vt:lpstr>
      <vt:lpstr>IVF_PBJ-02</vt:lpstr>
      <vt:lpstr>Sheet3</vt:lpstr>
      <vt:lpstr>IVF_PBJ!Print_Area</vt:lpstr>
      <vt:lpstr>'IVF_PBJ-02'!Print_Area</vt:lpstr>
      <vt:lpstr>Sheet3!Print_Area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INFRA</dc:creator>
  <cp:lastModifiedBy>shiva manohar</cp:lastModifiedBy>
  <cp:lastPrinted>2024-01-06T07:45:39Z</cp:lastPrinted>
  <dcterms:created xsi:type="dcterms:W3CDTF">2023-08-05T07:49:03Z</dcterms:created>
  <dcterms:modified xsi:type="dcterms:W3CDTF">2024-01-06T08:12:00Z</dcterms:modified>
</cp:coreProperties>
</file>