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Asta\SOTC\Quotations\PCGI\"/>
    </mc:Choice>
  </mc:AlternateContent>
  <xr:revisionPtr revIDLastSave="0" documentId="13_ncr:1_{D73DCAC9-F832-471F-9263-3DAB0D0A5FB9}" xr6:coauthVersionLast="47" xr6:coauthVersionMax="47" xr10:uidLastSave="{00000000-0000-0000-0000-000000000000}"/>
  <bookViews>
    <workbookView xWindow="-108" yWindow="-108" windowWidth="23256" windowHeight="12456" activeTab="1" xr2:uid="{00000000-000D-0000-FFFF-FFFF00000000}"/>
  </bookViews>
  <sheets>
    <sheet name="Prices" sheetId="19" r:id="rId1"/>
    <sheet name="Sheet2" sheetId="21" r:id="rId2"/>
  </sheets>
  <definedNames>
    <definedName name="_xlnm.Print_Area" localSheetId="0">Prices!$A$1:$I$55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21" l="1"/>
  <c r="G15" i="21"/>
  <c r="G14" i="21"/>
  <c r="H14" i="21" s="1"/>
  <c r="G16" i="21" l="1"/>
  <c r="H15" i="21"/>
  <c r="H16" i="21" s="1"/>
  <c r="G17" i="21"/>
  <c r="N25" i="21"/>
  <c r="G18" i="21"/>
  <c r="N28" i="21" l="1"/>
  <c r="N29" i="21"/>
  <c r="N30" i="21"/>
  <c r="N31" i="21"/>
  <c r="N27" i="21"/>
  <c r="N33" i="21" s="1"/>
  <c r="G19" i="21" s="1"/>
  <c r="G20" i="21" s="1"/>
  <c r="H22" i="19" l="1"/>
  <c r="H24" i="19" l="1"/>
  <c r="A24" i="19" l="1"/>
  <c r="H17" i="19" l="1"/>
  <c r="A17" i="19"/>
  <c r="H21" i="19" l="1"/>
  <c r="H19" i="19"/>
  <c r="H25" i="19" l="1"/>
  <c r="H28" i="19" s="1"/>
  <c r="H31" i="19" s="1"/>
  <c r="A19" i="19"/>
  <c r="A21" i="19"/>
  <c r="A22" i="19" s="1"/>
</calcChain>
</file>

<file path=xl/sharedStrings.xml><?xml version="1.0" encoding="utf-8"?>
<sst xmlns="http://schemas.openxmlformats.org/spreadsheetml/2006/main" count="113" uniqueCount="104">
  <si>
    <t>Nos</t>
  </si>
  <si>
    <t xml:space="preserve"> </t>
  </si>
  <si>
    <t>S.No</t>
  </si>
  <si>
    <t>Qty</t>
  </si>
  <si>
    <t>AHLADA CLEAN ROOM TECH PRIVATE LIMITED</t>
  </si>
  <si>
    <t>Hyderabad - 501401, Telangana, India</t>
  </si>
  <si>
    <t>CLIENT</t>
  </si>
  <si>
    <t>ADDRESS</t>
  </si>
  <si>
    <t>PROJECT</t>
  </si>
  <si>
    <t>OFFER NO</t>
  </si>
  <si>
    <t>OFFER DATE</t>
  </si>
  <si>
    <t>KIND ATTN</t>
  </si>
  <si>
    <t>Material Description</t>
  </si>
  <si>
    <t>Unit Rate</t>
  </si>
  <si>
    <t>Total Amount</t>
  </si>
  <si>
    <t>Units</t>
  </si>
  <si>
    <t>Terms &amp; Conditions</t>
  </si>
  <si>
    <t>Unloading, Shifting and Storage</t>
  </si>
  <si>
    <t xml:space="preserve">GST       </t>
  </si>
  <si>
    <t xml:space="preserve">Packing </t>
  </si>
  <si>
    <t>Payment Terms for Supply</t>
  </si>
  <si>
    <t>Payment Terms for Service</t>
  </si>
  <si>
    <t>Transportation</t>
  </si>
  <si>
    <t>Insurance</t>
  </si>
  <si>
    <t>Delivery</t>
  </si>
  <si>
    <t>Offer Validity</t>
  </si>
  <si>
    <t>Warranty</t>
  </si>
  <si>
    <t>Prices are subject to vary as per price escalation of raw material in the market</t>
  </si>
  <si>
    <t>FOR AHLADA CLEAN ROOM TECH PVT LTD</t>
  </si>
  <si>
    <t xml:space="preserve">: Included with Polythene Sheet &amp; Corrugated Sheet. </t>
  </si>
  <si>
    <t>: your site shall be your responsibility and arranged by you at your cost</t>
  </si>
  <si>
    <t>: To your Account</t>
  </si>
  <si>
    <t xml:space="preserve">  commercially clear Purchase order and advance payment</t>
  </si>
  <si>
    <t>: 1 Week</t>
  </si>
  <si>
    <t>: 12 Months from the Date of Supply</t>
  </si>
  <si>
    <t>Authorised Signatory</t>
  </si>
  <si>
    <t>CONTACT PERSON</t>
  </si>
  <si>
    <t>CONTACT NO</t>
  </si>
  <si>
    <t>MAIL ID</t>
  </si>
  <si>
    <t xml:space="preserve">: </t>
  </si>
  <si>
    <r>
      <rPr>
        <b/>
        <sz val="13"/>
        <rFont val="Calibri"/>
        <family val="2"/>
        <scheme val="minor"/>
      </rPr>
      <t>ADDRESS :</t>
    </r>
    <r>
      <rPr>
        <sz val="13"/>
        <rFont val="Calibri"/>
        <family val="2"/>
        <scheme val="minor"/>
      </rPr>
      <t xml:space="preserve"> Sy No. 687 Part, Gundlapochampalli, Medchal - Malkajgiri Dist, </t>
    </r>
  </si>
  <si>
    <r>
      <rPr>
        <b/>
        <sz val="13"/>
        <rFont val="Calibri"/>
        <family val="2"/>
        <scheme val="minor"/>
      </rPr>
      <t>GSTIN :</t>
    </r>
    <r>
      <rPr>
        <sz val="13"/>
        <rFont val="Calibri"/>
        <family val="2"/>
        <scheme val="minor"/>
      </rPr>
      <t xml:space="preserve"> 36AAQCA4826R1ZU</t>
    </r>
  </si>
  <si>
    <t>HSN / SAC Code</t>
  </si>
  <si>
    <t>Sqmt</t>
  </si>
  <si>
    <t>Installation Charges</t>
  </si>
  <si>
    <t>TOTAL AMOUNT - Supply</t>
  </si>
  <si>
    <t>Rmt</t>
  </si>
  <si>
    <t>: On Pro Rata Basis - Immedaitely</t>
  </si>
  <si>
    <t>Aluminium Extruded Male &amp; Female Coving Powder Coated R70 ( Int &amp; Ext )</t>
  </si>
  <si>
    <t>Accessories</t>
  </si>
  <si>
    <t>2D &amp; 3D Cornners</t>
  </si>
  <si>
    <t>50mm thick double skin False cealing panels of skin thick 0.8mm GPSP (120GSM Zinc Coated ) Sheet. PUF as infill material Density 40-42 Kg/Cu mtr with both side powder coating of thickness 60-70 microns.with suitable Ceiling grid and supporting hardware. Joints shall be sealed with cleanroom compatible silicon</t>
  </si>
  <si>
    <t>Ceiling Panels  50mm Thick (Powder Coated)</t>
  </si>
  <si>
    <t xml:space="preserve">: Unloading of the material, Shifting to requied area &amp; storage and security of material on receipt at </t>
  </si>
  <si>
    <t>: Extra At Actuals / Vehicle Client Scope</t>
  </si>
  <si>
    <r>
      <rPr>
        <b/>
        <sz val="13"/>
        <color indexed="8"/>
        <rFont val="Calibri"/>
        <family val="2"/>
        <scheme val="minor"/>
      </rPr>
      <t xml:space="preserve">MAIL ID : </t>
    </r>
    <r>
      <rPr>
        <sz val="13"/>
        <color indexed="8"/>
        <rFont val="Calibri"/>
        <family val="2"/>
        <scheme val="minor"/>
      </rPr>
      <t>sales@ahladacleanroom.com</t>
    </r>
  </si>
  <si>
    <t>TOTAL AMOUNT (Supply + Installation Charges) - Basic</t>
  </si>
  <si>
    <t>: @ 18% Extra As Applicable</t>
  </si>
  <si>
    <r>
      <t xml:space="preserve">HVAC and Electrical cutouts </t>
    </r>
    <r>
      <rPr>
        <sz val="13"/>
        <color theme="1"/>
        <rFont val="Calibri"/>
        <family val="2"/>
        <scheme val="minor"/>
      </rPr>
      <t xml:space="preserve"> (Approx Qty)</t>
    </r>
  </si>
  <si>
    <t>Bank Name</t>
  </si>
  <si>
    <t>: IDFC First Bank</t>
  </si>
  <si>
    <t>Account No : 10078799632</t>
  </si>
  <si>
    <t>IFSC Code</t>
  </si>
  <si>
    <t>: IDFB0080203</t>
  </si>
  <si>
    <t>Address       : Paradise Secunderabad Branch,</t>
  </si>
  <si>
    <t>Legend Crystal, First Floor, Hyderabad - 500003</t>
  </si>
  <si>
    <t>QUOTATION</t>
  </si>
  <si>
    <t>Wall Panels 50mm Thick (Powder Coated)</t>
  </si>
  <si>
    <t>Cutouts</t>
  </si>
  <si>
    <t xml:space="preserve">50mm thick double skin wall panels of skin thick 0.8mm GPSP (120GSM Zinc Coated ) Sheet. PUF as infill material Density 40-42 Kg/Cu mtr with both side powder coating of thickness 60-70 microns including Bottom track &amp; silicon sealent etc. </t>
  </si>
  <si>
    <t>: Asta Infra Projects Pvt Ltd</t>
  </si>
  <si>
    <t>: Gandhi Hospital</t>
  </si>
  <si>
    <t>: Mr. A.Mallikarjun</t>
  </si>
  <si>
    <t>: +91 9963994994</t>
  </si>
  <si>
    <t>: mallikarjun@ahladacleanroom.com</t>
  </si>
  <si>
    <t>: 20% Advance, 70% against PI, 10% after Installation</t>
  </si>
  <si>
    <t>: 8th Floor Corridors</t>
  </si>
  <si>
    <t>: 22-09-2023</t>
  </si>
  <si>
    <t>: ACTPL/QUO/ASTA/0563/23-24</t>
  </si>
  <si>
    <t xml:space="preserve">: Minimum 5 - 7 weeks from the date of receipt of Drawings Approval along with technically &amp; </t>
  </si>
  <si>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</si>
  <si>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</si>
  <si>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</si>
  <si>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t>Description</t>
  </si>
  <si>
    <t>UOM</t>
  </si>
  <si>
    <t>Unit Rate (Rs.)</t>
  </si>
  <si>
    <t>Amount (Rs.)</t>
  </si>
  <si>
    <t>QTY</t>
  </si>
  <si>
    <t>GST @ 18%</t>
  </si>
  <si>
    <t>Total Amount excluding CAMC</t>
  </si>
  <si>
    <t>CAMC Amount as per below table</t>
  </si>
  <si>
    <t>Total Amount including CAMC Amount</t>
  </si>
  <si>
    <t>Base Price</t>
  </si>
  <si>
    <t>Year</t>
  </si>
  <si>
    <t>CAMC %</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</si>
  <si>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</si>
  <si>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</si>
  <si>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</si>
  <si>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</si>
  <si>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</si>
  <si>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Amount</t>
  </si>
  <si>
    <t>Comprehensive Annual Maintanance Charges post warranty period for 5 years (6th year to 10th year) @ 8,8,8,8,8 % respectively</t>
  </si>
  <si>
    <t>Total %</t>
  </si>
  <si>
    <r>
      <t>CAMC Amount for 5</t>
    </r>
    <r>
      <rPr>
        <b/>
        <vertAlign val="superscript"/>
        <sz val="10"/>
        <rFont val="Arial"/>
        <family val="2"/>
      </rPr>
      <t>th</t>
    </r>
    <r>
      <rPr>
        <b/>
        <sz val="10"/>
        <rFont val="Arial"/>
        <family val="2"/>
      </rPr>
      <t xml:space="preserve"> year to 10</t>
    </r>
    <r>
      <rPr>
        <b/>
        <vertAlign val="superscript"/>
        <sz val="10"/>
        <rFont val="Arial"/>
        <family val="2"/>
      </rPr>
      <t>th</t>
    </r>
    <r>
      <rPr>
        <b/>
        <sz val="10"/>
        <rFont val="Arial"/>
        <family val="2"/>
      </rPr>
      <t xml:space="preserv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</si>
</sst>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27" x14ac:knownFonts="1">
    <font>
      <sz val="10"/>
      <name val="Arial"/>
    </font>
    <font>
      <sz val="10"/>
      <name val="Arial"/>
      <family val="2"/>
    </font>
    <font>
      <b/>
      <sz val="12"/>
      <name val="Calibri"/>
      <family val="2"/>
      <scheme val="minor"/>
    </font>
    <font>
      <b/>
      <sz val="12"/>
      <color rgb="FFFF0000"/>
      <name val="Calibri"/>
      <family val="2"/>
      <scheme val="minor"/>
    </font>
    <font>
      <b/>
      <sz val="12"/>
      <color indexed="12"/>
      <name val="Calibri"/>
      <family val="2"/>
      <scheme val="minor"/>
    </font>
    <font>
      <b/>
      <sz val="12"/>
      <color indexed="8"/>
      <name val="Calibri"/>
      <family val="2"/>
      <scheme val="minor"/>
    </font>
    <font>
      <sz val="12"/>
      <color indexed="8"/>
      <name val="Calibri"/>
      <family val="2"/>
      <scheme val="minor"/>
    </font>
    <font>
      <sz val="12"/>
      <name val="Calibri"/>
      <family val="2"/>
      <scheme val="minor"/>
    </font>
    <font>
      <b/>
      <sz val="16"/>
      <color rgb="FF002060"/>
      <name val="Calibri"/>
      <family val="2"/>
      <scheme val="minor"/>
    </font>
    <font>
      <sz val="13"/>
      <name val="Calibri"/>
      <family val="2"/>
      <scheme val="minor"/>
    </font>
    <font>
      <sz val="13"/>
      <color indexed="8"/>
      <name val="Calibri"/>
      <family val="2"/>
      <scheme val="minor"/>
    </font>
    <font>
      <b/>
      <sz val="13"/>
      <color rgb="FF0000CC"/>
      <name val="Calibri"/>
      <family val="2"/>
      <scheme val="minor"/>
    </font>
    <font>
      <b/>
      <sz val="13"/>
      <name val="Calibri"/>
      <family val="2"/>
      <scheme val="minor"/>
    </font>
    <font>
      <b/>
      <sz val="13"/>
      <color indexed="8"/>
      <name val="Calibri"/>
      <family val="2"/>
      <scheme val="minor"/>
    </font>
    <font>
      <b/>
      <sz val="13"/>
      <color rgb="FF0FA9A5"/>
      <name val="Calibri"/>
      <family val="2"/>
      <scheme val="minor"/>
    </font>
    <font>
      <b/>
      <sz val="13"/>
      <color rgb="FF0D9592"/>
      <name val="Calibri"/>
      <family val="2"/>
      <scheme val="minor"/>
    </font>
    <font>
      <b/>
      <sz val="13"/>
      <color theme="1"/>
      <name val="Calibri"/>
      <family val="2"/>
      <scheme val="minor"/>
    </font>
    <font>
      <b/>
      <sz val="13"/>
      <color rgb="FF7030A0"/>
      <name val="Calibri"/>
      <family val="2"/>
      <scheme val="minor"/>
    </font>
    <font>
      <b/>
      <sz val="13"/>
      <color rgb="FFFF0000"/>
      <name val="Calibri"/>
      <family val="2"/>
      <scheme val="minor"/>
    </font>
    <font>
      <sz val="13"/>
      <color rgb="FF7030A0"/>
      <name val="Calibri"/>
      <family val="2"/>
      <scheme val="minor"/>
    </font>
    <font>
      <sz val="13"/>
      <color theme="1"/>
      <name val="Calibri"/>
      <family val="2"/>
      <scheme val="minor"/>
    </font>
    <font>
      <sz val="10"/>
      <name val="Arial"/>
    </font>
    <font>
      <sz val="11"/>
      <name val="Calibri"/>
      <family val="2"/>
      <scheme val="minor"/>
    </font>
    <font>
      <vertAlign val="superscript"/>
      <sz val="11"/>
      <name val="Calibri"/>
      <family val="2"/>
      <scheme val="minor"/>
    </font>
    <font>
      <vertAlign val="superscript"/>
      <sz val="11"/>
      <color theme="1"/>
      <name val="Calibri"/>
      <family val="2"/>
      <scheme val="minor"/>
    </font>
    <font>
      <b/>
      <sz val="10"/>
      <name val="Arial"/>
      <family val="2"/>
    </font>
    <font>
      <b/>
      <vertAlign val="superscript"/>
      <sz val="10"/>
      <name val="Arial"/>
      <family val="2"/>
    </font>
  </fonts>
  <fills count="5">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1" fillId="0" borderId="0"/>
    <xf numFmtId="164" fontId="21" fillId="0" borderId="0" applyFont="0" applyFill="0" applyBorder="0" applyAlignment="0" applyProtection="0"/>
  </cellStyleXfs>
  <cellXfs count="152">
    <xf numFmtId="0" fontId="0" fillId="0" borderId="0" xfId="0"/>
    <xf numFmtId="0" fontId="7"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16"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43" fontId="16" fillId="3" borderId="1" xfId="1" applyFont="1" applyFill="1" applyBorder="1" applyAlignment="1">
      <alignment horizontal="center" vertical="center" wrapText="1"/>
    </xf>
    <xf numFmtId="0" fontId="9" fillId="2" borderId="1" xfId="0" applyFont="1" applyFill="1" applyBorder="1" applyAlignment="1">
      <alignment horizontal="center" vertical="center" wrapText="1"/>
    </xf>
    <xf numFmtId="0" fontId="18" fillId="2" borderId="1" xfId="0" applyFont="1" applyFill="1" applyBorder="1" applyAlignment="1">
      <alignment vertical="center" wrapText="1"/>
    </xf>
    <xf numFmtId="43" fontId="18" fillId="2" borderId="1" xfId="1" applyFont="1" applyFill="1" applyBorder="1" applyAlignment="1">
      <alignment horizontal="right" vertical="center" wrapText="1"/>
    </xf>
    <xf numFmtId="0" fontId="9" fillId="0" borderId="5" xfId="0" applyFont="1" applyBorder="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0" fontId="9" fillId="0" borderId="0" xfId="0" applyFont="1" applyAlignment="1">
      <alignment vertical="center"/>
    </xf>
    <xf numFmtId="43" fontId="9" fillId="0" borderId="0" xfId="1" applyFont="1" applyFill="1" applyBorder="1" applyAlignment="1">
      <alignment vertical="center"/>
    </xf>
    <xf numFmtId="43" fontId="18" fillId="0" borderId="0" xfId="1" applyFont="1" applyFill="1" applyBorder="1" applyAlignment="1">
      <alignment vertical="center"/>
    </xf>
    <xf numFmtId="0" fontId="12" fillId="0" borderId="5" xfId="0" applyFont="1" applyBorder="1" applyAlignment="1">
      <alignment horizontal="center" vertical="center"/>
    </xf>
    <xf numFmtId="0" fontId="9" fillId="0" borderId="0" xfId="0" applyFont="1" applyAlignment="1">
      <alignment horizontal="left" vertical="center"/>
    </xf>
    <xf numFmtId="0" fontId="12" fillId="0" borderId="5" xfId="0" applyFont="1" applyBorder="1" applyAlignment="1">
      <alignment horizontal="left" vertical="center"/>
    </xf>
    <xf numFmtId="0" fontId="9" fillId="0" borderId="5" xfId="0" applyFont="1" applyBorder="1" applyAlignment="1">
      <alignment horizontal="left" vertical="center"/>
    </xf>
    <xf numFmtId="0" fontId="9" fillId="0" borderId="8" xfId="0" applyFont="1" applyBorder="1" applyAlignment="1">
      <alignment vertical="center"/>
    </xf>
    <xf numFmtId="0" fontId="9" fillId="0" borderId="8" xfId="0" applyFont="1" applyBorder="1" applyAlignment="1">
      <alignment horizontal="center" vertical="center"/>
    </xf>
    <xf numFmtId="0" fontId="17" fillId="0" borderId="1" xfId="0" applyFont="1" applyBorder="1" applyAlignment="1">
      <alignment horizontal="center" vertical="center"/>
    </xf>
    <xf numFmtId="0" fontId="9" fillId="0" borderId="1" xfId="0" applyFont="1" applyBorder="1" applyAlignment="1">
      <alignment horizontal="center" vertical="center" wrapText="1"/>
    </xf>
    <xf numFmtId="43" fontId="9" fillId="0" borderId="1" xfId="1" applyFont="1" applyFill="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horizontal="right" vertical="center" wrapText="1"/>
    </xf>
    <xf numFmtId="0" fontId="19" fillId="0" borderId="12" xfId="0" applyFont="1" applyBorder="1" applyAlignment="1">
      <alignment horizontal="left" vertical="center" wrapText="1"/>
    </xf>
    <xf numFmtId="0" fontId="4" fillId="0" borderId="0" xfId="0" applyFont="1" applyAlignment="1">
      <alignment horizontal="left" vertical="center"/>
    </xf>
    <xf numFmtId="0" fontId="2" fillId="0" borderId="0" xfId="0" applyFont="1" applyAlignment="1">
      <alignment vertical="center"/>
    </xf>
    <xf numFmtId="0" fontId="5" fillId="0" borderId="0" xfId="0" applyFont="1" applyAlignment="1">
      <alignment vertical="center"/>
    </xf>
    <xf numFmtId="43" fontId="5" fillId="0" borderId="0" xfId="1" applyFont="1" applyFill="1" applyAlignment="1">
      <alignment vertical="center"/>
    </xf>
    <xf numFmtId="0" fontId="6" fillId="0" borderId="0" xfId="0" applyFont="1" applyAlignment="1">
      <alignment vertical="center"/>
    </xf>
    <xf numFmtId="0" fontId="10" fillId="0" borderId="5" xfId="0" applyFont="1" applyBorder="1" applyAlignment="1">
      <alignment vertical="center"/>
    </xf>
    <xf numFmtId="0" fontId="11" fillId="0" borderId="0" xfId="0" applyFont="1" applyAlignment="1">
      <alignment horizontal="left" vertical="center"/>
    </xf>
    <xf numFmtId="0" fontId="12" fillId="0" borderId="0" xfId="0" applyFont="1" applyAlignment="1">
      <alignment vertical="center"/>
    </xf>
    <xf numFmtId="0" fontId="14" fillId="0" borderId="5" xfId="0" applyFont="1" applyBorder="1" applyAlignment="1">
      <alignment horizontal="left" vertical="center"/>
    </xf>
    <xf numFmtId="0" fontId="15" fillId="0" borderId="5" xfId="0" applyFont="1" applyBorder="1" applyAlignment="1">
      <alignment horizontal="left" vertical="center"/>
    </xf>
    <xf numFmtId="0" fontId="9" fillId="0" borderId="1" xfId="0" applyFont="1" applyBorder="1" applyAlignment="1">
      <alignment vertical="center"/>
    </xf>
    <xf numFmtId="0" fontId="12" fillId="2" borderId="1" xfId="0" applyFont="1" applyFill="1" applyBorder="1" applyAlignment="1">
      <alignment vertical="center"/>
    </xf>
    <xf numFmtId="0" fontId="9" fillId="0" borderId="6" xfId="0" applyFont="1" applyBorder="1" applyAlignme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9" fillId="0" borderId="8" xfId="0" applyFont="1" applyBorder="1" applyAlignment="1">
      <alignment horizontal="left" vertical="center"/>
    </xf>
    <xf numFmtId="43" fontId="9" fillId="0" borderId="8" xfId="1" applyFont="1" applyFill="1" applyBorder="1" applyAlignment="1">
      <alignment vertical="center"/>
    </xf>
    <xf numFmtId="0" fontId="9" fillId="0" borderId="9" xfId="0" applyFont="1" applyBorder="1" applyAlignment="1">
      <alignment vertical="center"/>
    </xf>
    <xf numFmtId="0" fontId="7" fillId="0" borderId="0" xfId="0" applyFont="1" applyAlignment="1">
      <alignment horizontal="left" vertical="center"/>
    </xf>
    <xf numFmtId="43" fontId="7" fillId="0" borderId="0" xfId="1" applyFont="1" applyFill="1" applyAlignment="1">
      <alignment vertical="center"/>
    </xf>
    <xf numFmtId="0" fontId="3" fillId="0" borderId="0" xfId="0" applyFont="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2" fillId="0" borderId="3" xfId="0" applyFont="1" applyBorder="1" applyAlignment="1">
      <alignment horizontal="center" vertical="center"/>
    </xf>
    <xf numFmtId="0" fontId="9" fillId="0" borderId="3" xfId="0" applyFont="1" applyBorder="1" applyAlignment="1">
      <alignment vertical="center"/>
    </xf>
    <xf numFmtId="43" fontId="9" fillId="0" borderId="3" xfId="1" applyFont="1" applyFill="1" applyBorder="1" applyAlignment="1">
      <alignment vertical="center"/>
    </xf>
    <xf numFmtId="0" fontId="9" fillId="0" borderId="4" xfId="0" applyFont="1" applyBorder="1" applyAlignment="1">
      <alignment vertical="center"/>
    </xf>
    <xf numFmtId="0" fontId="9" fillId="0" borderId="11" xfId="0" applyFont="1" applyBorder="1" applyAlignment="1">
      <alignment horizontal="left" vertical="center" wrapText="1"/>
    </xf>
    <xf numFmtId="0" fontId="17" fillId="0" borderId="1" xfId="0" applyFont="1" applyBorder="1" applyAlignment="1">
      <alignment horizontal="left" vertical="center"/>
    </xf>
    <xf numFmtId="0" fontId="18" fillId="0" borderId="0" xfId="0" applyFont="1" applyAlignment="1">
      <alignment horizontal="center" vertical="center"/>
    </xf>
    <xf numFmtId="0" fontId="9" fillId="2" borderId="1" xfId="0" applyFont="1" applyFill="1" applyBorder="1" applyAlignment="1">
      <alignment vertical="center"/>
    </xf>
    <xf numFmtId="2" fontId="9" fillId="0" borderId="1" xfId="0" applyNumberFormat="1" applyFont="1" applyBorder="1" applyAlignment="1">
      <alignment vertical="center" wrapText="1"/>
    </xf>
    <xf numFmtId="2" fontId="9" fillId="0" borderId="1" xfId="0" applyNumberFormat="1" applyFont="1" applyBorder="1" applyAlignment="1">
      <alignment vertical="center"/>
    </xf>
    <xf numFmtId="0" fontId="12" fillId="0" borderId="7" xfId="0" applyFont="1" applyBorder="1" applyAlignment="1">
      <alignment horizontal="left" vertical="center"/>
    </xf>
    <xf numFmtId="0" fontId="12" fillId="0" borderId="2" xfId="0" applyFont="1" applyBorder="1" applyAlignment="1">
      <alignment horizontal="left"/>
    </xf>
    <xf numFmtId="0" fontId="10" fillId="0" borderId="3" xfId="0" applyFont="1" applyBorder="1"/>
    <xf numFmtId="0" fontId="13" fillId="0" borderId="3" xfId="0" applyFont="1" applyBorder="1"/>
    <xf numFmtId="0" fontId="10" fillId="0" borderId="4" xfId="0" applyFont="1" applyBorder="1"/>
    <xf numFmtId="0" fontId="12" fillId="0" borderId="5" xfId="0" applyFont="1" applyBorder="1" applyAlignment="1">
      <alignment horizontal="left"/>
    </xf>
    <xf numFmtId="0" fontId="10" fillId="0" borderId="0" xfId="0" applyFont="1"/>
    <xf numFmtId="0" fontId="13" fillId="0" borderId="0" xfId="0" applyFont="1"/>
    <xf numFmtId="0" fontId="10" fillId="0" borderId="6" xfId="0" applyFont="1" applyBorder="1"/>
    <xf numFmtId="14" fontId="13" fillId="0" borderId="0" xfId="0" applyNumberFormat="1" applyFont="1" applyAlignment="1">
      <alignment horizontal="left"/>
    </xf>
    <xf numFmtId="0" fontId="10" fillId="0" borderId="5" xfId="0" applyFont="1" applyBorder="1" applyAlignment="1">
      <alignment horizontal="center"/>
    </xf>
    <xf numFmtId="0" fontId="10" fillId="0" borderId="2" xfId="0" applyFont="1" applyBorder="1" applyAlignment="1">
      <alignment horizontal="left"/>
    </xf>
    <xf numFmtId="0" fontId="10" fillId="0" borderId="5" xfId="0" applyFont="1" applyBorder="1" applyAlignment="1">
      <alignment horizontal="left"/>
    </xf>
    <xf numFmtId="0" fontId="13" fillId="0" borderId="6" xfId="0" applyFont="1" applyBorder="1"/>
    <xf numFmtId="0" fontId="10" fillId="0" borderId="5" xfId="0" applyFont="1" applyBorder="1"/>
    <xf numFmtId="0" fontId="10" fillId="0" borderId="7" xfId="0" applyFont="1" applyBorder="1"/>
    <xf numFmtId="0" fontId="10" fillId="0" borderId="8" xfId="0" applyFont="1" applyBorder="1"/>
    <xf numFmtId="0" fontId="10" fillId="0" borderId="9" xfId="0" applyFont="1" applyBorder="1"/>
    <xf numFmtId="2" fontId="9" fillId="0" borderId="1" xfId="0" applyNumberFormat="1" applyFont="1" applyBorder="1" applyAlignment="1">
      <alignment horizontal="right" vertical="center" wrapText="1"/>
    </xf>
    <xf numFmtId="0" fontId="9" fillId="0" borderId="0" xfId="0" applyFont="1" applyAlignment="1">
      <alignment horizontal="left"/>
    </xf>
    <xf numFmtId="0" fontId="9" fillId="0" borderId="0" xfId="0" applyFont="1"/>
    <xf numFmtId="2" fontId="9" fillId="4" borderId="1" xfId="0" applyNumberFormat="1" applyFont="1" applyFill="1" applyBorder="1" applyAlignment="1">
      <alignment horizontal="right" vertical="center" wrapText="1"/>
    </xf>
    <xf numFmtId="0" fontId="9" fillId="0" borderId="7" xfId="0" applyFont="1" applyBorder="1" applyAlignment="1">
      <alignment horizontal="center" vertical="center"/>
    </xf>
    <xf numFmtId="0" fontId="12" fillId="0" borderId="8" xfId="0" applyFont="1" applyBorder="1" applyAlignment="1">
      <alignment horizontal="center" vertical="center"/>
    </xf>
    <xf numFmtId="0" fontId="12" fillId="0" borderId="0" xfId="0" applyFont="1" applyAlignment="1">
      <alignment horizontal="left" vertical="center"/>
    </xf>
    <xf numFmtId="0" fontId="10" fillId="0" borderId="0" xfId="0" applyFont="1" applyAlignment="1">
      <alignment vertical="center"/>
    </xf>
    <xf numFmtId="0" fontId="13" fillId="0" borderId="0" xfId="0" applyFont="1" applyAlignment="1">
      <alignment vertical="center"/>
    </xf>
    <xf numFmtId="0" fontId="13" fillId="0" borderId="2" xfId="0" applyFont="1" applyBorder="1" applyAlignment="1">
      <alignment horizontal="left" vertical="center"/>
    </xf>
    <xf numFmtId="0" fontId="12" fillId="0" borderId="3" xfId="0" applyFont="1" applyBorder="1" applyAlignment="1">
      <alignment horizontal="left" vertical="center"/>
    </xf>
    <xf numFmtId="0" fontId="13" fillId="0" borderId="3" xfId="0" applyFont="1" applyBorder="1" applyAlignment="1">
      <alignment horizontal="left" vertical="center"/>
    </xf>
    <xf numFmtId="0" fontId="13" fillId="0" borderId="13" xfId="0" applyFont="1" applyBorder="1" applyAlignment="1">
      <alignment horizontal="left" vertical="center"/>
    </xf>
    <xf numFmtId="0" fontId="13" fillId="0" borderId="5" xfId="0" applyFont="1" applyBorder="1" applyAlignment="1">
      <alignment horizontal="left" vertical="center"/>
    </xf>
    <xf numFmtId="0" fontId="13" fillId="0" borderId="0" xfId="0" applyFont="1" applyAlignment="1">
      <alignment horizontal="left" vertical="center"/>
    </xf>
    <xf numFmtId="0" fontId="13" fillId="0" borderId="14" xfId="0" applyFont="1" applyBorder="1" applyAlignment="1">
      <alignment horizontal="left" vertical="center"/>
    </xf>
    <xf numFmtId="0" fontId="13" fillId="0" borderId="14" xfId="1" applyNumberFormat="1" applyFont="1" applyFill="1" applyBorder="1" applyAlignment="1">
      <alignment horizontal="left" vertical="center"/>
    </xf>
    <xf numFmtId="0" fontId="13" fillId="0" borderId="7" xfId="0" applyFont="1" applyBorder="1" applyAlignment="1">
      <alignment horizontal="left" vertical="center"/>
    </xf>
    <xf numFmtId="0" fontId="12" fillId="0" borderId="8" xfId="0" applyFont="1" applyBorder="1" applyAlignment="1">
      <alignment horizontal="left" vertical="center"/>
    </xf>
    <xf numFmtId="0" fontId="13" fillId="0" borderId="8" xfId="0" applyFont="1" applyBorder="1" applyAlignment="1">
      <alignment horizontal="left" vertical="center"/>
    </xf>
    <xf numFmtId="0" fontId="13" fillId="0" borderId="15" xfId="1" applyNumberFormat="1" applyFont="1" applyFill="1" applyBorder="1" applyAlignment="1">
      <alignment horizontal="left" vertical="center"/>
    </xf>
    <xf numFmtId="0" fontId="6"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43" fontId="9" fillId="0" borderId="1" xfId="1" applyFont="1" applyFill="1" applyBorder="1" applyAlignment="1">
      <alignment horizontal="right" vertical="center" wrapText="1"/>
    </xf>
    <xf numFmtId="0" fontId="18" fillId="0" borderId="0" xfId="1" applyNumberFormat="1" applyFont="1" applyFill="1" applyBorder="1" applyAlignment="1" applyProtection="1">
      <alignment vertical="center"/>
      <protection locked="0"/>
    </xf>
    <xf numFmtId="0" fontId="10" fillId="0" borderId="0" xfId="2" applyFont="1"/>
    <xf numFmtId="49" fontId="10" fillId="0" borderId="0" xfId="3" applyNumberFormat="1" applyFont="1" applyFill="1" applyBorder="1" applyAlignment="1"/>
    <xf numFmtId="2" fontId="7" fillId="0" borderId="0" xfId="0" applyNumberFormat="1" applyFont="1" applyAlignment="1">
      <alignment vertical="center"/>
    </xf>
    <xf numFmtId="2" fontId="18" fillId="2" borderId="1" xfId="0" applyNumberFormat="1" applyFont="1" applyFill="1" applyBorder="1" applyAlignment="1">
      <alignment horizontal="center" vertical="center"/>
    </xf>
    <xf numFmtId="0" fontId="18" fillId="2" borderId="10"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8" fillId="2" borderId="10"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1" xfId="0" applyFont="1" applyFill="1" applyBorder="1" applyAlignment="1">
      <alignment horizontal="center" vertical="center"/>
    </xf>
    <xf numFmtId="0" fontId="16" fillId="3" borderId="10"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1" xfId="0" applyFont="1" applyFill="1" applyBorder="1" applyAlignment="1">
      <alignment horizontal="center" vertical="center"/>
    </xf>
    <xf numFmtId="0" fontId="9" fillId="0" borderId="10"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17" fillId="0" borderId="10"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9" fillId="0" borderId="10"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3" fontId="0" fillId="0" borderId="1" xfId="0" applyNumberFormat="1" applyBorder="1" applyAlignment="1">
      <alignment horizontal="center" vertical="center" wrapText="1"/>
    </xf>
    <xf numFmtId="0" fontId="1" fillId="0" borderId="0" xfId="0" applyFont="1"/>
    <xf numFmtId="43" fontId="0" fillId="0" borderId="1" xfId="1"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xf>
    <xf numFmtId="0" fontId="25" fillId="0" borderId="1" xfId="0" applyFont="1" applyBorder="1"/>
    <xf numFmtId="0" fontId="0" fillId="0" borderId="1" xfId="0" applyBorder="1"/>
    <xf numFmtId="9" fontId="0" fillId="0" borderId="1" xfId="0" applyNumberFormat="1" applyBorder="1" applyAlignment="1">
      <alignment horizontal="center" vertical="center"/>
    </xf>
    <xf numFmtId="43" fontId="0" fillId="0" borderId="1" xfId="0" applyNumberFormat="1" applyBorder="1" applyAlignment="1">
      <alignment horizontal="right" vertical="center"/>
    </xf>
    <xf numFmtId="0" fontId="25" fillId="0" borderId="1" xfId="0" applyFont="1" applyBorder="1" applyAlignment="1">
      <alignment horizontal="center" vertical="center"/>
    </xf>
    <xf numFmtId="43" fontId="25" fillId="0" borderId="1" xfId="0" applyNumberFormat="1" applyFont="1" applyBorder="1" applyAlignment="1">
      <alignment horizontal="right" vertical="center"/>
    </xf>
    <xf numFmtId="0" fontId="1" fillId="0" borderId="1" xfId="0" applyFont="1" applyBorder="1" applyAlignment="1">
      <alignment horizontal="right"/>
    </xf>
    <xf numFmtId="0" fontId="0" fillId="0" borderId="1" xfId="0" applyBorder="1" applyAlignment="1">
      <alignment horizontal="right"/>
    </xf>
    <xf numFmtId="43" fontId="25" fillId="0" borderId="1" xfId="0" applyNumberFormat="1" applyFont="1" applyBorder="1"/>
    <xf numFmtId="0" fontId="0" fillId="0" borderId="11" xfId="0" applyBorder="1" applyAlignment="1">
      <alignment horizontal="center" vertical="center"/>
    </xf>
    <xf numFmtId="0" fontId="1" fillId="0" borderId="10" xfId="0" applyFont="1" applyBorder="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wrapText="1"/>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9" defaultPivotStyle="PivotStyleLight16"/>
  <colors>
    <mruColors>
      <color rgb="FFFFFFCC"/>
      <color rgb="FF6600CC"/>
      <color rgb="FF0D9592"/>
      <color rgb="FF0EA29E"/>
      <color rgb="FF0FA9A5"/>
      <color rgb="FF0FADA9"/>
      <color rgb="FF11BBB7"/>
      <color rgb="FF0000CC"/>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2</xdr:row>
      <xdr:rowOff>76201</xdr:rowOff>
    </xdr:from>
    <xdr:to>
      <xdr:col>3</xdr:col>
      <xdr:colOff>457200</xdr:colOff>
      <xdr:row>4</xdr:row>
      <xdr:rowOff>228600</xdr:rowOff>
    </xdr:to>
    <xdr:pic>
      <xdr:nvPicPr>
        <xdr:cNvPr id="3" name="Picture 10" descr="logo.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47626" y="581026"/>
          <a:ext cx="2981324" cy="68579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62"/>
  <sheetViews>
    <sheetView topLeftCell="A7" zoomScaleNormal="100" zoomScaleSheetLayoutView="100" workbookViewId="0">
      <selection activeCell="A15" sqref="A15:G24"/>
    </sheetView>
  </sheetViews>
  <sheetFormatPr defaultColWidth="9.109375" defaultRowHeight="15.6" x14ac:dyDescent="0.25"/>
  <cols>
    <col min="1" max="1" width="6.109375" style="2" customWidth="1"/>
    <col min="2" max="2" width="7.6640625" style="2" customWidth="1"/>
    <col min="3" max="3" width="24.6640625" style="46" customWidth="1"/>
    <col min="4" max="4" width="52" style="46" customWidth="1"/>
    <col min="5" max="6" width="9.5546875" style="2" customWidth="1"/>
    <col min="7" max="7" width="13" style="1" customWidth="1"/>
    <col min="8" max="8" width="19.88671875" style="47" bestFit="1" customWidth="1"/>
    <col min="9" max="9" width="13.6640625" style="1" customWidth="1"/>
    <col min="10" max="16384" width="9.109375" style="1"/>
  </cols>
  <sheetData>
    <row r="1" spans="1:9" s="32" customFormat="1" ht="18.75" customHeight="1" x14ac:dyDescent="0.25">
      <c r="A1" s="28"/>
      <c r="B1" s="28"/>
      <c r="C1" s="29"/>
      <c r="D1" s="29"/>
      <c r="E1" s="3"/>
      <c r="F1" s="30"/>
      <c r="G1" s="30"/>
      <c r="H1" s="31"/>
    </row>
    <row r="2" spans="1:9" s="32" customFormat="1" ht="21" customHeight="1" x14ac:dyDescent="0.25">
      <c r="A2" s="112" t="s">
        <v>66</v>
      </c>
      <c r="B2" s="113"/>
      <c r="C2" s="113"/>
      <c r="D2" s="113"/>
      <c r="E2" s="113"/>
      <c r="F2" s="113"/>
      <c r="G2" s="113"/>
      <c r="H2" s="113"/>
      <c r="I2" s="114"/>
    </row>
    <row r="3" spans="1:9" s="32" customFormat="1" ht="21" customHeight="1" x14ac:dyDescent="0.35">
      <c r="A3" s="33"/>
      <c r="B3" s="34"/>
      <c r="C3" s="35"/>
      <c r="D3" s="35"/>
      <c r="E3" s="62" t="s">
        <v>6</v>
      </c>
      <c r="F3" s="63"/>
      <c r="G3" s="64" t="s">
        <v>70</v>
      </c>
      <c r="H3" s="63"/>
      <c r="I3" s="65"/>
    </row>
    <row r="4" spans="1:9" s="32" customFormat="1" ht="21" customHeight="1" x14ac:dyDescent="0.35">
      <c r="A4" s="36"/>
      <c r="B4" s="34"/>
      <c r="C4" s="35"/>
      <c r="D4" s="35"/>
      <c r="E4" s="66" t="s">
        <v>7</v>
      </c>
      <c r="F4" s="67"/>
      <c r="G4" s="68" t="s">
        <v>71</v>
      </c>
      <c r="H4" s="67"/>
      <c r="I4" s="69"/>
    </row>
    <row r="5" spans="1:9" s="32" customFormat="1" ht="21" customHeight="1" x14ac:dyDescent="0.35">
      <c r="A5" s="33"/>
      <c r="B5" s="34"/>
      <c r="C5" s="35"/>
      <c r="D5" s="35"/>
      <c r="E5" s="66" t="s">
        <v>8</v>
      </c>
      <c r="F5" s="67"/>
      <c r="G5" s="68" t="s">
        <v>76</v>
      </c>
      <c r="H5" s="67"/>
      <c r="I5" s="69"/>
    </row>
    <row r="6" spans="1:9" s="32" customFormat="1" ht="21" customHeight="1" x14ac:dyDescent="0.35">
      <c r="A6" s="37" t="s">
        <v>4</v>
      </c>
      <c r="B6" s="17"/>
      <c r="C6" s="35"/>
      <c r="D6" s="35"/>
      <c r="E6" s="66" t="s">
        <v>9</v>
      </c>
      <c r="F6" s="67"/>
      <c r="G6" s="68" t="s">
        <v>78</v>
      </c>
      <c r="H6" s="67"/>
      <c r="I6" s="69"/>
    </row>
    <row r="7" spans="1:9" s="32" customFormat="1" ht="21" customHeight="1" x14ac:dyDescent="0.35">
      <c r="A7" s="19" t="s">
        <v>40</v>
      </c>
      <c r="B7" s="17"/>
      <c r="C7" s="35"/>
      <c r="D7" s="35"/>
      <c r="E7" s="66" t="s">
        <v>10</v>
      </c>
      <c r="F7" s="67"/>
      <c r="G7" s="70" t="s">
        <v>77</v>
      </c>
      <c r="H7" s="67"/>
      <c r="I7" s="69"/>
    </row>
    <row r="8" spans="1:9" s="32" customFormat="1" ht="21" customHeight="1" x14ac:dyDescent="0.35">
      <c r="A8" s="19" t="s">
        <v>5</v>
      </c>
      <c r="B8" s="17"/>
      <c r="C8" s="35"/>
      <c r="D8" s="35"/>
      <c r="E8" s="66" t="s">
        <v>11</v>
      </c>
      <c r="F8" s="67"/>
      <c r="G8" s="68" t="s">
        <v>39</v>
      </c>
      <c r="H8" s="67"/>
      <c r="I8" s="69"/>
    </row>
    <row r="9" spans="1:9" s="32" customFormat="1" ht="21" customHeight="1" x14ac:dyDescent="0.35">
      <c r="A9" s="19" t="s">
        <v>41</v>
      </c>
      <c r="B9" s="85"/>
      <c r="C9" s="35"/>
      <c r="D9" s="35"/>
      <c r="E9" s="71"/>
      <c r="F9" s="67"/>
      <c r="G9" s="67"/>
      <c r="H9" s="67"/>
      <c r="I9" s="69"/>
    </row>
    <row r="10" spans="1:9" s="32" customFormat="1" ht="21" customHeight="1" x14ac:dyDescent="0.25">
      <c r="A10" s="33" t="s">
        <v>55</v>
      </c>
      <c r="B10" s="85"/>
      <c r="C10" s="86"/>
      <c r="D10" s="87"/>
      <c r="E10" s="100"/>
      <c r="F10" s="101"/>
      <c r="G10" s="101"/>
      <c r="H10" s="101"/>
      <c r="I10" s="102"/>
    </row>
    <row r="11" spans="1:9" s="32" customFormat="1" ht="21" customHeight="1" x14ac:dyDescent="0.35">
      <c r="A11" s="88" t="s">
        <v>59</v>
      </c>
      <c r="B11" s="89"/>
      <c r="C11" s="90" t="s">
        <v>60</v>
      </c>
      <c r="D11" s="91" t="s">
        <v>61</v>
      </c>
      <c r="E11" s="72" t="s">
        <v>36</v>
      </c>
      <c r="F11" s="63"/>
      <c r="G11" s="105" t="s">
        <v>72</v>
      </c>
      <c r="H11" s="63"/>
      <c r="I11" s="74"/>
    </row>
    <row r="12" spans="1:9" s="32" customFormat="1" ht="21" customHeight="1" x14ac:dyDescent="0.35">
      <c r="A12" s="92" t="s">
        <v>62</v>
      </c>
      <c r="B12" s="85"/>
      <c r="C12" s="93" t="s">
        <v>63</v>
      </c>
      <c r="D12" s="94" t="s">
        <v>64</v>
      </c>
      <c r="E12" s="73" t="s">
        <v>37</v>
      </c>
      <c r="F12" s="67"/>
      <c r="G12" s="106" t="s">
        <v>73</v>
      </c>
      <c r="H12" s="67"/>
      <c r="I12" s="74"/>
    </row>
    <row r="13" spans="1:9" s="32" customFormat="1" ht="21" customHeight="1" x14ac:dyDescent="0.35">
      <c r="A13" s="92"/>
      <c r="B13" s="85"/>
      <c r="C13" s="93"/>
      <c r="D13" s="95" t="s">
        <v>65</v>
      </c>
      <c r="E13" s="75" t="s">
        <v>38</v>
      </c>
      <c r="F13" s="67"/>
      <c r="G13" s="106" t="s">
        <v>74</v>
      </c>
      <c r="H13" s="67"/>
      <c r="I13" s="74"/>
    </row>
    <row r="14" spans="1:9" s="32" customFormat="1" ht="21" customHeight="1" x14ac:dyDescent="0.35">
      <c r="A14" s="96"/>
      <c r="B14" s="97"/>
      <c r="C14" s="98"/>
      <c r="D14" s="99"/>
      <c r="E14" s="76"/>
      <c r="F14" s="77"/>
      <c r="G14" s="77"/>
      <c r="H14" s="77"/>
      <c r="I14" s="78"/>
    </row>
    <row r="15" spans="1:9" ht="35.25" customHeight="1" x14ac:dyDescent="0.25">
      <c r="A15" s="4" t="s">
        <v>2</v>
      </c>
      <c r="B15" s="115" t="s">
        <v>12</v>
      </c>
      <c r="C15" s="116"/>
      <c r="D15" s="117"/>
      <c r="E15" s="5" t="s">
        <v>3</v>
      </c>
      <c r="F15" s="4" t="s">
        <v>15</v>
      </c>
      <c r="G15" s="4" t="s">
        <v>13</v>
      </c>
      <c r="H15" s="6" t="s">
        <v>14</v>
      </c>
      <c r="I15" s="5" t="s">
        <v>42</v>
      </c>
    </row>
    <row r="16" spans="1:9" ht="21.75" customHeight="1" x14ac:dyDescent="0.25">
      <c r="A16" s="22">
        <v>1</v>
      </c>
      <c r="B16" s="121" t="s">
        <v>67</v>
      </c>
      <c r="C16" s="122"/>
      <c r="D16" s="123"/>
      <c r="E16" s="23"/>
      <c r="F16" s="23"/>
      <c r="G16" s="59"/>
      <c r="H16" s="24"/>
      <c r="I16" s="38"/>
    </row>
    <row r="17" spans="1:12" ht="68.25" customHeight="1" x14ac:dyDescent="0.25">
      <c r="A17" s="23">
        <f>A16+0.1</f>
        <v>1.1000000000000001</v>
      </c>
      <c r="B17" s="118" t="s">
        <v>69</v>
      </c>
      <c r="C17" s="119"/>
      <c r="D17" s="120"/>
      <c r="E17" s="25">
        <v>373</v>
      </c>
      <c r="F17" s="23" t="s">
        <v>43</v>
      </c>
      <c r="G17" s="82">
        <v>3846</v>
      </c>
      <c r="H17" s="24">
        <f>G17*E17</f>
        <v>1434558</v>
      </c>
      <c r="I17" s="26">
        <v>73089090</v>
      </c>
      <c r="L17" s="107"/>
    </row>
    <row r="18" spans="1:12" ht="21.75" customHeight="1" x14ac:dyDescent="0.25">
      <c r="A18" s="22">
        <v>2</v>
      </c>
      <c r="B18" s="56" t="s">
        <v>52</v>
      </c>
      <c r="C18" s="27"/>
      <c r="D18" s="55"/>
      <c r="E18" s="25"/>
      <c r="F18" s="23"/>
      <c r="G18" s="60"/>
      <c r="H18" s="24"/>
      <c r="I18" s="26"/>
    </row>
    <row r="19" spans="1:12" ht="72.75" customHeight="1" x14ac:dyDescent="0.25">
      <c r="A19" s="23">
        <f>A18+0.1</f>
        <v>2.1</v>
      </c>
      <c r="B19" s="118" t="s">
        <v>51</v>
      </c>
      <c r="C19" s="119"/>
      <c r="D19" s="120"/>
      <c r="E19" s="25">
        <v>183</v>
      </c>
      <c r="F19" s="23" t="s">
        <v>43</v>
      </c>
      <c r="G19" s="79">
        <v>3947</v>
      </c>
      <c r="H19" s="79">
        <f>G19*E19</f>
        <v>722301</v>
      </c>
      <c r="I19" s="26">
        <v>73089090</v>
      </c>
      <c r="L19" s="107"/>
    </row>
    <row r="20" spans="1:12" ht="21.75" customHeight="1" x14ac:dyDescent="0.25">
      <c r="A20" s="22">
        <v>3</v>
      </c>
      <c r="B20" s="124" t="s">
        <v>49</v>
      </c>
      <c r="C20" s="125"/>
      <c r="D20" s="126"/>
      <c r="E20" s="25"/>
      <c r="F20" s="23"/>
      <c r="G20" s="60"/>
      <c r="H20" s="24"/>
      <c r="I20" s="26"/>
      <c r="L20" s="107"/>
    </row>
    <row r="21" spans="1:12" ht="21.75" customHeight="1" x14ac:dyDescent="0.25">
      <c r="A21" s="23">
        <f t="shared" ref="A21:A24" si="0">A20+0.1</f>
        <v>3.1</v>
      </c>
      <c r="B21" s="118" t="s">
        <v>48</v>
      </c>
      <c r="C21" s="119"/>
      <c r="D21" s="120"/>
      <c r="E21" s="25">
        <v>194</v>
      </c>
      <c r="F21" s="23" t="s">
        <v>46</v>
      </c>
      <c r="G21" s="82">
        <v>485</v>
      </c>
      <c r="H21" s="79">
        <f t="shared" ref="H21" si="1">G21*E21</f>
        <v>94090</v>
      </c>
      <c r="I21" s="26">
        <v>73089090</v>
      </c>
      <c r="L21" s="107"/>
    </row>
    <row r="22" spans="1:12" ht="21.75" customHeight="1" x14ac:dyDescent="0.25">
      <c r="A22" s="23">
        <f t="shared" si="0"/>
        <v>3.2</v>
      </c>
      <c r="B22" s="118" t="s">
        <v>50</v>
      </c>
      <c r="C22" s="125"/>
      <c r="D22" s="126"/>
      <c r="E22" s="25">
        <v>16</v>
      </c>
      <c r="F22" s="23" t="s">
        <v>0</v>
      </c>
      <c r="G22" s="82">
        <v>304</v>
      </c>
      <c r="H22" s="79">
        <f t="shared" ref="H22" si="2">G22*E22</f>
        <v>4864</v>
      </c>
      <c r="I22" s="26">
        <v>73089090</v>
      </c>
      <c r="L22" s="107"/>
    </row>
    <row r="23" spans="1:12" ht="21.75" customHeight="1" x14ac:dyDescent="0.25">
      <c r="A23" s="22">
        <v>4</v>
      </c>
      <c r="B23" s="124" t="s">
        <v>68</v>
      </c>
      <c r="C23" s="127"/>
      <c r="D23" s="128"/>
      <c r="E23" s="25"/>
      <c r="F23" s="23"/>
      <c r="G23" s="60"/>
      <c r="H23" s="24"/>
      <c r="I23" s="26"/>
      <c r="L23" s="107"/>
    </row>
    <row r="24" spans="1:12" ht="21.75" customHeight="1" x14ac:dyDescent="0.25">
      <c r="A24" s="23">
        <f t="shared" si="0"/>
        <v>4.0999999999999996</v>
      </c>
      <c r="B24" s="129" t="s">
        <v>58</v>
      </c>
      <c r="C24" s="125"/>
      <c r="D24" s="126"/>
      <c r="E24" s="25">
        <v>50</v>
      </c>
      <c r="F24" s="23" t="s">
        <v>0</v>
      </c>
      <c r="G24" s="82">
        <v>455</v>
      </c>
      <c r="H24" s="103">
        <f>G24*E24</f>
        <v>22750</v>
      </c>
      <c r="I24" s="26">
        <v>73089090</v>
      </c>
      <c r="L24" s="107"/>
    </row>
    <row r="25" spans="1:12" ht="21" customHeight="1" x14ac:dyDescent="0.25">
      <c r="A25" s="7"/>
      <c r="B25" s="109" t="s">
        <v>45</v>
      </c>
      <c r="C25" s="110"/>
      <c r="D25" s="111"/>
      <c r="E25" s="108" t="s">
        <v>1</v>
      </c>
      <c r="F25" s="108"/>
      <c r="G25" s="8"/>
      <c r="H25" s="9">
        <f>SUM(H16:H24)</f>
        <v>2278563</v>
      </c>
      <c r="I25" s="39"/>
    </row>
    <row r="26" spans="1:12" ht="17.399999999999999" x14ac:dyDescent="0.25">
      <c r="A26" s="49"/>
      <c r="B26" s="50"/>
      <c r="C26" s="51"/>
      <c r="D26" s="51"/>
      <c r="E26" s="50"/>
      <c r="F26" s="50"/>
      <c r="G26" s="52"/>
      <c r="H26" s="53"/>
      <c r="I26" s="54"/>
    </row>
    <row r="27" spans="1:12" ht="17.399999999999999" x14ac:dyDescent="0.25">
      <c r="A27" s="10"/>
      <c r="B27" s="11"/>
      <c r="C27" s="12"/>
      <c r="D27" s="12"/>
      <c r="E27" s="11"/>
      <c r="F27" s="11"/>
      <c r="G27" s="13"/>
      <c r="H27" s="14"/>
      <c r="I27" s="40"/>
    </row>
    <row r="28" spans="1:12" ht="17.399999999999999" x14ac:dyDescent="0.25">
      <c r="A28" s="7"/>
      <c r="B28" s="109" t="s">
        <v>44</v>
      </c>
      <c r="C28" s="110"/>
      <c r="D28" s="111"/>
      <c r="E28" s="108" t="s">
        <v>1</v>
      </c>
      <c r="F28" s="108"/>
      <c r="G28" s="8"/>
      <c r="H28" s="9">
        <f>H25*13%</f>
        <v>296213.19</v>
      </c>
      <c r="I28" s="58">
        <v>998719</v>
      </c>
    </row>
    <row r="29" spans="1:12" ht="17.399999999999999" x14ac:dyDescent="0.25">
      <c r="A29" s="49"/>
      <c r="B29" s="50"/>
      <c r="C29" s="51"/>
      <c r="D29" s="51"/>
      <c r="E29" s="50"/>
      <c r="F29" s="50"/>
      <c r="G29" s="52"/>
      <c r="H29" s="53"/>
      <c r="I29" s="54"/>
    </row>
    <row r="30" spans="1:12" ht="17.399999999999999" x14ac:dyDescent="0.25">
      <c r="A30" s="83"/>
      <c r="B30" s="21"/>
      <c r="C30" s="84"/>
      <c r="D30" s="84"/>
      <c r="E30" s="21"/>
      <c r="F30" s="21"/>
      <c r="G30" s="20"/>
      <c r="H30" s="44"/>
      <c r="I30" s="45"/>
    </row>
    <row r="31" spans="1:12" ht="17.399999999999999" x14ac:dyDescent="0.25">
      <c r="A31" s="7"/>
      <c r="B31" s="109" t="s">
        <v>56</v>
      </c>
      <c r="C31" s="110"/>
      <c r="D31" s="111"/>
      <c r="E31" s="108" t="s">
        <v>1</v>
      </c>
      <c r="F31" s="108"/>
      <c r="G31" s="8"/>
      <c r="H31" s="9">
        <f>SUM(H25:H30)</f>
        <v>2574776.19</v>
      </c>
      <c r="I31" s="39"/>
    </row>
    <row r="32" spans="1:12" ht="18" customHeight="1" x14ac:dyDescent="0.25">
      <c r="A32" s="49"/>
      <c r="B32" s="50"/>
      <c r="C32" s="51"/>
      <c r="D32" s="51"/>
      <c r="E32" s="50"/>
      <c r="F32" s="50"/>
      <c r="G32" s="52"/>
      <c r="H32" s="53"/>
      <c r="I32" s="54"/>
    </row>
    <row r="33" spans="1:9" ht="18" customHeight="1" x14ac:dyDescent="0.25">
      <c r="A33" s="10"/>
      <c r="B33" s="11"/>
      <c r="C33" s="12"/>
      <c r="D33" s="12"/>
      <c r="E33" s="11"/>
      <c r="F33" s="11"/>
      <c r="G33" s="13"/>
      <c r="H33" s="14"/>
      <c r="I33" s="40"/>
    </row>
    <row r="34" spans="1:9" ht="18" customHeight="1" x14ac:dyDescent="0.25">
      <c r="A34" s="18" t="s">
        <v>16</v>
      </c>
      <c r="B34" s="11"/>
      <c r="C34" s="41"/>
      <c r="D34" s="41"/>
      <c r="E34" s="11"/>
      <c r="F34" s="11"/>
      <c r="G34" s="13"/>
      <c r="H34" s="14"/>
      <c r="I34" s="40"/>
    </row>
    <row r="35" spans="1:9" ht="18" customHeight="1" x14ac:dyDescent="0.25">
      <c r="A35" s="16">
        <v>1</v>
      </c>
      <c r="B35" s="35" t="s">
        <v>18</v>
      </c>
      <c r="C35" s="17"/>
      <c r="D35" s="17" t="s">
        <v>57</v>
      </c>
      <c r="E35" s="11"/>
      <c r="F35" s="11"/>
      <c r="G35" s="13"/>
      <c r="H35" s="14"/>
      <c r="I35" s="40"/>
    </row>
    <row r="36" spans="1:9" ht="18" customHeight="1" x14ac:dyDescent="0.25">
      <c r="A36" s="16">
        <v>2</v>
      </c>
      <c r="B36" s="35" t="s">
        <v>19</v>
      </c>
      <c r="C36" s="41"/>
      <c r="D36" s="17" t="s">
        <v>29</v>
      </c>
      <c r="E36" s="104"/>
      <c r="F36" s="104"/>
      <c r="G36" s="13"/>
      <c r="H36" s="14"/>
      <c r="I36" s="40"/>
    </row>
    <row r="37" spans="1:9" ht="18" customHeight="1" x14ac:dyDescent="0.25">
      <c r="A37" s="16">
        <v>3</v>
      </c>
      <c r="B37" s="35" t="s">
        <v>20</v>
      </c>
      <c r="C37" s="41"/>
      <c r="D37" s="17" t="s">
        <v>75</v>
      </c>
      <c r="E37" s="11"/>
      <c r="F37" s="11"/>
      <c r="G37" s="13"/>
      <c r="H37" s="14"/>
      <c r="I37" s="40"/>
    </row>
    <row r="38" spans="1:9" ht="18" customHeight="1" x14ac:dyDescent="0.25">
      <c r="A38" s="16">
        <v>4</v>
      </c>
      <c r="B38" s="35" t="s">
        <v>21</v>
      </c>
      <c r="C38" s="17"/>
      <c r="D38" s="17" t="s">
        <v>47</v>
      </c>
      <c r="E38" s="11"/>
      <c r="F38" s="11"/>
      <c r="G38" s="13"/>
      <c r="H38" s="14"/>
      <c r="I38" s="40"/>
    </row>
    <row r="39" spans="1:9" ht="18" customHeight="1" x14ac:dyDescent="0.35">
      <c r="A39" s="16">
        <v>5</v>
      </c>
      <c r="B39" s="35" t="s">
        <v>22</v>
      </c>
      <c r="C39" s="17"/>
      <c r="D39" s="80" t="s">
        <v>54</v>
      </c>
      <c r="E39" s="11"/>
      <c r="F39" s="11"/>
      <c r="G39" s="13"/>
      <c r="H39" s="14"/>
      <c r="I39" s="40"/>
    </row>
    <row r="40" spans="1:9" ht="18" customHeight="1" x14ac:dyDescent="0.35">
      <c r="A40" s="16">
        <v>6</v>
      </c>
      <c r="B40" s="35" t="s">
        <v>17</v>
      </c>
      <c r="C40" s="17"/>
      <c r="D40" s="80" t="s">
        <v>53</v>
      </c>
      <c r="E40" s="11"/>
      <c r="F40" s="11"/>
      <c r="G40" s="13"/>
      <c r="H40" s="15"/>
      <c r="I40" s="40"/>
    </row>
    <row r="41" spans="1:9" ht="18" customHeight="1" x14ac:dyDescent="0.35">
      <c r="A41" s="16"/>
      <c r="B41" s="11"/>
      <c r="C41" s="42"/>
      <c r="D41" s="81" t="s">
        <v>30</v>
      </c>
      <c r="E41" s="11"/>
      <c r="F41" s="11"/>
      <c r="G41" s="13"/>
      <c r="H41" s="14"/>
      <c r="I41" s="40"/>
    </row>
    <row r="42" spans="1:9" ht="18" customHeight="1" x14ac:dyDescent="0.25">
      <c r="A42" s="16">
        <v>7</v>
      </c>
      <c r="B42" s="35" t="s">
        <v>23</v>
      </c>
      <c r="C42" s="57"/>
      <c r="D42" s="17" t="s">
        <v>31</v>
      </c>
      <c r="E42" s="11"/>
      <c r="F42" s="11"/>
      <c r="G42" s="13"/>
      <c r="H42" s="15"/>
      <c r="I42" s="40"/>
    </row>
    <row r="43" spans="1:9" ht="18" customHeight="1" x14ac:dyDescent="0.25">
      <c r="A43" s="16">
        <v>8</v>
      </c>
      <c r="B43" s="35" t="s">
        <v>24</v>
      </c>
      <c r="C43" s="12"/>
      <c r="D43" s="17" t="s">
        <v>79</v>
      </c>
      <c r="E43" s="11"/>
      <c r="F43" s="11"/>
      <c r="G43" s="13"/>
      <c r="H43" s="14"/>
      <c r="I43" s="40"/>
    </row>
    <row r="44" spans="1:9" ht="18" customHeight="1" x14ac:dyDescent="0.25">
      <c r="A44" s="16"/>
      <c r="B44" s="13"/>
      <c r="C44" s="12"/>
      <c r="D44" s="17" t="s">
        <v>32</v>
      </c>
      <c r="E44" s="11"/>
      <c r="F44" s="11"/>
      <c r="G44" s="13"/>
      <c r="H44" s="14"/>
      <c r="I44" s="40"/>
    </row>
    <row r="45" spans="1:9" ht="18" customHeight="1" x14ac:dyDescent="0.25">
      <c r="A45" s="16">
        <v>9</v>
      </c>
      <c r="B45" s="35" t="s">
        <v>25</v>
      </c>
      <c r="C45" s="12"/>
      <c r="D45" s="17" t="s">
        <v>33</v>
      </c>
      <c r="E45" s="11"/>
      <c r="F45" s="11"/>
      <c r="G45" s="13"/>
      <c r="H45" s="14"/>
      <c r="I45" s="40"/>
    </row>
    <row r="46" spans="1:9" ht="18" customHeight="1" x14ac:dyDescent="0.25">
      <c r="A46" s="16">
        <v>10</v>
      </c>
      <c r="B46" s="35" t="s">
        <v>26</v>
      </c>
      <c r="C46" s="17"/>
      <c r="D46" s="17" t="s">
        <v>34</v>
      </c>
      <c r="E46" s="11"/>
      <c r="F46" s="11"/>
      <c r="G46" s="13"/>
      <c r="H46" s="14"/>
      <c r="I46" s="40"/>
    </row>
    <row r="47" spans="1:9" ht="18" customHeight="1" x14ac:dyDescent="0.25">
      <c r="A47" s="16">
        <v>11</v>
      </c>
      <c r="B47" s="35" t="s">
        <v>27</v>
      </c>
      <c r="C47" s="17"/>
      <c r="D47" s="17"/>
      <c r="E47" s="11"/>
      <c r="F47" s="11"/>
      <c r="G47" s="13"/>
      <c r="H47" s="14"/>
      <c r="I47" s="40"/>
    </row>
    <row r="48" spans="1:9" ht="18" customHeight="1" x14ac:dyDescent="0.25">
      <c r="A48" s="16"/>
      <c r="B48" s="13"/>
      <c r="C48" s="17"/>
      <c r="D48" s="17"/>
      <c r="E48" s="11"/>
      <c r="F48" s="11"/>
      <c r="G48" s="13"/>
      <c r="H48" s="14"/>
      <c r="I48" s="40"/>
    </row>
    <row r="49" spans="1:9" ht="18" customHeight="1" x14ac:dyDescent="0.25">
      <c r="A49" s="16"/>
      <c r="B49" s="13"/>
      <c r="C49" s="17"/>
      <c r="D49" s="17"/>
      <c r="E49" s="11"/>
      <c r="F49" s="11"/>
      <c r="G49" s="13"/>
      <c r="H49" s="14"/>
      <c r="I49" s="40"/>
    </row>
    <row r="50" spans="1:9" ht="18" customHeight="1" x14ac:dyDescent="0.25">
      <c r="A50" s="16"/>
      <c r="B50" s="13"/>
      <c r="C50" s="17"/>
      <c r="D50" s="17"/>
      <c r="E50" s="11"/>
      <c r="F50" s="11"/>
      <c r="G50" s="13"/>
      <c r="H50" s="14"/>
      <c r="I50" s="40"/>
    </row>
    <row r="51" spans="1:9" ht="18" customHeight="1" x14ac:dyDescent="0.25">
      <c r="A51" s="18" t="s">
        <v>28</v>
      </c>
      <c r="B51" s="13"/>
      <c r="C51" s="17"/>
      <c r="D51" s="17"/>
      <c r="E51" s="11"/>
      <c r="F51" s="11"/>
      <c r="G51" s="13"/>
      <c r="H51" s="14"/>
      <c r="I51" s="40"/>
    </row>
    <row r="52" spans="1:9" ht="18" customHeight="1" x14ac:dyDescent="0.25">
      <c r="A52" s="19"/>
      <c r="B52" s="13"/>
      <c r="C52" s="17"/>
      <c r="D52" s="17"/>
      <c r="E52" s="11"/>
      <c r="F52" s="11"/>
      <c r="G52" s="13"/>
      <c r="H52" s="14"/>
      <c r="I52" s="40"/>
    </row>
    <row r="53" spans="1:9" ht="18" customHeight="1" x14ac:dyDescent="0.25">
      <c r="A53" s="19"/>
      <c r="B53" s="13"/>
      <c r="C53" s="17"/>
      <c r="D53" s="17"/>
      <c r="E53" s="11"/>
      <c r="F53" s="11"/>
      <c r="G53" s="13"/>
      <c r="H53" s="14"/>
      <c r="I53" s="40"/>
    </row>
    <row r="54" spans="1:9" ht="18" customHeight="1" x14ac:dyDescent="0.25">
      <c r="A54" s="18" t="s">
        <v>35</v>
      </c>
      <c r="B54" s="13"/>
      <c r="C54" s="17"/>
      <c r="D54" s="17"/>
      <c r="E54" s="11"/>
      <c r="F54" s="11"/>
      <c r="G54" s="13"/>
      <c r="H54" s="14"/>
      <c r="I54" s="40"/>
    </row>
    <row r="55" spans="1:9" ht="18" customHeight="1" x14ac:dyDescent="0.25">
      <c r="A55" s="61"/>
      <c r="B55" s="20"/>
      <c r="C55" s="43"/>
      <c r="D55" s="43"/>
      <c r="E55" s="21"/>
      <c r="F55" s="21"/>
      <c r="G55" s="20"/>
      <c r="H55" s="44"/>
      <c r="I55" s="45"/>
    </row>
    <row r="62" spans="1:9" x14ac:dyDescent="0.25">
      <c r="C62" s="48"/>
      <c r="D62" s="48"/>
    </row>
  </sheetData>
  <mergeCells count="16">
    <mergeCell ref="E28:F28"/>
    <mergeCell ref="B31:D31"/>
    <mergeCell ref="E31:F31"/>
    <mergeCell ref="A2:I2"/>
    <mergeCell ref="E25:F25"/>
    <mergeCell ref="B25:D25"/>
    <mergeCell ref="B15:D15"/>
    <mergeCell ref="B21:D21"/>
    <mergeCell ref="B19:D19"/>
    <mergeCell ref="B17:D17"/>
    <mergeCell ref="B16:D16"/>
    <mergeCell ref="B20:D20"/>
    <mergeCell ref="B23:D23"/>
    <mergeCell ref="B24:D24"/>
    <mergeCell ref="B22:D22"/>
    <mergeCell ref="B28:D28"/>
  </mergeCells>
  <pageMargins left="0.24" right="0.17" top="0.4" bottom="0.23622047244094491" header="0.31496062992125984" footer="0.31"/>
  <pageSetup paperSize="9" scale="65" orientation="portrait" horizontalDpi="144" verticalDpi="144" r:id="rId1"/>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AA93-484B-4C5D-B23A-9706148EE637}">
  <dimension ref="B13:N33"/>
  <sheetViews>
    <sheetView tabSelected="1" topLeftCell="A15" workbookViewId="0">
      <selection activeCell="B16" sqref="B16:F16"/>
    </sheetView>
  </sheetViews>
  <sheetFormatPr defaultRowHeight="13.2" x14ac:dyDescent="0.25"/>
  <cols>
    <col min="2" max="2" width="5.5546875" customWidth="1"/>
    <col min="3" max="3" width="61.109375" customWidth="1"/>
    <col min="4" max="4" width="6.5546875" bestFit="1" customWidth="1"/>
    <col min="7" max="7" width="12.77734375" bestFit="1" customWidth="1"/>
    <col min="8" max="8" width="14.88671875" customWidth="1"/>
    <col min="14" max="14" width="12.77734375" bestFit="1" customWidth="1"/>
  </cols>
  <sheetData>
    <row r="13" spans="2:8" ht="48.6" customHeight="1" x14ac:dyDescent="0.25">
      <c r="B13" s="150" t="s">
        <v>2</v>
      </c>
      <c r="C13" s="150" t="s">
        <v>83</v>
      </c>
      <c r="D13" s="150" t="s">
        <v>87</v>
      </c>
      <c r="E13" s="150" t="s">
        <v>84</v>
      </c>
      <c r="F13" s="150" t="s">
        <v>85</v>
      </c>
      <c r="G13" s="150" t="s">
        <v>86</v>
      </c>
      <c r="H13" s="151" t="s">
        <v>103</v>
      </c>
    </row>
    <row r="14" spans="2:8" ht="131.4" x14ac:dyDescent="0.25">
      <c r="B14" s="131">
        <v>1</v>
      </c>
      <c r="C14" s="132" t="s">
        <v>80</v>
      </c>
      <c r="D14" s="133">
        <v>297.52</v>
      </c>
      <c r="E14" s="130" t="s">
        <v>81</v>
      </c>
      <c r="F14" s="134">
        <v>6675</v>
      </c>
      <c r="G14" s="136">
        <f>D14*F14</f>
        <v>1985945.9999999998</v>
      </c>
      <c r="H14" s="142">
        <f>G14*$M$32</f>
        <v>794378.39999999991</v>
      </c>
    </row>
    <row r="15" spans="2:8" ht="145.80000000000001" x14ac:dyDescent="0.25">
      <c r="B15" s="131">
        <v>2</v>
      </c>
      <c r="C15" s="132" t="s">
        <v>82</v>
      </c>
      <c r="D15" s="133">
        <v>163.08000000000001</v>
      </c>
      <c r="E15" s="130" t="s">
        <v>81</v>
      </c>
      <c r="F15" s="134">
        <v>6675</v>
      </c>
      <c r="G15" s="136">
        <f>D15*F15</f>
        <v>1088559</v>
      </c>
      <c r="H15" s="142">
        <f>G15*$M$32</f>
        <v>435423.60000000003</v>
      </c>
    </row>
    <row r="16" spans="2:8" x14ac:dyDescent="0.25">
      <c r="B16" s="145" t="s">
        <v>14</v>
      </c>
      <c r="C16" s="146"/>
      <c r="D16" s="146"/>
      <c r="E16" s="146"/>
      <c r="F16" s="146"/>
      <c r="G16" s="147">
        <f>SUM(G14:G15)</f>
        <v>3074505</v>
      </c>
      <c r="H16" s="147">
        <f>SUM(H14:H15)</f>
        <v>1229802</v>
      </c>
    </row>
    <row r="17" spans="2:14" x14ac:dyDescent="0.25">
      <c r="B17" s="145" t="s">
        <v>88</v>
      </c>
      <c r="C17" s="146"/>
      <c r="D17" s="146"/>
      <c r="E17" s="146"/>
      <c r="F17" s="146"/>
      <c r="G17" s="147">
        <f>G16*0.18</f>
        <v>553410.9</v>
      </c>
      <c r="H17" s="140"/>
    </row>
    <row r="18" spans="2:14" x14ac:dyDescent="0.25">
      <c r="B18" s="145" t="s">
        <v>89</v>
      </c>
      <c r="C18" s="146"/>
      <c r="D18" s="146"/>
      <c r="E18" s="146"/>
      <c r="F18" s="146"/>
      <c r="G18" s="147">
        <f>SUM(G16:G17)</f>
        <v>3627915.9</v>
      </c>
      <c r="H18" s="140"/>
    </row>
    <row r="19" spans="2:14" x14ac:dyDescent="0.25">
      <c r="B19" s="145" t="s">
        <v>90</v>
      </c>
      <c r="C19" s="146"/>
      <c r="D19" s="146"/>
      <c r="E19" s="146"/>
      <c r="F19" s="146"/>
      <c r="G19" s="147">
        <f>$N$33</f>
        <v>1229802</v>
      </c>
      <c r="H19" s="140"/>
    </row>
    <row r="20" spans="2:14" x14ac:dyDescent="0.25">
      <c r="B20" s="145" t="s">
        <v>91</v>
      </c>
      <c r="C20" s="146"/>
      <c r="D20" s="146"/>
      <c r="E20" s="146"/>
      <c r="F20" s="146"/>
      <c r="G20" s="147">
        <f>SUM(G18:G19)</f>
        <v>4857717.9000000004</v>
      </c>
      <c r="H20" s="140"/>
    </row>
    <row r="21" spans="2:14" x14ac:dyDescent="0.25">
      <c r="B21" s="135" t="s">
        <v>101</v>
      </c>
    </row>
    <row r="25" spans="2:14" x14ac:dyDescent="0.25">
      <c r="K25" s="137" t="s">
        <v>92</v>
      </c>
      <c r="L25" s="138"/>
      <c r="M25" s="138"/>
      <c r="N25" s="144">
        <f>$G$16</f>
        <v>3074505</v>
      </c>
    </row>
    <row r="26" spans="2:14" x14ac:dyDescent="0.25">
      <c r="K26" s="139" t="s">
        <v>2</v>
      </c>
      <c r="L26" s="139" t="s">
        <v>93</v>
      </c>
      <c r="M26" s="139" t="s">
        <v>94</v>
      </c>
      <c r="N26" s="143" t="s">
        <v>100</v>
      </c>
    </row>
    <row r="27" spans="2:14" ht="16.2" x14ac:dyDescent="0.25">
      <c r="K27" s="131">
        <v>1</v>
      </c>
      <c r="L27" s="131" t="s">
        <v>95</v>
      </c>
      <c r="M27" s="141">
        <v>0.08</v>
      </c>
      <c r="N27" s="142">
        <f>$N$25*M27</f>
        <v>245960.4</v>
      </c>
    </row>
    <row r="28" spans="2:14" ht="16.2" x14ac:dyDescent="0.25">
      <c r="K28" s="131">
        <v>2</v>
      </c>
      <c r="L28" s="131" t="s">
        <v>96</v>
      </c>
      <c r="M28" s="141">
        <v>0.08</v>
      </c>
      <c r="N28" s="142">
        <f>$N$25*M28</f>
        <v>245960.4</v>
      </c>
    </row>
    <row r="29" spans="2:14" ht="16.2" x14ac:dyDescent="0.25">
      <c r="K29" s="131">
        <v>3</v>
      </c>
      <c r="L29" s="131" t="s">
        <v>97</v>
      </c>
      <c r="M29" s="141">
        <v>0.08</v>
      </c>
      <c r="N29" s="142">
        <f>$N$25*M29</f>
        <v>245960.4</v>
      </c>
    </row>
    <row r="30" spans="2:14" ht="16.2" x14ac:dyDescent="0.25">
      <c r="K30" s="131">
        <v>4</v>
      </c>
      <c r="L30" s="131" t="s">
        <v>98</v>
      </c>
      <c r="M30" s="141">
        <v>0.08</v>
      </c>
      <c r="N30" s="142">
        <f>$N$25*M30</f>
        <v>245960.4</v>
      </c>
    </row>
    <row r="31" spans="2:14" ht="16.2" x14ac:dyDescent="0.25">
      <c r="K31" s="131">
        <v>5</v>
      </c>
      <c r="L31" s="131" t="s">
        <v>99</v>
      </c>
      <c r="M31" s="141">
        <v>0.08</v>
      </c>
      <c r="N31" s="142">
        <f>$N$25*M31</f>
        <v>245960.4</v>
      </c>
    </row>
    <row r="32" spans="2:14" x14ac:dyDescent="0.25">
      <c r="K32" s="149" t="s">
        <v>102</v>
      </c>
      <c r="L32" s="148"/>
      <c r="M32" s="141">
        <f>SUM(M27:M31)</f>
        <v>0.4</v>
      </c>
      <c r="N32" s="142"/>
    </row>
    <row r="33" spans="11:14" x14ac:dyDescent="0.25">
      <c r="K33" s="137" t="s">
        <v>14</v>
      </c>
      <c r="L33" s="138"/>
      <c r="M33" s="138"/>
      <c r="N33" s="144">
        <f>SUM(N27:N31)</f>
        <v>1229802</v>
      </c>
    </row>
  </sheetData>
  <mergeCells count="8">
    <mergeCell ref="K25:M25"/>
    <mergeCell ref="K33:M33"/>
    <mergeCell ref="K32:L32"/>
    <mergeCell ref="B16:F16"/>
    <mergeCell ref="B17:F17"/>
    <mergeCell ref="B18:F18"/>
    <mergeCell ref="B19:F19"/>
    <mergeCell ref="B20: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Prices</vt:lpstr>
      <vt:lpstr>Sheet2</vt:lpstr>
      <vt:lpstr>Prices!Print_Area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Sekhar</dc:creator>
  <cp:lastModifiedBy>shiva manohar</cp:lastModifiedBy>
  <cp:lastPrinted>2023-12-12T07:28:54Z</cp:lastPrinted>
  <dcterms:created xsi:type="dcterms:W3CDTF">1996-10-14T23:33:28Z</dcterms:created>
  <dcterms:modified xsi:type="dcterms:W3CDTF">2024-02-15T13:34:08Z</dcterms:modified>
</cp:coreProperties>
</file>