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Asta\SOTC\Quotations\TO DEPT-Final\"/>
    </mc:Choice>
  </mc:AlternateContent>
  <xr:revisionPtr revIDLastSave="0" documentId="13_ncr:1_{0F1A975D-1E2E-4940-B16E-7F2BC2AB8897}" xr6:coauthVersionLast="47" xr6:coauthVersionMax="47" xr10:uidLastSave="{00000000-0000-0000-0000-000000000000}"/>
  <bookViews>
    <workbookView xWindow="-108" yWindow="-108" windowWidth="23256" windowHeight="12456" activeTab="8" xr2:uid="{0891F58B-E777-431F-A50B-F387F94FBABA}"/>
  </bookViews>
  <sheets>
    <sheet name="Civil1" sheetId="1" r:id="rId1"/>
    <sheet name="GAS1" sheetId="7" r:id="rId2"/>
    <sheet name="ELV1" sheetId="9" r:id="rId3"/>
    <sheet name="ELE1" sheetId="11" r:id="rId4"/>
    <sheet name="EQP1" sheetId="13" r:id="rId5"/>
    <sheet name="Civil2" sheetId="6" r:id="rId6"/>
    <sheet name="GAS2" sheetId="8" r:id="rId7"/>
    <sheet name="ELV2" sheetId="10" r:id="rId8"/>
    <sheet name="ELE2" sheetId="12" r:id="rId9"/>
    <sheet name="EQP2" sheetId="14" r:id="rId10"/>
    <sheet name="Gas" sheetId="2" r:id="rId11"/>
    <sheet name="ELV" sheetId="3" r:id="rId12"/>
    <sheet name="ELE" sheetId="4" r:id="rId13"/>
    <sheet name="EQP" sheetId="5" r:id="rId14"/>
  </sheets>
  <definedNames>
    <definedName name="_xlnm.Print_Area" localSheetId="0">Civil1!$A$1:$G$28</definedName>
    <definedName name="_xlnm.Print_Area" localSheetId="5">Civil2!$A$1:$G$33</definedName>
    <definedName name="_xlnm.Print_Area" localSheetId="3">'ELE1'!$A$1:$G$23</definedName>
    <definedName name="_xlnm.Print_Area" localSheetId="8">'ELE2'!$A$1:$G$28</definedName>
    <definedName name="_xlnm.Print_Area" localSheetId="2">'ELV1'!$A$1:$G$25</definedName>
    <definedName name="_xlnm.Print_Area" localSheetId="7">'ELV2'!$A$1:$G$30</definedName>
    <definedName name="_xlnm.Print_Area" localSheetId="4">'EQP1'!$A$1:$G$23</definedName>
    <definedName name="_xlnm.Print_Area" localSheetId="9">'EQP2'!$A$1:$G$28</definedName>
    <definedName name="_xlnm.Print_Area" localSheetId="6">'GAS2'!$A$1:$G$30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3" i="10" l="1"/>
  <c r="F22" i="10"/>
  <c r="F19" i="14"/>
  <c r="G19" i="14" s="1"/>
  <c r="F15" i="13"/>
  <c r="G15" i="13" s="1"/>
  <c r="F17" i="13" s="1"/>
  <c r="F19" i="12"/>
  <c r="G19" i="12" s="1"/>
  <c r="F21" i="12" s="1"/>
  <c r="F15" i="11"/>
  <c r="G15" i="11" s="1"/>
  <c r="F20" i="10"/>
  <c r="G20" i="10" s="1"/>
  <c r="F19" i="10"/>
  <c r="G19" i="10" s="1"/>
  <c r="F21" i="10"/>
  <c r="G21" i="10" s="1"/>
  <c r="F21" i="14" l="1"/>
  <c r="F20" i="14"/>
  <c r="F22" i="14" s="1"/>
  <c r="F16" i="13"/>
  <c r="F18" i="13" s="1"/>
  <c r="F20" i="12"/>
  <c r="F22" i="12" s="1"/>
  <c r="F17" i="11"/>
  <c r="F16" i="11"/>
  <c r="F18" i="11" s="1"/>
  <c r="F17" i="9"/>
  <c r="G17" i="9" s="1"/>
  <c r="F16" i="9"/>
  <c r="G16" i="9" s="1"/>
  <c r="F15" i="9"/>
  <c r="G15" i="9" s="1"/>
  <c r="F16" i="8"/>
  <c r="G16" i="8" s="1"/>
  <c r="F21" i="8"/>
  <c r="G21" i="8" s="1"/>
  <c r="F27" i="6"/>
  <c r="F26" i="6"/>
  <c r="F25" i="6"/>
  <c r="F18" i="8"/>
  <c r="G18" i="8" s="1"/>
  <c r="F17" i="8"/>
  <c r="G17" i="8" s="1"/>
  <c r="F19" i="8"/>
  <c r="G19" i="8" s="1"/>
  <c r="F14" i="8"/>
  <c r="F20" i="8"/>
  <c r="G20" i="8" s="1"/>
  <c r="F15" i="8"/>
  <c r="G15" i="8" s="1"/>
  <c r="F21" i="7"/>
  <c r="G21" i="7" s="1"/>
  <c r="F20" i="7"/>
  <c r="G20" i="7" s="1"/>
  <c r="F22" i="7"/>
  <c r="G22" i="7" s="1"/>
  <c r="F19" i="7"/>
  <c r="G19" i="7" s="1"/>
  <c r="F18" i="7"/>
  <c r="G18" i="7" s="1"/>
  <c r="F17" i="7"/>
  <c r="G17" i="7" s="1"/>
  <c r="F16" i="7"/>
  <c r="G16" i="7" s="1"/>
  <c r="F15" i="7"/>
  <c r="F23" i="7" s="1"/>
  <c r="G14" i="8" l="1"/>
  <c r="F23" i="8" s="1"/>
  <c r="F22" i="8"/>
  <c r="F24" i="10"/>
  <c r="F19" i="9"/>
  <c r="F18" i="9"/>
  <c r="F20" i="9" s="1"/>
  <c r="G15" i="7"/>
  <c r="F24" i="7" s="1"/>
  <c r="F25" i="7" s="1"/>
  <c r="F24" i="8" l="1"/>
  <c r="F20" i="6" l="1"/>
  <c r="G20" i="6" s="1"/>
  <c r="F21" i="6"/>
  <c r="G21" i="6" s="1"/>
  <c r="F19" i="6"/>
  <c r="G19" i="6" s="1"/>
  <c r="F23" i="6"/>
  <c r="G23" i="6" s="1"/>
  <c r="F24" i="6"/>
  <c r="G24" i="6" s="1"/>
  <c r="F22" i="6"/>
  <c r="G22" i="6" s="1"/>
  <c r="G14" i="4"/>
  <c r="G16" i="3"/>
  <c r="G15" i="3"/>
  <c r="G14" i="3"/>
  <c r="G21" i="2"/>
  <c r="G20" i="2"/>
  <c r="G19" i="2"/>
  <c r="G18" i="2"/>
  <c r="G17" i="2"/>
  <c r="G16" i="2"/>
  <c r="G15" i="2"/>
  <c r="G14" i="2"/>
  <c r="F17" i="1" l="1"/>
  <c r="G17" i="1" s="1"/>
  <c r="F16" i="1"/>
  <c r="G16" i="1" s="1"/>
  <c r="F18" i="1"/>
  <c r="G18" i="1" s="1"/>
  <c r="F19" i="1"/>
  <c r="G19" i="1" s="1"/>
  <c r="F20" i="1"/>
  <c r="G20" i="1" s="1"/>
  <c r="F15" i="1"/>
  <c r="G14" i="5"/>
  <c r="G15" i="1" l="1"/>
  <c r="F22" i="1" s="1"/>
  <c r="F21" i="1"/>
  <c r="F23" i="1" s="1"/>
</calcChain>
</file>

<file path=xl/sharedStrings.xml><?xml version="1.0" encoding="utf-8"?>
<sst xmlns="http://schemas.openxmlformats.org/spreadsheetml/2006/main" count="381" uniqueCount="56">
  <si>
    <t>Sl.
 No</t>
  </si>
  <si>
    <t>Item Description</t>
  </si>
  <si>
    <r>
      <t>Supply and installation of Under-deck Thermocol insulation sheets of 40 mm thick having more than 30 Kg/m</t>
    </r>
    <r>
      <rPr>
        <vertAlign val="superscript"/>
        <sz val="11"/>
        <color indexed="8"/>
        <rFont val="Arial"/>
        <family val="2"/>
      </rPr>
      <t>3</t>
    </r>
    <r>
      <rPr>
        <sz val="11"/>
        <color indexed="8"/>
        <rFont val="Arial"/>
        <family val="2"/>
      </rPr>
      <t xml:space="preserve"> density to ceiling by brush application of bituminous adhesive to the sheets and secured with screw along with washer at the centre of the sheet supported with GI wire running diagonally to the sheet of 2mm dia.</t>
    </r>
  </si>
  <si>
    <r>
      <t>Supply and Laying of Floor leveller compund (self smoothing mortar) to level the surface, having bulk density not less than 2 Kg/l for a fresh mortor, compressive strength not less than 20 N/mm</t>
    </r>
    <r>
      <rPr>
        <vertAlign val="superscript"/>
        <sz val="11"/>
        <color indexed="8"/>
        <rFont val="Arial"/>
        <family val="2"/>
      </rPr>
      <t>2</t>
    </r>
    <r>
      <rPr>
        <sz val="11"/>
        <color indexed="8"/>
        <rFont val="Arial"/>
        <family val="2"/>
      </rPr>
      <t>, initial setting time not more than 40 minutes and offer a 25 minutes working time, The surface should be walkabe after 30 min of laying. (ICUs)</t>
    </r>
  </si>
  <si>
    <t>Providing dadooing to walls with glazed full body ceramic wall tiles of size 800  x  1600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t>
  </si>
  <si>
    <t>V-Board Partitions on top of false ceiling for partitioning of sterile corridor and non-sterile corridor</t>
  </si>
  <si>
    <t xml:space="preserve">GI Powder Coated Sliding Doors (0.8mm shutter sheet thk &amp; 1.2mm frame sheet thk with Single Rebate and Honeycomb Infill) Double Leaf Door 1200 x 2100mm with Accessories (Sliding Track for Double Door, Sliding Dead Lock Enox, Concealed Handles 100mm Ahlada, Flush Bolt 300mm Ahlada, SS304 Kick Plate upto 350mm ht, DG Clear Float Glass 350x750x6mm with Adhesive Tape &amp; Silicon Sealant) </t>
  </si>
  <si>
    <t>Qty</t>
  </si>
  <si>
    <t>Unit</t>
  </si>
  <si>
    <t>Sqm</t>
  </si>
  <si>
    <t>Nos</t>
  </si>
  <si>
    <t xml:space="preserve">We are giving our lowest Quotation Rates of the items mentioned for the work of Design, Development </t>
  </si>
  <si>
    <t>&amp; Commisssioning on Turnkey Basis, the work of Establishment of State Organ Transplantation Centre</t>
  </si>
  <si>
    <t>in the 8th Floor, South West Block of Gandhi Hospital, Secunderabad.</t>
  </si>
  <si>
    <t>To</t>
  </si>
  <si>
    <t>The Executive Engineer,</t>
  </si>
  <si>
    <t>TSMSIDC, NIMS -SPL-Division,</t>
  </si>
  <si>
    <t>Narayanaguda, Hyderabad.</t>
  </si>
  <si>
    <t>Sir,</t>
  </si>
  <si>
    <t>Submission of Quotation - Request - Reg.</t>
  </si>
  <si>
    <t>Request for the early approoval for the above mentioned items.</t>
  </si>
  <si>
    <t>4 Gas Digital Alarm Panels : 4  Gas Digital Alarm Panel consisting of atl necessary accessories ie Pressure sensors,reguIators,hand valves ,pressure gauges ecL(Oxygen, Nitrous oxide, Medical Air, Vacuum)</t>
  </si>
  <si>
    <t>6 Gas Digital Alarm Panele : 6  Gas Digital Alarm Panel(Oxygen, Nitrous oxide, Medical Air, Surgical Air, Vacuum, Carbon dieoxide) consisting of all necessary accessories ie pressure sensors, regulators, hand vatves, pressure gauges etc.</t>
  </si>
  <si>
    <t>Valve box -4 services : Valve box - 4 Service consisting of Isolation valve 15 mm OD - 04 Nos. and  isolation valve 22 mm OD - 01 Nos. accessories ie Pressure gauge connection in a powder coated box The box consisting of lock &amp; key and a brakable glass for emergency.</t>
  </si>
  <si>
    <t>4 + 4 size of O2 manifold system : 4+4 Oxygen Main mannifold with 19mm ODx12mm I.D .Copper pipe mounted on top frame, Middle frmae and Bottom frame along with brass blocks, NRVs/ cylinder valves and pigtail pipes of 1m long of 8mm OD x 3mm I.D. duly tested at250Kg/Cum 2 pressure &amp; Fully automatic control panel for Oxygen.</t>
  </si>
  <si>
    <t>Fully Automatic O2 Control System
”Manufactured under an ISO 9001: 2015 certified works. ”Control Panel cover made of M.S. duly powder coated.
“Compact and fully automatic manifold control system far Oxygen services.
*Easy to maintain and use.
“Designed with both safety and continuity of flow supply at a constant pressure via to/o banks of bottled gas cylinders with following status monitoring.
”A-Bank in use (Green indication).
”B-Bank ready for use (Yelk›w indication). ”C-Empty Bank (Red indication).
”Control Panel has build in LED display to indicate Normal. High &amp; Low line Pressure.
”It has facility to test all above indicators working perfectly.
the   Control Panel indudes Pressure gauge (63 mm) to indicate the gas pressure of each header and pipe line diistribution pressure.
”Capable to provide a distribution distribution flow rate of 2IXI0 LPM or more for O2.
the   control panel incorporte safety puncture system in case pressure exceeds 100 Psi.
”In ease of failure of electronic pneumatics system, control can be used manually through by pass system.
* CE CERTIFIED.</t>
  </si>
  <si>
    <t>4 + 4 size of N2O manifold system : 4+4 Nitrous oxide Main mannifold with 19mm ODx12mm I.D .Copper pipe mounted on top frame, Middle frmae and Bottom frame along with brass blocks, NRVs/ cylinder valves and pigtail pipes of 1m long of 8mm OD x 3mm I.D. duly tested at 250Kg/Cum 2 pressure &amp; Fully automatic control panel for Nitrous Oxide.</t>
  </si>
  <si>
    <t>2 cylinder emergency maniféld - N2O : 2 Cylinder Nftmus oxide Emergency mannifold with 19mm ODx12mm I.D .Copper pipe mounted on top frame, Middle frmae and Bottom frame along with brass blocks, NRVs/ cytinder valves and pigtail pipes of 1m long of 8mm OD x 3mm I.D. duly tested at 250Kg/Cum 2 pressure &amp; Fully automatic control panel for Nitrous Oxide.</t>
  </si>
  <si>
    <t xml:space="preserve"> Fully Automatic N2O Control System
Manufactured under an ISO 9001: 2015 certified works.
*Control Panel cover made of M.S. duly powder coated.
*Compact and fully automatic manifold control system for N2O services.
"Easy to maintain and use.
*Designed with both safety and continuity of flow supply at a constant pressure via two banks of bottled gas cylinders with following status monitoring.
*A-Bank in use (Green indication).
*B-Bank ready for use (Yellow indication).
Authorise&amp;PITAL ENGINERS
D-4 A, YADAV PARK,
ROHTAK ROAD, NANGLOI,
DELHI-110041
C-Empty Bank (Red indication).
*Control Panel has build in LED display to indicate Normal. High &amp; Low line Pressure.
"It has facility to test all above indicators working perfectly.
*The Control Panel includes Pressure gauge (63 mm) to indicate the gas pressure of each header and pipe line diistribution pressure.
*Capable to provide a distribution flow rate of 500 LPM or more for N2O.
*The control panel incorporte safety puncture system in case pressure exceeds 100 Psi. In ease of failure of electronic pneumatics system, control can be used manually through by pass system.
CE CERTIFIED</t>
  </si>
  <si>
    <t>Job</t>
  </si>
  <si>
    <t>Recording in counselling room</t>
  </si>
  <si>
    <t xml:space="preserve">Local Area Network (LAN) System   </t>
  </si>
  <si>
    <t xml:space="preserve">Supply, Transportation and installation of 20KVA / 312V DC on line UPS system </t>
  </si>
  <si>
    <t>Rate</t>
  </si>
  <si>
    <t>Amount</t>
  </si>
  <si>
    <t xml:space="preserve">800 KVA Transformer OLTC for transformers with RTCC: Supply, Transportation, Installation, Testing and Commissioning of 800 KVA TRANSFORMER  with all test reports. The Transformer shall be designed and manufactured as per IS:1180 OLTC with level-II with initial filling of oil as per IS 335-1993. 1000 A LT Breaker Kiosk - 01 No.The basic details of the Transformer are as under. 
Makes: Kirloskar / PETE / Esennar / Voltamp / Crompton / ABB / Schneider.
</t>
  </si>
  <si>
    <t>Monitor Stand beside Bed in ICUs &amp; TIRs</t>
  </si>
  <si>
    <t xml:space="preserve">We are giving our lowest Quotation Rates of the items mentioned for the work of Design, Development &amp; Commisssioning on Turnkey Basis, </t>
  </si>
  <si>
    <t xml:space="preserve"> the work of Establishment of State Organ Transplantation Centre in the 8th Floor, South West Block of Gandhi Hospital, Secunderabad.</t>
  </si>
  <si>
    <t>Specification of the item</t>
  </si>
  <si>
    <t>UOM</t>
  </si>
  <si>
    <t>Quantity</t>
  </si>
  <si>
    <t>Rate (Rs.)</t>
  </si>
  <si>
    <t>Amount (Rs.)</t>
  </si>
  <si>
    <t>Providing (1500 X 2100) single sliding door operated by elbow switches / foot switch as well as touchless sensor of 10mm thick toughened glass (Saint Gobin / Modi Guard) fixed in SS 304 grade 2 Track top channel of 45 mm (one track to hold fixed glass partition in position and second track with top rollers suitably angled to reduce resistance to movement to facilitate smooth sliding movement of the door). Single track bottom channel to be provided for fixed glass partition. Floor guide to be provided for smooth sliding of the door. Concealed door handle of (150 mm) to be provided in cutout on the sliding door for manual operation when required. All fittings provided should be of Titon /Ozone / Enox make in SS 304 - In TIRs</t>
  </si>
  <si>
    <r>
      <t>Supply and installation of Under-deck Thermocol insulation sheets of 40 mm thick having more than 30 Kg/m</t>
    </r>
    <r>
      <rPr>
        <vertAlign val="superscript"/>
        <sz val="10"/>
        <color indexed="8"/>
        <rFont val="Times New Roman"/>
        <family val="1"/>
      </rPr>
      <t>3</t>
    </r>
    <r>
      <rPr>
        <sz val="10"/>
        <color indexed="8"/>
        <rFont val="Times New Roman"/>
        <family val="1"/>
      </rPr>
      <t xml:space="preserve"> density to ceiling by brush application of bituminous adhesive to the sheets and secured with screw along with washer at the centre of the sheet supported with GI wire running diagonally to the sheet of 2mm dia.</t>
    </r>
  </si>
  <si>
    <r>
      <t>Supply and Laying of Floor leveller compund (self smoothing mortar) to level the surface, having bulk density not less than 2 Kg/l for a fresh mortor, compressive strength not less than 20 N/mm</t>
    </r>
    <r>
      <rPr>
        <vertAlign val="superscript"/>
        <sz val="10"/>
        <color indexed="8"/>
        <rFont val="Times New Roman"/>
        <family val="1"/>
      </rPr>
      <t>2</t>
    </r>
    <r>
      <rPr>
        <sz val="10"/>
        <color indexed="8"/>
        <rFont val="Times New Roman"/>
        <family val="1"/>
      </rPr>
      <t>, initial setting time not more than 40 minutes and offer a 25 minutes working time, The surface should be walkabe after 30 min of laying. (ICUs)</t>
    </r>
  </si>
  <si>
    <t>AMC Amount</t>
  </si>
  <si>
    <t>Yearly Maintanance Charges post warranty period for 5 years(6th to 10th year) @8, 8,8, 9, 9 % respectively.</t>
  </si>
  <si>
    <r>
      <t>Annual Maintanance Charges for 5 years from 6</t>
    </r>
    <r>
      <rPr>
        <vertAlign val="superscript"/>
        <sz val="11"/>
        <color theme="1"/>
        <rFont val="Times New Roman"/>
        <family val="1"/>
      </rPr>
      <t>th</t>
    </r>
    <r>
      <rPr>
        <sz val="11"/>
        <color theme="1"/>
        <rFont val="Times New Roman"/>
        <family val="1"/>
      </rPr>
      <t xml:space="preserve"> to 10</t>
    </r>
    <r>
      <rPr>
        <vertAlign val="superscript"/>
        <sz val="11"/>
        <color theme="1"/>
        <rFont val="Times New Roman"/>
        <family val="1"/>
      </rPr>
      <t>th</t>
    </r>
    <r>
      <rPr>
        <sz val="11"/>
        <color theme="1"/>
        <rFont val="Times New Roman"/>
        <family val="1"/>
      </rPr>
      <t xml:space="preserve"> year @8% each year.</t>
    </r>
  </si>
  <si>
    <t>Total Amount</t>
  </si>
  <si>
    <t>Total AMC Amount for 5 Years</t>
  </si>
  <si>
    <t>Total</t>
  </si>
  <si>
    <t>Total Amount:</t>
  </si>
  <si>
    <t>Total AMC Amount for 5 Years: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</si>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</sst>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29" x14ac:knownFonts="1">
    <font>
      <sz val="11"/>
      <color theme="1"/>
      <name val="Calibri"/>
      <family val="2"/>
      <scheme val="minor"/>
    </font>
    <font>
      <sz val="11"/>
      <color theme="1"/>
      <name val="Calibri"/>
      <family val="2"/>
      <scheme val="minor"/>
    </font>
    <font>
      <b/>
      <sz val="11"/>
      <color theme="1"/>
      <name val="Arial"/>
      <family val="2"/>
    </font>
    <font>
      <b/>
      <sz val="14"/>
      <color theme="1"/>
      <name val="Arial"/>
      <family val="2"/>
    </font>
    <font>
      <sz val="12"/>
      <color theme="1"/>
      <name val="Arial"/>
      <family val="2"/>
    </font>
    <font>
      <sz val="11"/>
      <color theme="1"/>
      <name val="Arial"/>
      <family val="2"/>
    </font>
    <font>
      <vertAlign val="superscript"/>
      <sz val="11"/>
      <color indexed="8"/>
      <name val="Arial"/>
      <family val="2"/>
    </font>
    <font>
      <sz val="11"/>
      <color indexed="8"/>
      <name val="Arial"/>
      <family val="2"/>
    </font>
    <font>
      <sz val="11"/>
      <name val="Arial"/>
      <family val="2"/>
    </font>
    <font>
      <b/>
      <sz val="12"/>
      <color rgb="FF000000"/>
      <name val="Arial"/>
      <family val="2"/>
    </font>
    <font>
      <sz val="10"/>
      <name val="Arial"/>
      <family val="2"/>
    </font>
    <font>
      <sz val="11"/>
      <color rgb="FF000000"/>
      <name val="Arial"/>
      <family val="2"/>
    </font>
    <font>
      <b/>
      <sz val="11"/>
      <color rgb="FF000000"/>
      <name val="Arial"/>
      <family val="2"/>
    </font>
    <font>
      <b/>
      <sz val="10"/>
      <name val="Arial"/>
      <family val="2"/>
    </font>
    <font>
      <sz val="11"/>
      <color theme="1"/>
      <name val="Times New Roman"/>
      <family val="1"/>
    </font>
    <font>
      <b/>
      <sz val="11"/>
      <color rgb="FF000000"/>
      <name val="Times New Roman"/>
      <family val="1"/>
    </font>
    <font>
      <sz val="11"/>
      <color rgb="FF000000"/>
      <name val="Times New Roman"/>
      <family val="1"/>
    </font>
    <font>
      <b/>
      <sz val="11"/>
      <color theme="1"/>
      <name val="Times New Roman"/>
      <family val="1"/>
    </font>
    <font>
      <b/>
      <sz val="12"/>
      <color rgb="FF000000"/>
      <name val="Times New Roman"/>
      <family val="1"/>
    </font>
    <font>
      <sz val="10"/>
      <color theme="1"/>
      <name val="Times New Roman"/>
      <family val="1"/>
    </font>
    <font>
      <vertAlign val="superscript"/>
      <sz val="10"/>
      <color indexed="8"/>
      <name val="Times New Roman"/>
      <family val="1"/>
    </font>
    <font>
      <sz val="10"/>
      <color indexed="8"/>
      <name val="Times New Roman"/>
      <family val="1"/>
    </font>
    <font>
      <sz val="11"/>
      <name val="Times New Roman"/>
      <family val="1"/>
    </font>
    <font>
      <sz val="10"/>
      <name val="Times New Roman"/>
      <family val="1"/>
    </font>
    <font>
      <b/>
      <sz val="10"/>
      <name val="Times New Roman"/>
      <family val="1"/>
    </font>
    <font>
      <vertAlign val="superscript"/>
      <sz val="11"/>
      <color theme="1"/>
      <name val="Times New Roman"/>
      <family val="1"/>
    </font>
    <font>
      <b/>
      <sz val="12"/>
      <color theme="1"/>
      <name val="Arial"/>
      <family val="2"/>
    </font>
    <font>
      <b/>
      <sz val="12"/>
      <color theme="1"/>
      <name val="Times New Roman"/>
      <family val="1"/>
    </font>
    <font>
      <sz val="10"/>
      <color theme="1"/>
      <name val="Arial"/>
      <family val="2"/>
    </font>
  </fonts>
  <fills count="3">
    <fill>
      <patternFill patternType="none"/>
    </fill>
    <fill>
      <patternFill patternType="gray125"/>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4">
    <xf numFmtId="0" fontId="0" fillId="0" borderId="0"/>
    <xf numFmtId="43" fontId="1" fillId="0" borderId="0" applyFont="0" applyFill="0" applyBorder="0" applyAlignment="0" applyProtection="0"/>
    <xf numFmtId="0" fontId="1" fillId="0" borderId="0"/>
    <xf numFmtId="0" fontId="10" fillId="0" borderId="0"/>
  </cellStyleXfs>
  <cellXfs count="109">
    <xf numFmtId="0" fontId="0" fillId="0" borderId="0" xfId="0"/>
    <xf numFmtId="0" fontId="2" fillId="0" borderId="1" xfId="0" applyFont="1" applyBorder="1" applyAlignment="1">
      <alignment horizontal="center" vertical="center" wrapText="1"/>
    </xf>
    <xf numFmtId="0" fontId="4" fillId="0" borderId="1" xfId="0" applyFont="1" applyBorder="1" applyAlignment="1">
      <alignment horizontal="center" vertical="center"/>
    </xf>
    <xf numFmtId="0" fontId="5" fillId="0" borderId="2" xfId="0" applyFont="1" applyBorder="1" applyAlignment="1">
      <alignment horizontal="left" vertical="center" wrapText="1"/>
    </xf>
    <xf numFmtId="0" fontId="5" fillId="0" borderId="3" xfId="0" applyFont="1" applyBorder="1" applyAlignment="1">
      <alignment horizontal="left" vertical="center" wrapText="1"/>
    </xf>
    <xf numFmtId="0" fontId="5" fillId="0" borderId="1" xfId="0" applyFont="1" applyBorder="1" applyAlignment="1">
      <alignment horizontal="center" vertical="center"/>
    </xf>
    <xf numFmtId="0" fontId="8" fillId="0" borderId="3" xfId="0" applyFont="1" applyBorder="1" applyAlignment="1">
      <alignment horizontal="left" vertical="center" wrapText="1"/>
    </xf>
    <xf numFmtId="0" fontId="5" fillId="0" borderId="1" xfId="0" applyFont="1" applyBorder="1" applyAlignment="1">
      <alignment horizontal="left" vertical="center" wrapText="1"/>
    </xf>
    <xf numFmtId="0" fontId="9" fillId="0" borderId="1" xfId="0" applyFont="1" applyBorder="1" applyAlignment="1">
      <alignment horizontal="center" vertical="center"/>
    </xf>
    <xf numFmtId="2" fontId="10" fillId="2" borderId="1" xfId="2" applyNumberFormat="1" applyFont="1" applyFill="1" applyBorder="1" applyAlignment="1">
      <alignment horizontal="center" vertical="center" wrapText="1"/>
    </xf>
    <xf numFmtId="0" fontId="10" fillId="2" borderId="1" xfId="2" applyFont="1" applyFill="1" applyBorder="1" applyAlignment="1">
      <alignment horizontal="center" vertical="center" wrapText="1"/>
    </xf>
    <xf numFmtId="0" fontId="8" fillId="0" borderId="1" xfId="0" applyFont="1" applyBorder="1" applyAlignment="1">
      <alignment horizontal="left" vertical="center" wrapText="1"/>
    </xf>
    <xf numFmtId="0" fontId="5" fillId="0" borderId="0" xfId="0" applyFont="1"/>
    <xf numFmtId="0" fontId="11" fillId="0" borderId="0" xfId="0" applyFont="1" applyAlignment="1">
      <alignment vertical="center"/>
    </xf>
    <xf numFmtId="0" fontId="11" fillId="0" borderId="0" xfId="0" applyFont="1" applyAlignment="1">
      <alignment vertical="center" wrapText="1"/>
    </xf>
    <xf numFmtId="0" fontId="12" fillId="0" borderId="0" xfId="0" applyFont="1" applyAlignment="1">
      <alignment vertical="center" wrapText="1"/>
    </xf>
    <xf numFmtId="0" fontId="8" fillId="0" borderId="1" xfId="0" applyFont="1" applyBorder="1" applyAlignment="1">
      <alignment vertical="center" wrapText="1"/>
    </xf>
    <xf numFmtId="2" fontId="8" fillId="2" borderId="1" xfId="2" applyNumberFormat="1" applyFont="1" applyFill="1" applyBorder="1" applyAlignment="1">
      <alignment horizontal="center" vertical="center" wrapText="1"/>
    </xf>
    <xf numFmtId="0" fontId="8" fillId="2" borderId="1" xfId="2" applyFont="1" applyFill="1" applyBorder="1" applyAlignment="1">
      <alignment horizontal="center" vertical="center" wrapText="1"/>
    </xf>
    <xf numFmtId="0" fontId="5" fillId="0" borderId="6" xfId="0" applyFont="1" applyBorder="1" applyAlignment="1">
      <alignment horizontal="left" vertical="center" wrapText="1"/>
    </xf>
    <xf numFmtId="0" fontId="3" fillId="0" borderId="1" xfId="0" applyFont="1" applyBorder="1" applyAlignment="1">
      <alignment horizontal="center" vertical="center" wrapText="1"/>
    </xf>
    <xf numFmtId="0" fontId="2" fillId="0" borderId="1" xfId="0" applyFont="1" applyBorder="1" applyAlignment="1">
      <alignment vertical="center" wrapText="1"/>
    </xf>
    <xf numFmtId="0" fontId="3" fillId="0" borderId="1" xfId="0" applyFont="1" applyBorder="1" applyAlignment="1">
      <alignment vertical="center" wrapText="1"/>
    </xf>
    <xf numFmtId="0" fontId="5" fillId="0" borderId="3" xfId="3" applyFont="1" applyBorder="1" applyAlignment="1">
      <alignment horizontal="left" vertical="center" wrapText="1"/>
    </xf>
    <xf numFmtId="1" fontId="10" fillId="2" borderId="1" xfId="2" applyNumberFormat="1" applyFont="1" applyFill="1" applyBorder="1" applyAlignment="1">
      <alignment horizontal="center" vertical="center" wrapText="1"/>
    </xf>
    <xf numFmtId="0" fontId="9" fillId="0" borderId="1" xfId="0" applyFont="1" applyBorder="1" applyAlignment="1">
      <alignment horizontal="center" vertical="center" wrapText="1"/>
    </xf>
    <xf numFmtId="164" fontId="13" fillId="2" borderId="1" xfId="1" applyNumberFormat="1" applyFont="1" applyFill="1" applyBorder="1" applyAlignment="1">
      <alignment horizontal="center" vertical="center" wrapText="1"/>
    </xf>
    <xf numFmtId="0" fontId="3" fillId="0" borderId="0" xfId="0" applyFont="1" applyAlignment="1">
      <alignment vertical="center" wrapText="1"/>
    </xf>
    <xf numFmtId="0" fontId="14" fillId="0" borderId="0" xfId="0" applyFont="1"/>
    <xf numFmtId="0" fontId="15" fillId="0" borderId="0" xfId="0" applyFont="1" applyAlignment="1">
      <alignment vertical="center" wrapText="1"/>
    </xf>
    <xf numFmtId="0" fontId="16" fillId="0" borderId="0" xfId="0" applyFont="1" applyAlignment="1">
      <alignment vertical="center" wrapText="1"/>
    </xf>
    <xf numFmtId="0" fontId="16" fillId="0" borderId="0" xfId="0" applyFont="1" applyAlignment="1">
      <alignment vertical="center"/>
    </xf>
    <xf numFmtId="0" fontId="16" fillId="0" borderId="0" xfId="0" applyFont="1" applyAlignment="1">
      <alignment horizontal="left"/>
    </xf>
    <xf numFmtId="0" fontId="22" fillId="2" borderId="0" xfId="2" applyFont="1" applyFill="1" applyAlignment="1">
      <alignment horizontal="center" vertical="center" wrapText="1"/>
    </xf>
    <xf numFmtId="2" fontId="22" fillId="2" borderId="0" xfId="2" applyNumberFormat="1" applyFont="1" applyFill="1" applyAlignment="1">
      <alignment horizontal="center" vertical="center" wrapText="1"/>
    </xf>
    <xf numFmtId="1" fontId="23" fillId="2" borderId="0" xfId="2" applyNumberFormat="1" applyFont="1" applyFill="1" applyAlignment="1">
      <alignment horizontal="center" vertical="center" wrapText="1"/>
    </xf>
    <xf numFmtId="164" fontId="24" fillId="2" borderId="0" xfId="1" applyNumberFormat="1" applyFont="1" applyFill="1" applyBorder="1" applyAlignment="1">
      <alignment horizontal="center" vertical="center" wrapText="1"/>
    </xf>
    <xf numFmtId="0" fontId="19" fillId="0" borderId="0" xfId="0" applyFont="1" applyAlignment="1">
      <alignment horizontal="left" vertical="center" wrapText="1"/>
    </xf>
    <xf numFmtId="0" fontId="23" fillId="0" borderId="0" xfId="0" applyFont="1" applyAlignment="1">
      <alignment horizontal="left" vertical="center" wrapText="1"/>
    </xf>
    <xf numFmtId="0" fontId="14" fillId="0" borderId="7" xfId="0" applyFont="1" applyBorder="1" applyAlignment="1">
      <alignment horizontal="center" vertical="center"/>
    </xf>
    <xf numFmtId="0" fontId="22" fillId="2" borderId="8" xfId="2" applyFont="1" applyFill="1" applyBorder="1" applyAlignment="1">
      <alignment horizontal="center" vertical="center" wrapText="1"/>
    </xf>
    <xf numFmtId="2" fontId="22" fillId="2" borderId="8" xfId="2" applyNumberFormat="1" applyFont="1" applyFill="1" applyBorder="1" applyAlignment="1">
      <alignment horizontal="center" vertical="center" wrapText="1"/>
    </xf>
    <xf numFmtId="1" fontId="23" fillId="2" borderId="8" xfId="2" applyNumberFormat="1" applyFont="1" applyFill="1" applyBorder="1" applyAlignment="1">
      <alignment horizontal="center" vertical="center" wrapText="1"/>
    </xf>
    <xf numFmtId="0" fontId="14" fillId="0" borderId="10" xfId="0" applyFont="1" applyBorder="1" applyAlignment="1">
      <alignment horizontal="center" vertical="center"/>
    </xf>
    <xf numFmtId="0" fontId="14" fillId="0" borderId="15" xfId="0" applyFont="1" applyBorder="1" applyAlignment="1">
      <alignment horizontal="center" vertical="center"/>
    </xf>
    <xf numFmtId="0" fontId="19" fillId="0" borderId="16" xfId="0" applyFont="1" applyBorder="1" applyAlignment="1">
      <alignment horizontal="left" vertical="center" wrapText="1"/>
    </xf>
    <xf numFmtId="0" fontId="22" fillId="2" borderId="16" xfId="2" applyFont="1" applyFill="1" applyBorder="1" applyAlignment="1">
      <alignment horizontal="center" vertical="center" wrapText="1"/>
    </xf>
    <xf numFmtId="2" fontId="22" fillId="2" borderId="16" xfId="2" applyNumberFormat="1" applyFont="1" applyFill="1" applyBorder="1" applyAlignment="1">
      <alignment horizontal="center" vertical="center" wrapText="1"/>
    </xf>
    <xf numFmtId="1" fontId="23" fillId="2" borderId="16" xfId="2" applyNumberFormat="1" applyFont="1" applyFill="1" applyBorder="1" applyAlignment="1">
      <alignment horizontal="center" vertical="center" wrapText="1"/>
    </xf>
    <xf numFmtId="164" fontId="24" fillId="2" borderId="16" xfId="1" applyNumberFormat="1" applyFont="1" applyFill="1" applyBorder="1" applyAlignment="1">
      <alignment horizontal="center" vertical="center" wrapText="1"/>
    </xf>
    <xf numFmtId="164" fontId="14" fillId="0" borderId="14" xfId="0" applyNumberFormat="1" applyFont="1" applyBorder="1" applyAlignment="1">
      <alignment horizontal="right" vertical="center"/>
    </xf>
    <xf numFmtId="164" fontId="14" fillId="0" borderId="17" xfId="0" applyNumberFormat="1" applyFont="1" applyBorder="1" applyAlignment="1">
      <alignment horizontal="right" vertical="center"/>
    </xf>
    <xf numFmtId="164" fontId="5" fillId="0" borderId="1" xfId="0" applyNumberFormat="1" applyFont="1" applyBorder="1" applyAlignment="1">
      <alignment vertical="center"/>
    </xf>
    <xf numFmtId="0" fontId="5" fillId="0" borderId="1" xfId="0" applyFont="1" applyBorder="1"/>
    <xf numFmtId="0" fontId="14" fillId="0" borderId="7" xfId="0" applyFont="1" applyBorder="1"/>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16" xfId="0" applyFont="1" applyBorder="1" applyAlignment="1">
      <alignment horizontal="left" vertical="center" wrapText="1"/>
    </xf>
    <xf numFmtId="164" fontId="24" fillId="2" borderId="12" xfId="1" applyNumberFormat="1" applyFont="1" applyFill="1" applyBorder="1" applyAlignment="1">
      <alignment horizontal="center" vertical="center" wrapText="1"/>
    </xf>
    <xf numFmtId="164" fontId="28" fillId="0" borderId="1" xfId="0" applyNumberFormat="1" applyFont="1" applyBorder="1" applyAlignment="1">
      <alignment vertical="center"/>
    </xf>
    <xf numFmtId="1" fontId="10" fillId="2" borderId="9" xfId="2" applyNumberFormat="1" applyFont="1" applyFill="1" applyBorder="1" applyAlignment="1">
      <alignment horizontal="center" vertical="center" wrapText="1"/>
    </xf>
    <xf numFmtId="0" fontId="5" fillId="0" borderId="1" xfId="3" applyFont="1" applyBorder="1" applyAlignment="1">
      <alignment horizontal="left" vertical="center" wrapText="1"/>
    </xf>
    <xf numFmtId="0" fontId="14" fillId="0" borderId="11" xfId="0" applyFont="1" applyBorder="1" applyAlignment="1">
      <alignment horizontal="center" vertical="center"/>
    </xf>
    <xf numFmtId="2" fontId="22" fillId="2" borderId="12" xfId="2" applyNumberFormat="1" applyFont="1" applyFill="1" applyBorder="1" applyAlignment="1">
      <alignment horizontal="center" vertical="center" wrapText="1"/>
    </xf>
    <xf numFmtId="164" fontId="14" fillId="0" borderId="13" xfId="0" applyNumberFormat="1" applyFont="1" applyBorder="1" applyAlignment="1">
      <alignment horizontal="right" vertical="center"/>
    </xf>
    <xf numFmtId="0" fontId="14" fillId="0" borderId="8" xfId="0" applyFont="1" applyBorder="1" applyAlignment="1">
      <alignment horizontal="left" vertical="center" wrapText="1"/>
    </xf>
    <xf numFmtId="164" fontId="24" fillId="2" borderId="8" xfId="1" applyNumberFormat="1" applyFont="1" applyFill="1" applyBorder="1" applyAlignment="1">
      <alignment horizontal="center" vertical="center" wrapText="1"/>
    </xf>
    <xf numFmtId="164" fontId="14" fillId="0" borderId="9" xfId="0" applyNumberFormat="1" applyFont="1" applyBorder="1" applyAlignment="1">
      <alignment horizontal="right" vertical="center"/>
    </xf>
    <xf numFmtId="0" fontId="23" fillId="2" borderId="12" xfId="2" applyFont="1" applyFill="1" applyBorder="1" applyAlignment="1">
      <alignment horizontal="center" vertical="center" wrapText="1"/>
    </xf>
    <xf numFmtId="2" fontId="23" fillId="2" borderId="12" xfId="2" applyNumberFormat="1" applyFont="1" applyFill="1" applyBorder="1" applyAlignment="1">
      <alignment horizontal="center" vertical="center" wrapText="1"/>
    </xf>
    <xf numFmtId="1" fontId="23" fillId="2" borderId="12" xfId="2" applyNumberFormat="1" applyFont="1" applyFill="1" applyBorder="1" applyAlignment="1">
      <alignment horizontal="center" vertical="center" wrapText="1"/>
    </xf>
    <xf numFmtId="0" fontId="23" fillId="2" borderId="0" xfId="2" applyFont="1" applyFill="1" applyAlignment="1">
      <alignment horizontal="center" vertical="center" wrapText="1"/>
    </xf>
    <xf numFmtId="2" fontId="23" fillId="2" borderId="0" xfId="2" applyNumberFormat="1" applyFont="1" applyFill="1" applyAlignment="1">
      <alignment horizontal="center" vertical="center" wrapText="1"/>
    </xf>
    <xf numFmtId="0" fontId="23" fillId="2" borderId="16" xfId="2" applyFont="1" applyFill="1" applyBorder="1" applyAlignment="1">
      <alignment horizontal="center" vertical="center" wrapText="1"/>
    </xf>
    <xf numFmtId="2" fontId="23" fillId="2" borderId="16" xfId="2" applyNumberFormat="1" applyFont="1" applyFill="1" applyBorder="1" applyAlignment="1">
      <alignment horizontal="center" vertical="center" wrapText="1"/>
    </xf>
    <xf numFmtId="0" fontId="22" fillId="0" borderId="12" xfId="0" applyFont="1" applyBorder="1" applyAlignment="1">
      <alignment horizontal="left" vertical="center" wrapText="1"/>
    </xf>
    <xf numFmtId="0" fontId="14" fillId="0" borderId="0" xfId="3" applyFont="1" applyAlignment="1">
      <alignment horizontal="left" vertical="center" wrapText="1"/>
    </xf>
    <xf numFmtId="0" fontId="22" fillId="0" borderId="16" xfId="0" applyFont="1" applyBorder="1" applyAlignment="1">
      <alignment horizontal="left" vertical="center" wrapText="1"/>
    </xf>
    <xf numFmtId="0" fontId="8" fillId="0" borderId="1" xfId="0" applyFont="1" applyBorder="1" applyAlignment="1">
      <alignment horizontal="right" vertical="center" wrapText="1"/>
    </xf>
    <xf numFmtId="164" fontId="13" fillId="2" borderId="7" xfId="1" applyNumberFormat="1" applyFont="1" applyFill="1" applyBorder="1" applyAlignment="1">
      <alignment horizontal="center" vertical="center" wrapText="1"/>
    </xf>
    <xf numFmtId="164" fontId="13" fillId="2" borderId="9" xfId="1" applyNumberFormat="1" applyFont="1" applyFill="1" applyBorder="1" applyAlignment="1">
      <alignment horizontal="center" vertical="center" wrapText="1"/>
    </xf>
    <xf numFmtId="164" fontId="26" fillId="0" borderId="7" xfId="0" applyNumberFormat="1" applyFont="1" applyBorder="1" applyAlignment="1">
      <alignment horizontal="center"/>
    </xf>
    <xf numFmtId="0" fontId="26" fillId="0" borderId="9" xfId="0" applyFont="1" applyBorder="1" applyAlignment="1">
      <alignment horizontal="center"/>
    </xf>
    <xf numFmtId="0" fontId="2" fillId="0" borderId="1" xfId="0" applyFont="1" applyBorder="1" applyAlignment="1">
      <alignment horizontal="center" vertical="center" wrapText="1"/>
    </xf>
    <xf numFmtId="0" fontId="12" fillId="0" borderId="1"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12" fillId="0" borderId="13" xfId="0" applyFont="1" applyBorder="1" applyAlignment="1">
      <alignment horizontal="center" vertical="center"/>
    </xf>
    <xf numFmtId="0" fontId="12" fillId="0" borderId="17" xfId="0" applyFont="1" applyBorder="1" applyAlignment="1">
      <alignment horizontal="center" vertical="center"/>
    </xf>
    <xf numFmtId="0" fontId="18" fillId="0" borderId="12" xfId="0" applyFont="1" applyBorder="1" applyAlignment="1">
      <alignment horizontal="center" vertical="center" wrapText="1"/>
    </xf>
    <xf numFmtId="0" fontId="18" fillId="0" borderId="16"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7" xfId="0" applyFont="1" applyBorder="1" applyAlignment="1">
      <alignment horizontal="center" vertical="center" wrapText="1"/>
    </xf>
    <xf numFmtId="0" fontId="22" fillId="0" borderId="8" xfId="0" applyFont="1" applyBorder="1" applyAlignment="1">
      <alignment horizontal="right" vertical="center" wrapText="1"/>
    </xf>
    <xf numFmtId="164" fontId="17" fillId="0" borderId="8" xfId="0" applyNumberFormat="1" applyFont="1" applyBorder="1" applyAlignment="1">
      <alignment horizontal="center"/>
    </xf>
    <xf numFmtId="0" fontId="17" fillId="0" borderId="9" xfId="0" applyFont="1" applyBorder="1" applyAlignment="1">
      <alignment horizontal="center"/>
    </xf>
    <xf numFmtId="164" fontId="27" fillId="0" borderId="8" xfId="0" applyNumberFormat="1" applyFont="1" applyBorder="1" applyAlignment="1">
      <alignment horizontal="center"/>
    </xf>
    <xf numFmtId="0" fontId="27" fillId="0" borderId="9" xfId="0" applyFont="1" applyBorder="1" applyAlignment="1">
      <alignment horizontal="center"/>
    </xf>
    <xf numFmtId="0" fontId="17" fillId="0" borderId="11"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12" xfId="0" applyFont="1" applyBorder="1" applyAlignment="1">
      <alignment horizontal="center" vertical="center" wrapText="1"/>
    </xf>
    <xf numFmtId="0" fontId="17" fillId="0" borderId="16" xfId="0" applyFont="1" applyBorder="1" applyAlignment="1">
      <alignment horizontal="center" vertical="center" wrapText="1"/>
    </xf>
    <xf numFmtId="0" fontId="15" fillId="0" borderId="12" xfId="0" applyFont="1" applyBorder="1" applyAlignment="1">
      <alignment horizontal="center" vertical="center"/>
    </xf>
    <xf numFmtId="0" fontId="15" fillId="0" borderId="16" xfId="0" applyFont="1" applyBorder="1" applyAlignment="1">
      <alignment horizontal="center" vertical="center"/>
    </xf>
    <xf numFmtId="0" fontId="18" fillId="0" borderId="12" xfId="0" applyFont="1" applyBorder="1" applyAlignment="1">
      <alignment horizontal="center" vertical="center"/>
    </xf>
    <xf numFmtId="0" fontId="18" fillId="0" borderId="16" xfId="0" applyFont="1" applyBorder="1" applyAlignment="1">
      <alignment horizontal="center" vertical="center"/>
    </xf>
    <xf numFmtId="0" fontId="8" fillId="0" borderId="0" xfId="0" applyFont="1" applyAlignment="1">
      <alignment horizontal="left" vertical="center" wrapText="1"/>
    </xf>
  </cellXfs>
  <cellStyles count="4">
    <cellStyle name="Comma" xfId="1" builtinId="3"/>
    <cellStyle name="Excel Built-in Normal 1" xfId="3" xr:uid="{BAF1AB12-2816-461A-910E-4FC94B1239C6}"/>
    <cellStyle name="Normal" xfId="0" builtinId="0"/>
    <cellStyle name="Normal 55" xfId="2" xr:uid="{A65D1729-C39B-4D48-A828-F67AA895F04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083D8-2FB5-451C-BC00-B2D175EC34CE}">
  <dimension ref="A2:G26"/>
  <sheetViews>
    <sheetView zoomScaleNormal="100" zoomScaleSheetLayoutView="81" workbookViewId="0">
      <selection activeCell="H4" sqref="H4"/>
    </sheetView>
  </sheetViews>
  <sheetFormatPr defaultRowHeight="13.8" x14ac:dyDescent="0.25"/>
  <cols>
    <col min="1" max="1" width="8.33203125" style="12" customWidth="1"/>
    <col min="2" max="2" width="71" style="12" customWidth="1"/>
    <col min="3" max="3" width="15.88671875" style="12" customWidth="1"/>
    <col min="4" max="5" width="9.44140625" style="12" customWidth="1"/>
    <col min="6" max="6" width="11.77734375" style="12" bestFit="1" customWidth="1"/>
    <col min="7" max="7" width="12.6640625" style="12" bestFit="1" customWidth="1"/>
    <col min="8" max="16384" width="8.88671875" style="12"/>
  </cols>
  <sheetData>
    <row r="2" spans="1:7" ht="19.95" customHeight="1" x14ac:dyDescent="0.25">
      <c r="A2" s="12" t="s">
        <v>14</v>
      </c>
    </row>
    <row r="3" spans="1:7" ht="19.95" customHeight="1" x14ac:dyDescent="0.25">
      <c r="A3" s="12" t="s">
        <v>15</v>
      </c>
    </row>
    <row r="4" spans="1:7" ht="19.95" customHeight="1" x14ac:dyDescent="0.25">
      <c r="A4" s="12" t="s">
        <v>16</v>
      </c>
    </row>
    <row r="5" spans="1:7" ht="19.95" customHeight="1" x14ac:dyDescent="0.25">
      <c r="A5" s="12" t="s">
        <v>17</v>
      </c>
    </row>
    <row r="7" spans="1:7" ht="19.2" customHeight="1" x14ac:dyDescent="0.25">
      <c r="A7" s="15" t="s">
        <v>18</v>
      </c>
      <c r="C7" s="14"/>
      <c r="D7" s="14"/>
      <c r="E7" s="14"/>
    </row>
    <row r="8" spans="1:7" ht="19.95" customHeight="1" x14ac:dyDescent="0.25">
      <c r="B8" s="13" t="s">
        <v>11</v>
      </c>
      <c r="C8" s="14"/>
      <c r="D8" s="14"/>
      <c r="E8" s="14"/>
    </row>
    <row r="9" spans="1:7" ht="19.95" customHeight="1" x14ac:dyDescent="0.25">
      <c r="B9" s="13" t="s">
        <v>12</v>
      </c>
      <c r="C9" s="14"/>
      <c r="D9" s="14"/>
      <c r="E9" s="14"/>
    </row>
    <row r="10" spans="1:7" ht="19.95" customHeight="1" x14ac:dyDescent="0.25">
      <c r="B10" s="13" t="s">
        <v>13</v>
      </c>
      <c r="C10" s="14"/>
      <c r="D10" s="14"/>
      <c r="E10" s="14"/>
    </row>
    <row r="11" spans="1:7" ht="19.95" customHeight="1" x14ac:dyDescent="0.25">
      <c r="B11" s="13" t="s">
        <v>19</v>
      </c>
      <c r="C11" s="14"/>
      <c r="D11" s="14"/>
      <c r="E11" s="14"/>
    </row>
    <row r="13" spans="1:7" ht="14.4" customHeight="1" x14ac:dyDescent="0.25">
      <c r="A13" s="83" t="s">
        <v>0</v>
      </c>
      <c r="B13" s="83" t="s">
        <v>1</v>
      </c>
      <c r="C13" s="85" t="s">
        <v>7</v>
      </c>
      <c r="D13" s="84" t="s">
        <v>8</v>
      </c>
      <c r="E13" s="87" t="s">
        <v>33</v>
      </c>
      <c r="F13" s="88" t="s">
        <v>34</v>
      </c>
      <c r="G13" s="83" t="s">
        <v>47</v>
      </c>
    </row>
    <row r="14" spans="1:7" ht="13.8" customHeight="1" x14ac:dyDescent="0.25">
      <c r="A14" s="83"/>
      <c r="B14" s="83"/>
      <c r="C14" s="86"/>
      <c r="D14" s="84" t="s">
        <v>8</v>
      </c>
      <c r="E14" s="87"/>
      <c r="F14" s="88"/>
      <c r="G14" s="83"/>
    </row>
    <row r="15" spans="1:7" ht="71.400000000000006" x14ac:dyDescent="0.25">
      <c r="A15" s="5">
        <v>1</v>
      </c>
      <c r="B15" s="7" t="s">
        <v>2</v>
      </c>
      <c r="C15" s="17">
        <v>262.74</v>
      </c>
      <c r="D15" s="18" t="s">
        <v>9</v>
      </c>
      <c r="E15" s="24">
        <v>1014</v>
      </c>
      <c r="F15" s="26">
        <f>C15*E15</f>
        <v>266418.36</v>
      </c>
      <c r="G15" s="52">
        <f>F15*0.42</f>
        <v>111895.71119999999</v>
      </c>
    </row>
    <row r="16" spans="1:7" ht="71.400000000000006" x14ac:dyDescent="0.25">
      <c r="A16" s="5">
        <v>2</v>
      </c>
      <c r="B16" s="7" t="s">
        <v>3</v>
      </c>
      <c r="C16" s="17">
        <v>725.55</v>
      </c>
      <c r="D16" s="18" t="s">
        <v>9</v>
      </c>
      <c r="E16" s="24">
        <v>1460</v>
      </c>
      <c r="F16" s="26">
        <f>C16*E16</f>
        <v>1059303</v>
      </c>
      <c r="G16" s="52">
        <f t="shared" ref="G16:G19" si="0">F16*0.42</f>
        <v>444907.26</v>
      </c>
    </row>
    <row r="17" spans="1:7" ht="151.80000000000001" x14ac:dyDescent="0.25">
      <c r="A17" s="5">
        <v>3</v>
      </c>
      <c r="B17" s="11" t="s">
        <v>4</v>
      </c>
      <c r="C17" s="17">
        <v>119.38500000000001</v>
      </c>
      <c r="D17" s="18" t="s">
        <v>9</v>
      </c>
      <c r="E17" s="24">
        <v>4665</v>
      </c>
      <c r="F17" s="26">
        <f>C17*E17</f>
        <v>556931.02500000002</v>
      </c>
      <c r="G17" s="52">
        <f t="shared" si="0"/>
        <v>233911.03049999999</v>
      </c>
    </row>
    <row r="18" spans="1:7" ht="82.8" x14ac:dyDescent="0.25">
      <c r="A18" s="5">
        <v>4</v>
      </c>
      <c r="B18" s="108" t="s">
        <v>6</v>
      </c>
      <c r="C18" s="17">
        <v>2</v>
      </c>
      <c r="D18" s="18" t="s">
        <v>10</v>
      </c>
      <c r="E18" s="24">
        <v>270276</v>
      </c>
      <c r="F18" s="26">
        <f t="shared" ref="F18:F20" si="1">C18*E18</f>
        <v>540552</v>
      </c>
      <c r="G18" s="52">
        <f t="shared" si="0"/>
        <v>227031.84</v>
      </c>
    </row>
    <row r="19" spans="1:7" ht="27.6" x14ac:dyDescent="0.25">
      <c r="A19" s="5">
        <v>5</v>
      </c>
      <c r="B19" s="7" t="s">
        <v>5</v>
      </c>
      <c r="C19" s="17">
        <v>16</v>
      </c>
      <c r="D19" s="18" t="s">
        <v>9</v>
      </c>
      <c r="E19" s="24">
        <v>3640</v>
      </c>
      <c r="F19" s="26">
        <f t="shared" si="1"/>
        <v>58240</v>
      </c>
      <c r="G19" s="52">
        <f t="shared" si="0"/>
        <v>24460.799999999999</v>
      </c>
    </row>
    <row r="20" spans="1:7" ht="82.8" x14ac:dyDescent="0.25">
      <c r="A20" s="5">
        <v>6</v>
      </c>
      <c r="B20" s="16" t="s">
        <v>6</v>
      </c>
      <c r="C20" s="17">
        <v>1</v>
      </c>
      <c r="D20" s="18" t="s">
        <v>10</v>
      </c>
      <c r="E20" s="24">
        <v>84133</v>
      </c>
      <c r="F20" s="26">
        <f t="shared" si="1"/>
        <v>84133</v>
      </c>
      <c r="G20" s="52">
        <f>F20*0.42</f>
        <v>35335.86</v>
      </c>
    </row>
    <row r="21" spans="1:7" ht="19.95" customHeight="1" x14ac:dyDescent="0.25">
      <c r="A21" s="5"/>
      <c r="B21" s="78" t="s">
        <v>50</v>
      </c>
      <c r="C21" s="78"/>
      <c r="D21" s="78"/>
      <c r="E21" s="78"/>
      <c r="F21" s="79">
        <f>SUM(F15:F20)</f>
        <v>2565577.3849999998</v>
      </c>
      <c r="G21" s="80"/>
    </row>
    <row r="22" spans="1:7" ht="19.95" customHeight="1" x14ac:dyDescent="0.25">
      <c r="A22" s="5"/>
      <c r="B22" s="78" t="s">
        <v>51</v>
      </c>
      <c r="C22" s="78"/>
      <c r="D22" s="78"/>
      <c r="E22" s="78"/>
      <c r="F22" s="79">
        <f>SUM(G15:G20)</f>
        <v>1077542.5017000001</v>
      </c>
      <c r="G22" s="80"/>
    </row>
    <row r="23" spans="1:7" ht="19.95" customHeight="1" x14ac:dyDescent="0.3">
      <c r="A23" s="53"/>
      <c r="B23" s="78" t="s">
        <v>52</v>
      </c>
      <c r="C23" s="78"/>
      <c r="D23" s="78"/>
      <c r="E23" s="78"/>
      <c r="F23" s="81">
        <f>SUM(F21:G22)</f>
        <v>3643119.8866999997</v>
      </c>
      <c r="G23" s="82"/>
    </row>
    <row r="24" spans="1:7" x14ac:dyDescent="0.25">
      <c r="A24" s="12" t="s">
        <v>20</v>
      </c>
    </row>
    <row r="26" spans="1:7" x14ac:dyDescent="0.25">
      <c r="A26" s="12" t="s">
        <v>48</v>
      </c>
    </row>
  </sheetData>
  <mergeCells count="13">
    <mergeCell ref="A13:A14"/>
    <mergeCell ref="B13:B14"/>
    <mergeCell ref="D13:D14"/>
    <mergeCell ref="C13:C14"/>
    <mergeCell ref="G13:G14"/>
    <mergeCell ref="E13:E14"/>
    <mergeCell ref="F13:F14"/>
    <mergeCell ref="B21:E21"/>
    <mergeCell ref="B22:E22"/>
    <mergeCell ref="B23:E23"/>
    <mergeCell ref="F21:G21"/>
    <mergeCell ref="F22:G22"/>
    <mergeCell ref="F23:G23"/>
  </mergeCells>
  <pageMargins left="0.7" right="0.7" top="0.75" bottom="0.75" header="0.3" footer="0.3"/>
  <pageSetup paperSize="9" scale="63"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B2B99-8141-431E-AB93-56B8D8923945}">
  <sheetPr>
    <pageSetUpPr fitToPage="1"/>
  </sheetPr>
  <dimension ref="A2:G26"/>
  <sheetViews>
    <sheetView view="pageBreakPreview" topLeftCell="A11" zoomScale="99" zoomScaleNormal="100" zoomScaleSheetLayoutView="99" workbookViewId="0">
      <selection activeCell="K21" sqref="K21"/>
    </sheetView>
  </sheetViews>
  <sheetFormatPr defaultRowHeight="13.8" x14ac:dyDescent="0.25"/>
  <cols>
    <col min="1" max="1" width="8.33203125" style="28" customWidth="1"/>
    <col min="2" max="2" width="77.33203125" style="28" customWidth="1"/>
    <col min="3" max="5" width="10.109375" style="28" customWidth="1"/>
    <col min="6" max="6" width="10.88671875" style="28" customWidth="1"/>
    <col min="7" max="7" width="10.33203125" style="28" bestFit="1" customWidth="1"/>
    <col min="8" max="16384" width="8.88671875" style="28"/>
  </cols>
  <sheetData>
    <row r="2" spans="1:5" ht="19.95" customHeight="1" x14ac:dyDescent="0.25">
      <c r="A2" s="28" t="s">
        <v>14</v>
      </c>
    </row>
    <row r="3" spans="1:5" ht="19.95" customHeight="1" x14ac:dyDescent="0.25">
      <c r="A3" s="28" t="s">
        <v>15</v>
      </c>
    </row>
    <row r="4" spans="1:5" ht="19.95" customHeight="1" x14ac:dyDescent="0.25">
      <c r="A4" s="28" t="s">
        <v>16</v>
      </c>
    </row>
    <row r="5" spans="1:5" ht="19.95" customHeight="1" x14ac:dyDescent="0.25">
      <c r="A5" s="28" t="s">
        <v>17</v>
      </c>
    </row>
    <row r="6" spans="1:5" ht="19.95" customHeight="1" x14ac:dyDescent="0.25"/>
    <row r="7" spans="1:5" ht="19.95" customHeight="1" x14ac:dyDescent="0.25"/>
    <row r="9" spans="1:5" ht="19.2" customHeight="1" x14ac:dyDescent="0.25">
      <c r="A9" s="29" t="s">
        <v>18</v>
      </c>
      <c r="C9" s="30"/>
      <c r="D9" s="30"/>
      <c r="E9" s="30"/>
    </row>
    <row r="10" spans="1:5" ht="19.95" customHeight="1" x14ac:dyDescent="0.25">
      <c r="B10" s="31" t="s">
        <v>37</v>
      </c>
      <c r="C10" s="30"/>
      <c r="D10" s="30"/>
      <c r="E10" s="30"/>
    </row>
    <row r="11" spans="1:5" ht="19.95" customHeight="1" x14ac:dyDescent="0.25">
      <c r="B11" s="31" t="s">
        <v>38</v>
      </c>
      <c r="C11" s="30"/>
      <c r="D11" s="30"/>
      <c r="E11" s="30"/>
    </row>
    <row r="12" spans="1:5" ht="19.95" customHeight="1" x14ac:dyDescent="0.25">
      <c r="B12" s="32" t="s">
        <v>19</v>
      </c>
      <c r="C12" s="30"/>
      <c r="D12" s="30"/>
      <c r="E12" s="30"/>
    </row>
    <row r="13" spans="1:5" ht="19.95" customHeight="1" x14ac:dyDescent="0.25">
      <c r="B13" s="32"/>
      <c r="C13" s="30"/>
      <c r="D13" s="30"/>
      <c r="E13" s="30"/>
    </row>
    <row r="14" spans="1:5" ht="19.95" customHeight="1" x14ac:dyDescent="0.25">
      <c r="B14" s="32"/>
      <c r="C14" s="30"/>
      <c r="D14" s="30"/>
      <c r="E14" s="30"/>
    </row>
    <row r="15" spans="1:5" ht="19.95" customHeight="1" x14ac:dyDescent="0.25">
      <c r="B15" s="32"/>
      <c r="C15" s="30"/>
      <c r="D15" s="30"/>
      <c r="E15" s="30"/>
    </row>
    <row r="17" spans="1:7" ht="14.4" customHeight="1" x14ac:dyDescent="0.25">
      <c r="A17" s="100" t="s">
        <v>0</v>
      </c>
      <c r="B17" s="102" t="s">
        <v>39</v>
      </c>
      <c r="C17" s="104" t="s">
        <v>40</v>
      </c>
      <c r="D17" s="104" t="s">
        <v>41</v>
      </c>
      <c r="E17" s="106" t="s">
        <v>42</v>
      </c>
      <c r="F17" s="91" t="s">
        <v>43</v>
      </c>
      <c r="G17" s="93" t="s">
        <v>47</v>
      </c>
    </row>
    <row r="18" spans="1:7" ht="13.8" customHeight="1" x14ac:dyDescent="0.25">
      <c r="A18" s="101"/>
      <c r="B18" s="103"/>
      <c r="C18" s="105" t="s">
        <v>8</v>
      </c>
      <c r="D18" s="105"/>
      <c r="E18" s="107"/>
      <c r="F18" s="92"/>
      <c r="G18" s="94"/>
    </row>
    <row r="19" spans="1:7" ht="42" customHeight="1" x14ac:dyDescent="0.25">
      <c r="A19" s="39">
        <v>1</v>
      </c>
      <c r="B19" s="65" t="s">
        <v>36</v>
      </c>
      <c r="C19" s="40" t="s">
        <v>10</v>
      </c>
      <c r="D19" s="41">
        <v>31</v>
      </c>
      <c r="E19" s="42">
        <v>6176</v>
      </c>
      <c r="F19" s="66">
        <f t="shared" ref="F19" si="0">D19*E19</f>
        <v>191456</v>
      </c>
      <c r="G19" s="67">
        <f>F19*4</f>
        <v>765824</v>
      </c>
    </row>
    <row r="20" spans="1:7" x14ac:dyDescent="0.25">
      <c r="A20" s="54"/>
      <c r="B20" s="95" t="s">
        <v>53</v>
      </c>
      <c r="C20" s="95"/>
      <c r="D20" s="95"/>
      <c r="E20" s="95"/>
      <c r="F20" s="96">
        <f>SUM(F19:F19)</f>
        <v>191456</v>
      </c>
      <c r="G20" s="97"/>
    </row>
    <row r="21" spans="1:7" x14ac:dyDescent="0.25">
      <c r="A21" s="54"/>
      <c r="B21" s="95" t="s">
        <v>54</v>
      </c>
      <c r="C21" s="95"/>
      <c r="D21" s="95"/>
      <c r="E21" s="95"/>
      <c r="F21" s="96">
        <f>SUM(G19:G19)</f>
        <v>765824</v>
      </c>
      <c r="G21" s="97"/>
    </row>
    <row r="22" spans="1:7" ht="15.6" x14ac:dyDescent="0.3">
      <c r="A22" s="54"/>
      <c r="B22" s="95" t="s">
        <v>55</v>
      </c>
      <c r="C22" s="95"/>
      <c r="D22" s="95"/>
      <c r="E22" s="95"/>
      <c r="F22" s="98">
        <f>SUM(F20:G21)</f>
        <v>957280</v>
      </c>
      <c r="G22" s="99"/>
    </row>
    <row r="24" spans="1:7" x14ac:dyDescent="0.25">
      <c r="A24" s="28" t="s">
        <v>20</v>
      </c>
    </row>
    <row r="26" spans="1:7" ht="16.8" x14ac:dyDescent="0.25">
      <c r="A26" s="28" t="s">
        <v>49</v>
      </c>
    </row>
  </sheetData>
  <mergeCells count="13">
    <mergeCell ref="B22:E22"/>
    <mergeCell ref="F22:G22"/>
    <mergeCell ref="A17:A18"/>
    <mergeCell ref="B17:B18"/>
    <mergeCell ref="C17:C18"/>
    <mergeCell ref="D17:D18"/>
    <mergeCell ref="E17:E18"/>
    <mergeCell ref="F17:F18"/>
    <mergeCell ref="G17:G18"/>
    <mergeCell ref="B20:E20"/>
    <mergeCell ref="F20:G20"/>
    <mergeCell ref="B21:E21"/>
    <mergeCell ref="F21:G21"/>
  </mergeCells>
  <pageMargins left="0.7" right="0.7" top="0.75" bottom="0.75" header="0.3" footer="0.3"/>
  <pageSetup paperSize="9" scale="63"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4556A-49E3-47E2-88D2-5431F82F967F}">
  <dimension ref="A2:G23"/>
  <sheetViews>
    <sheetView topLeftCell="A11" workbookViewId="0">
      <selection activeCell="K15" sqref="K15"/>
    </sheetView>
  </sheetViews>
  <sheetFormatPr defaultRowHeight="14.4" x14ac:dyDescent="0.3"/>
  <cols>
    <col min="3" max="3" width="70.5546875" customWidth="1"/>
    <col min="7" max="7" width="9.21875" bestFit="1" customWidth="1"/>
  </cols>
  <sheetData>
    <row r="2" spans="1:7" x14ac:dyDescent="0.3">
      <c r="A2" s="12"/>
      <c r="B2" s="12" t="s">
        <v>14</v>
      </c>
    </row>
    <row r="3" spans="1:7" x14ac:dyDescent="0.3">
      <c r="A3" s="12"/>
      <c r="B3" s="12" t="s">
        <v>15</v>
      </c>
    </row>
    <row r="4" spans="1:7" x14ac:dyDescent="0.3">
      <c r="A4" s="12"/>
      <c r="B4" s="12" t="s">
        <v>16</v>
      </c>
    </row>
    <row r="5" spans="1:7" x14ac:dyDescent="0.3">
      <c r="A5" s="12"/>
      <c r="B5" s="12" t="s">
        <v>17</v>
      </c>
    </row>
    <row r="6" spans="1:7" x14ac:dyDescent="0.3">
      <c r="A6" s="12"/>
      <c r="B6" s="12"/>
    </row>
    <row r="7" spans="1:7" x14ac:dyDescent="0.3">
      <c r="A7" s="15"/>
      <c r="B7" s="15" t="s">
        <v>18</v>
      </c>
    </row>
    <row r="8" spans="1:7" x14ac:dyDescent="0.3">
      <c r="A8" s="15"/>
      <c r="B8" s="15"/>
      <c r="C8" s="13" t="s">
        <v>11</v>
      </c>
    </row>
    <row r="9" spans="1:7" x14ac:dyDescent="0.3">
      <c r="A9" s="15"/>
      <c r="B9" s="15"/>
      <c r="C9" s="13" t="s">
        <v>12</v>
      </c>
    </row>
    <row r="10" spans="1:7" x14ac:dyDescent="0.3">
      <c r="C10" s="13" t="s">
        <v>13</v>
      </c>
    </row>
    <row r="11" spans="1:7" x14ac:dyDescent="0.3">
      <c r="C11" s="13" t="s">
        <v>19</v>
      </c>
    </row>
    <row r="12" spans="1:7" ht="14.4" customHeight="1" x14ac:dyDescent="0.3"/>
    <row r="13" spans="1:7" ht="27.6" x14ac:dyDescent="0.3">
      <c r="B13" s="1" t="s">
        <v>0</v>
      </c>
      <c r="C13" s="20" t="s">
        <v>1</v>
      </c>
      <c r="D13" s="8" t="s">
        <v>7</v>
      </c>
      <c r="E13" s="8" t="s">
        <v>8</v>
      </c>
      <c r="F13" s="8" t="s">
        <v>33</v>
      </c>
      <c r="G13" s="25" t="s">
        <v>34</v>
      </c>
    </row>
    <row r="14" spans="1:7" ht="41.4" x14ac:dyDescent="0.3">
      <c r="B14" s="2">
        <v>1</v>
      </c>
      <c r="C14" s="3" t="s">
        <v>21</v>
      </c>
      <c r="D14" s="9">
        <v>1</v>
      </c>
      <c r="E14" s="10" t="s">
        <v>10</v>
      </c>
      <c r="F14" s="24">
        <v>42150</v>
      </c>
      <c r="G14" s="26">
        <f t="shared" ref="G14:G21" si="0">D14*F14</f>
        <v>42150</v>
      </c>
    </row>
    <row r="15" spans="1:7" ht="55.8" thickBot="1" x14ac:dyDescent="0.35">
      <c r="B15" s="2">
        <v>2</v>
      </c>
      <c r="C15" s="19" t="s">
        <v>22</v>
      </c>
      <c r="D15" s="9">
        <v>6</v>
      </c>
      <c r="E15" s="10" t="s">
        <v>10</v>
      </c>
      <c r="F15" s="24">
        <v>60008</v>
      </c>
      <c r="G15" s="26">
        <f t="shared" si="0"/>
        <v>360048</v>
      </c>
    </row>
    <row r="16" spans="1:7" ht="55.2" x14ac:dyDescent="0.3">
      <c r="B16" s="5">
        <v>3</v>
      </c>
      <c r="C16" s="3" t="s">
        <v>23</v>
      </c>
      <c r="D16" s="9">
        <v>1</v>
      </c>
      <c r="E16" s="10" t="s">
        <v>10</v>
      </c>
      <c r="F16" s="24">
        <v>22201</v>
      </c>
      <c r="G16" s="26">
        <f t="shared" si="0"/>
        <v>22201</v>
      </c>
    </row>
    <row r="17" spans="2:7" ht="69" x14ac:dyDescent="0.3">
      <c r="B17" s="5">
        <v>4</v>
      </c>
      <c r="C17" s="4" t="s">
        <v>24</v>
      </c>
      <c r="D17" s="9">
        <v>1</v>
      </c>
      <c r="E17" s="10" t="s">
        <v>29</v>
      </c>
      <c r="F17" s="24">
        <v>48103</v>
      </c>
      <c r="G17" s="26">
        <f t="shared" si="0"/>
        <v>48103</v>
      </c>
    </row>
    <row r="18" spans="2:7" ht="303.60000000000002" x14ac:dyDescent="0.3">
      <c r="B18" s="5">
        <v>5</v>
      </c>
      <c r="C18" s="4" t="s">
        <v>25</v>
      </c>
      <c r="D18" s="9">
        <v>1</v>
      </c>
      <c r="E18" s="10" t="s">
        <v>29</v>
      </c>
      <c r="F18" s="24">
        <v>222013</v>
      </c>
      <c r="G18" s="26">
        <f t="shared" si="0"/>
        <v>222013</v>
      </c>
    </row>
    <row r="19" spans="2:7" ht="69" x14ac:dyDescent="0.3">
      <c r="B19" s="5">
        <v>6</v>
      </c>
      <c r="C19" s="4" t="s">
        <v>26</v>
      </c>
      <c r="D19" s="9">
        <v>1</v>
      </c>
      <c r="E19" s="10" t="s">
        <v>29</v>
      </c>
      <c r="F19" s="24">
        <v>48103</v>
      </c>
      <c r="G19" s="26">
        <f t="shared" si="0"/>
        <v>48103</v>
      </c>
    </row>
    <row r="20" spans="2:7" ht="69" x14ac:dyDescent="0.3">
      <c r="B20" s="5">
        <v>7</v>
      </c>
      <c r="C20" s="7" t="s">
        <v>27</v>
      </c>
      <c r="D20" s="9">
        <v>1</v>
      </c>
      <c r="E20" s="10" t="s">
        <v>29</v>
      </c>
      <c r="F20" s="24">
        <v>17401</v>
      </c>
      <c r="G20" s="26">
        <f t="shared" si="0"/>
        <v>17401</v>
      </c>
    </row>
    <row r="21" spans="2:7" ht="345" x14ac:dyDescent="0.3">
      <c r="B21" s="5">
        <v>8</v>
      </c>
      <c r="C21" s="7" t="s">
        <v>28</v>
      </c>
      <c r="D21" s="9">
        <v>1</v>
      </c>
      <c r="E21" s="10" t="s">
        <v>29</v>
      </c>
      <c r="F21" s="24">
        <v>222013</v>
      </c>
      <c r="G21" s="26">
        <f t="shared" si="0"/>
        <v>222013</v>
      </c>
    </row>
    <row r="23" spans="2:7" x14ac:dyDescent="0.3">
      <c r="B23" s="12" t="s">
        <v>20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9FA91-82E3-4977-99FE-75A0339525EA}">
  <dimension ref="B2:G18"/>
  <sheetViews>
    <sheetView topLeftCell="A8" workbookViewId="0">
      <selection activeCell="F14" sqref="F14:F16"/>
    </sheetView>
  </sheetViews>
  <sheetFormatPr defaultRowHeight="14.4" x14ac:dyDescent="0.3"/>
  <cols>
    <col min="3" max="3" width="53.77734375" customWidth="1"/>
    <col min="7" max="7" width="9.21875" bestFit="1" customWidth="1"/>
  </cols>
  <sheetData>
    <row r="2" spans="2:7" x14ac:dyDescent="0.3">
      <c r="B2" s="12" t="s">
        <v>14</v>
      </c>
    </row>
    <row r="3" spans="2:7" x14ac:dyDescent="0.3">
      <c r="B3" s="12" t="s">
        <v>15</v>
      </c>
    </row>
    <row r="4" spans="2:7" x14ac:dyDescent="0.3">
      <c r="B4" s="12" t="s">
        <v>16</v>
      </c>
    </row>
    <row r="5" spans="2:7" x14ac:dyDescent="0.3">
      <c r="B5" s="12" t="s">
        <v>17</v>
      </c>
    </row>
    <row r="6" spans="2:7" x14ac:dyDescent="0.3">
      <c r="B6" s="12"/>
    </row>
    <row r="7" spans="2:7" x14ac:dyDescent="0.3">
      <c r="B7" s="15" t="s">
        <v>18</v>
      </c>
    </row>
    <row r="8" spans="2:7" x14ac:dyDescent="0.3">
      <c r="C8" s="13" t="s">
        <v>11</v>
      </c>
    </row>
    <row r="9" spans="2:7" x14ac:dyDescent="0.3">
      <c r="C9" s="13" t="s">
        <v>12</v>
      </c>
    </row>
    <row r="10" spans="2:7" x14ac:dyDescent="0.3">
      <c r="C10" s="13" t="s">
        <v>13</v>
      </c>
    </row>
    <row r="11" spans="2:7" x14ac:dyDescent="0.3">
      <c r="C11" s="13" t="s">
        <v>19</v>
      </c>
    </row>
    <row r="12" spans="2:7" ht="14.4" customHeight="1" x14ac:dyDescent="0.3"/>
    <row r="13" spans="2:7" ht="27.6" x14ac:dyDescent="0.3">
      <c r="B13" s="1" t="s">
        <v>0</v>
      </c>
      <c r="C13" s="20" t="s">
        <v>1</v>
      </c>
      <c r="D13" s="8" t="s">
        <v>7</v>
      </c>
      <c r="E13" s="8" t="s">
        <v>8</v>
      </c>
      <c r="F13" s="8" t="s">
        <v>33</v>
      </c>
      <c r="G13" s="25" t="s">
        <v>34</v>
      </c>
    </row>
    <row r="14" spans="2:7" ht="21" customHeight="1" x14ac:dyDescent="0.3">
      <c r="B14" s="2">
        <v>1</v>
      </c>
      <c r="C14" s="6" t="s">
        <v>30</v>
      </c>
      <c r="D14" s="24">
        <v>1</v>
      </c>
      <c r="E14" s="10" t="s">
        <v>29</v>
      </c>
      <c r="F14" s="24">
        <v>155378</v>
      </c>
      <c r="G14" s="26">
        <f>D14*F14</f>
        <v>155378</v>
      </c>
    </row>
    <row r="15" spans="2:7" ht="21" customHeight="1" x14ac:dyDescent="0.3">
      <c r="B15" s="2">
        <v>2</v>
      </c>
      <c r="C15" s="6" t="s">
        <v>31</v>
      </c>
      <c r="D15" s="24">
        <v>1</v>
      </c>
      <c r="E15" s="10" t="s">
        <v>29</v>
      </c>
      <c r="F15" s="24">
        <v>460242</v>
      </c>
      <c r="G15" s="26">
        <f>D15*F15</f>
        <v>460242</v>
      </c>
    </row>
    <row r="16" spans="2:7" ht="27.6" x14ac:dyDescent="0.3">
      <c r="B16" s="5">
        <v>3</v>
      </c>
      <c r="C16" s="23" t="s">
        <v>32</v>
      </c>
      <c r="D16" s="24">
        <v>1</v>
      </c>
      <c r="E16" s="10" t="s">
        <v>10</v>
      </c>
      <c r="F16" s="24">
        <v>629358</v>
      </c>
      <c r="G16" s="26">
        <f>D16*F16</f>
        <v>629358</v>
      </c>
    </row>
    <row r="18" spans="2:2" x14ac:dyDescent="0.3">
      <c r="B18" s="12" t="s">
        <v>20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D4900-28E0-4492-9719-BA8CACA51369}">
  <dimension ref="B2:G16"/>
  <sheetViews>
    <sheetView workbookViewId="0">
      <selection activeCell="F14" sqref="F14"/>
    </sheetView>
  </sheetViews>
  <sheetFormatPr defaultRowHeight="14.4" x14ac:dyDescent="0.3"/>
  <cols>
    <col min="3" max="3" width="71.33203125" customWidth="1"/>
    <col min="7" max="7" width="10.21875" bestFit="1" customWidth="1"/>
  </cols>
  <sheetData>
    <row r="2" spans="2:7" x14ac:dyDescent="0.3">
      <c r="B2" s="12" t="s">
        <v>14</v>
      </c>
    </row>
    <row r="3" spans="2:7" x14ac:dyDescent="0.3">
      <c r="B3" s="12" t="s">
        <v>15</v>
      </c>
    </row>
    <row r="4" spans="2:7" x14ac:dyDescent="0.3">
      <c r="B4" s="12" t="s">
        <v>16</v>
      </c>
    </row>
    <row r="5" spans="2:7" x14ac:dyDescent="0.3">
      <c r="B5" s="12" t="s">
        <v>17</v>
      </c>
    </row>
    <row r="6" spans="2:7" x14ac:dyDescent="0.3">
      <c r="B6" s="12"/>
    </row>
    <row r="7" spans="2:7" x14ac:dyDescent="0.3">
      <c r="B7" s="15" t="s">
        <v>18</v>
      </c>
    </row>
    <row r="8" spans="2:7" x14ac:dyDescent="0.3">
      <c r="B8" s="15"/>
      <c r="C8" s="13" t="s">
        <v>11</v>
      </c>
    </row>
    <row r="9" spans="2:7" x14ac:dyDescent="0.3">
      <c r="B9" s="15"/>
      <c r="C9" s="13" t="s">
        <v>12</v>
      </c>
    </row>
    <row r="10" spans="2:7" x14ac:dyDescent="0.3">
      <c r="B10" s="15"/>
      <c r="C10" s="13" t="s">
        <v>13</v>
      </c>
    </row>
    <row r="11" spans="2:7" x14ac:dyDescent="0.3">
      <c r="C11" s="13" t="s">
        <v>19</v>
      </c>
    </row>
    <row r="12" spans="2:7" ht="17.399999999999999" customHeight="1" x14ac:dyDescent="0.3">
      <c r="D12" s="27"/>
      <c r="E12" s="27"/>
    </row>
    <row r="13" spans="2:7" ht="27.6" x14ac:dyDescent="0.3">
      <c r="B13" s="1" t="s">
        <v>0</v>
      </c>
      <c r="C13" s="20" t="s">
        <v>1</v>
      </c>
      <c r="D13" s="8" t="s">
        <v>7</v>
      </c>
      <c r="E13" s="8" t="s">
        <v>8</v>
      </c>
      <c r="F13" s="8" t="s">
        <v>33</v>
      </c>
      <c r="G13" s="25" t="s">
        <v>34</v>
      </c>
    </row>
    <row r="14" spans="2:7" ht="110.4" x14ac:dyDescent="0.3">
      <c r="B14" s="2">
        <v>1</v>
      </c>
      <c r="C14" s="4" t="s">
        <v>35</v>
      </c>
      <c r="D14" s="24">
        <v>1</v>
      </c>
      <c r="E14" s="10" t="s">
        <v>10</v>
      </c>
      <c r="F14" s="24">
        <v>5086347</v>
      </c>
      <c r="G14" s="26">
        <f>D14*F14</f>
        <v>5086347</v>
      </c>
    </row>
    <row r="16" spans="2:7" x14ac:dyDescent="0.3">
      <c r="B16" s="12" t="s">
        <v>20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1864E-8309-40EF-AD16-633B14F38D37}">
  <dimension ref="B2:G16"/>
  <sheetViews>
    <sheetView workbookViewId="0">
      <selection activeCell="C14" sqref="C14"/>
    </sheetView>
  </sheetViews>
  <sheetFormatPr defaultRowHeight="14.4" x14ac:dyDescent="0.3"/>
  <cols>
    <col min="3" max="3" width="44.5546875" customWidth="1"/>
    <col min="7" max="7" width="9.21875" bestFit="1" customWidth="1"/>
  </cols>
  <sheetData>
    <row r="2" spans="2:7" x14ac:dyDescent="0.3">
      <c r="B2" s="12" t="s">
        <v>14</v>
      </c>
    </row>
    <row r="3" spans="2:7" x14ac:dyDescent="0.3">
      <c r="B3" s="12" t="s">
        <v>15</v>
      </c>
    </row>
    <row r="4" spans="2:7" x14ac:dyDescent="0.3">
      <c r="B4" s="12" t="s">
        <v>16</v>
      </c>
    </row>
    <row r="5" spans="2:7" x14ac:dyDescent="0.3">
      <c r="B5" s="12" t="s">
        <v>17</v>
      </c>
    </row>
    <row r="6" spans="2:7" x14ac:dyDescent="0.3">
      <c r="B6" s="12"/>
    </row>
    <row r="7" spans="2:7" x14ac:dyDescent="0.3">
      <c r="B7" s="15" t="s">
        <v>18</v>
      </c>
    </row>
    <row r="8" spans="2:7" x14ac:dyDescent="0.3">
      <c r="C8" s="13" t="s">
        <v>11</v>
      </c>
    </row>
    <row r="9" spans="2:7" x14ac:dyDescent="0.3">
      <c r="C9" s="13" t="s">
        <v>12</v>
      </c>
    </row>
    <row r="10" spans="2:7" x14ac:dyDescent="0.3">
      <c r="C10" s="13" t="s">
        <v>13</v>
      </c>
    </row>
    <row r="11" spans="2:7" ht="17.399999999999999" customHeight="1" x14ac:dyDescent="0.3">
      <c r="C11" s="13" t="s">
        <v>19</v>
      </c>
      <c r="D11" s="27"/>
      <c r="E11" s="27"/>
      <c r="F11" s="27"/>
      <c r="G11" s="27"/>
    </row>
    <row r="12" spans="2:7" ht="17.399999999999999" customHeight="1" x14ac:dyDescent="0.3">
      <c r="C12" s="13"/>
      <c r="D12" s="27"/>
      <c r="E12" s="27"/>
      <c r="F12" s="27"/>
      <c r="G12" s="27"/>
    </row>
    <row r="13" spans="2:7" ht="27.6" x14ac:dyDescent="0.3">
      <c r="B13" s="21" t="s">
        <v>0</v>
      </c>
      <c r="C13" s="22" t="s">
        <v>1</v>
      </c>
      <c r="D13" s="8" t="s">
        <v>7</v>
      </c>
      <c r="E13" s="8" t="s">
        <v>8</v>
      </c>
      <c r="F13" s="8" t="s">
        <v>33</v>
      </c>
      <c r="G13" s="25" t="s">
        <v>34</v>
      </c>
    </row>
    <row r="14" spans="2:7" ht="26.4" customHeight="1" x14ac:dyDescent="0.3">
      <c r="B14" s="2">
        <v>1</v>
      </c>
      <c r="C14" s="4" t="s">
        <v>36</v>
      </c>
      <c r="D14" s="24">
        <v>31</v>
      </c>
      <c r="E14" s="10" t="s">
        <v>10</v>
      </c>
      <c r="F14" s="24">
        <v>6176</v>
      </c>
      <c r="G14" s="26">
        <f>D14*F14</f>
        <v>191456</v>
      </c>
    </row>
    <row r="16" spans="2:7" x14ac:dyDescent="0.3">
      <c r="B16" s="12"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88A72-2645-4840-80D6-7784749082D2}">
  <sheetPr>
    <pageSetUpPr fitToPage="1"/>
  </sheetPr>
  <dimension ref="A2:G28"/>
  <sheetViews>
    <sheetView view="pageBreakPreview" topLeftCell="A7" zoomScale="70" zoomScaleNormal="100" zoomScaleSheetLayoutView="70" workbookViewId="0">
      <selection activeCell="L19" sqref="L19"/>
    </sheetView>
  </sheetViews>
  <sheetFormatPr defaultRowHeight="13.8" x14ac:dyDescent="0.25"/>
  <cols>
    <col min="1" max="1" width="8.33203125" style="12" customWidth="1"/>
    <col min="2" max="2" width="71" style="12" customWidth="1"/>
    <col min="3" max="3" width="15.88671875" style="12" customWidth="1"/>
    <col min="4" max="5" width="9.44140625" style="12" customWidth="1"/>
    <col min="6" max="6" width="11.77734375" style="12" bestFit="1" customWidth="1"/>
    <col min="7" max="7" width="12.6640625" style="12" bestFit="1" customWidth="1"/>
    <col min="8" max="16384" width="8.88671875" style="12"/>
  </cols>
  <sheetData>
    <row r="2" spans="1:7" ht="19.95" customHeight="1" x14ac:dyDescent="0.25">
      <c r="A2" s="12" t="s">
        <v>14</v>
      </c>
    </row>
    <row r="3" spans="1:7" ht="19.95" customHeight="1" x14ac:dyDescent="0.25">
      <c r="A3" s="12" t="s">
        <v>15</v>
      </c>
    </row>
    <row r="4" spans="1:7" ht="19.95" customHeight="1" x14ac:dyDescent="0.25">
      <c r="A4" s="12" t="s">
        <v>16</v>
      </c>
    </row>
    <row r="5" spans="1:7" ht="19.95" customHeight="1" x14ac:dyDescent="0.25">
      <c r="A5" s="12" t="s">
        <v>17</v>
      </c>
    </row>
    <row r="7" spans="1:7" ht="19.2" customHeight="1" x14ac:dyDescent="0.25">
      <c r="A7" s="15" t="s">
        <v>18</v>
      </c>
      <c r="C7" s="14"/>
      <c r="D7" s="14"/>
      <c r="E7" s="14"/>
    </row>
    <row r="8" spans="1:7" ht="19.95" customHeight="1" x14ac:dyDescent="0.25">
      <c r="B8" s="13" t="s">
        <v>11</v>
      </c>
      <c r="C8" s="14"/>
      <c r="D8" s="14"/>
      <c r="E8" s="14"/>
    </row>
    <row r="9" spans="1:7" ht="19.95" customHeight="1" x14ac:dyDescent="0.25">
      <c r="B9" s="13" t="s">
        <v>12</v>
      </c>
      <c r="C9" s="14"/>
      <c r="D9" s="14"/>
      <c r="E9" s="14"/>
    </row>
    <row r="10" spans="1:7" ht="19.95" customHeight="1" x14ac:dyDescent="0.25">
      <c r="B10" s="13" t="s">
        <v>13</v>
      </c>
      <c r="C10" s="14"/>
      <c r="D10" s="14"/>
      <c r="E10" s="14"/>
    </row>
    <row r="11" spans="1:7" ht="19.95" customHeight="1" x14ac:dyDescent="0.25">
      <c r="B11" s="13" t="s">
        <v>19</v>
      </c>
      <c r="C11" s="14"/>
      <c r="D11" s="14"/>
      <c r="E11" s="14"/>
    </row>
    <row r="13" spans="1:7" ht="14.4" customHeight="1" x14ac:dyDescent="0.25">
      <c r="A13" s="83" t="s">
        <v>0</v>
      </c>
      <c r="B13" s="83" t="s">
        <v>1</v>
      </c>
      <c r="C13" s="85" t="s">
        <v>7</v>
      </c>
      <c r="D13" s="84" t="s">
        <v>8</v>
      </c>
      <c r="E13" s="87" t="s">
        <v>33</v>
      </c>
      <c r="F13" s="88" t="s">
        <v>34</v>
      </c>
      <c r="G13" s="83" t="s">
        <v>47</v>
      </c>
    </row>
    <row r="14" spans="1:7" ht="13.8" customHeight="1" x14ac:dyDescent="0.25">
      <c r="A14" s="83"/>
      <c r="B14" s="83"/>
      <c r="C14" s="86"/>
      <c r="D14" s="84" t="s">
        <v>8</v>
      </c>
      <c r="E14" s="87"/>
      <c r="F14" s="88"/>
      <c r="G14" s="83"/>
    </row>
    <row r="15" spans="1:7" ht="41.4" x14ac:dyDescent="0.25">
      <c r="A15" s="5">
        <v>1</v>
      </c>
      <c r="B15" s="3" t="s">
        <v>21</v>
      </c>
      <c r="C15" s="9">
        <v>1</v>
      </c>
      <c r="D15" s="10" t="s">
        <v>10</v>
      </c>
      <c r="E15" s="24">
        <v>42150</v>
      </c>
      <c r="F15" s="26">
        <f>C15*E15</f>
        <v>42150</v>
      </c>
      <c r="G15" s="52">
        <f>F15*0.42</f>
        <v>17703</v>
      </c>
    </row>
    <row r="16" spans="1:7" ht="55.8" thickBot="1" x14ac:dyDescent="0.3">
      <c r="A16" s="5">
        <v>2</v>
      </c>
      <c r="B16" s="19" t="s">
        <v>22</v>
      </c>
      <c r="C16" s="9">
        <v>6</v>
      </c>
      <c r="D16" s="10" t="s">
        <v>10</v>
      </c>
      <c r="E16" s="24">
        <v>60008</v>
      </c>
      <c r="F16" s="26">
        <f>C16*E16</f>
        <v>360048</v>
      </c>
      <c r="G16" s="52">
        <f t="shared" ref="G16:G21" si="0">F16*0.42</f>
        <v>151220.16</v>
      </c>
    </row>
    <row r="17" spans="1:7" ht="55.2" x14ac:dyDescent="0.25">
      <c r="A17" s="5">
        <v>3</v>
      </c>
      <c r="B17" s="3" t="s">
        <v>23</v>
      </c>
      <c r="C17" s="9">
        <v>1</v>
      </c>
      <c r="D17" s="10" t="s">
        <v>10</v>
      </c>
      <c r="E17" s="24">
        <v>22201</v>
      </c>
      <c r="F17" s="26">
        <f>C17*E17</f>
        <v>22201</v>
      </c>
      <c r="G17" s="52">
        <f t="shared" si="0"/>
        <v>9324.42</v>
      </c>
    </row>
    <row r="18" spans="1:7" ht="69" x14ac:dyDescent="0.25">
      <c r="A18" s="5">
        <v>4</v>
      </c>
      <c r="B18" s="4" t="s">
        <v>24</v>
      </c>
      <c r="C18" s="9">
        <v>1</v>
      </c>
      <c r="D18" s="10" t="s">
        <v>29</v>
      </c>
      <c r="E18" s="24">
        <v>48103</v>
      </c>
      <c r="F18" s="26">
        <f t="shared" ref="F18:F22" si="1">C18*E18</f>
        <v>48103</v>
      </c>
      <c r="G18" s="52">
        <f t="shared" si="0"/>
        <v>20203.259999999998</v>
      </c>
    </row>
    <row r="19" spans="1:7" ht="303.60000000000002" x14ac:dyDescent="0.25">
      <c r="A19" s="5">
        <v>5</v>
      </c>
      <c r="B19" s="4" t="s">
        <v>25</v>
      </c>
      <c r="C19" s="9">
        <v>1</v>
      </c>
      <c r="D19" s="10" t="s">
        <v>29</v>
      </c>
      <c r="E19" s="24">
        <v>222013</v>
      </c>
      <c r="F19" s="26">
        <f t="shared" si="1"/>
        <v>222013</v>
      </c>
      <c r="G19" s="52">
        <f t="shared" si="0"/>
        <v>93245.459999999992</v>
      </c>
    </row>
    <row r="20" spans="1:7" ht="69" x14ac:dyDescent="0.25">
      <c r="A20" s="5">
        <v>6</v>
      </c>
      <c r="B20" s="4" t="s">
        <v>26</v>
      </c>
      <c r="C20" s="9">
        <v>1</v>
      </c>
      <c r="D20" s="10" t="s">
        <v>29</v>
      </c>
      <c r="E20" s="24">
        <v>48103</v>
      </c>
      <c r="F20" s="26">
        <f t="shared" si="1"/>
        <v>48103</v>
      </c>
      <c r="G20" s="52">
        <f t="shared" si="0"/>
        <v>20203.259999999998</v>
      </c>
    </row>
    <row r="21" spans="1:7" ht="69" x14ac:dyDescent="0.25">
      <c r="A21" s="5">
        <v>7</v>
      </c>
      <c r="B21" s="7" t="s">
        <v>27</v>
      </c>
      <c r="C21" s="9">
        <v>1</v>
      </c>
      <c r="D21" s="10" t="s">
        <v>29</v>
      </c>
      <c r="E21" s="24">
        <v>17401</v>
      </c>
      <c r="F21" s="26">
        <f t="shared" si="1"/>
        <v>17401</v>
      </c>
      <c r="G21" s="52">
        <f t="shared" si="0"/>
        <v>7308.42</v>
      </c>
    </row>
    <row r="22" spans="1:7" ht="345" x14ac:dyDescent="0.25">
      <c r="A22" s="5">
        <v>8</v>
      </c>
      <c r="B22" s="7" t="s">
        <v>28</v>
      </c>
      <c r="C22" s="9">
        <v>1</v>
      </c>
      <c r="D22" s="10" t="s">
        <v>29</v>
      </c>
      <c r="E22" s="24">
        <v>222013</v>
      </c>
      <c r="F22" s="26">
        <f t="shared" si="1"/>
        <v>222013</v>
      </c>
      <c r="G22" s="52">
        <f>F22*0.42</f>
        <v>93245.459999999992</v>
      </c>
    </row>
    <row r="23" spans="1:7" ht="19.95" customHeight="1" x14ac:dyDescent="0.25">
      <c r="A23" s="5"/>
      <c r="B23" s="78" t="s">
        <v>50</v>
      </c>
      <c r="C23" s="78"/>
      <c r="D23" s="78"/>
      <c r="E23" s="78"/>
      <c r="F23" s="79">
        <f>SUM(F15:F22)</f>
        <v>982032</v>
      </c>
      <c r="G23" s="80"/>
    </row>
    <row r="24" spans="1:7" ht="19.95" customHeight="1" x14ac:dyDescent="0.25">
      <c r="A24" s="5"/>
      <c r="B24" s="78" t="s">
        <v>51</v>
      </c>
      <c r="C24" s="78"/>
      <c r="D24" s="78"/>
      <c r="E24" s="78"/>
      <c r="F24" s="79">
        <f>SUM(G15:G22)</f>
        <v>412453.44000000006</v>
      </c>
      <c r="G24" s="80"/>
    </row>
    <row r="25" spans="1:7" ht="19.95" customHeight="1" x14ac:dyDescent="0.3">
      <c r="A25" s="53"/>
      <c r="B25" s="78" t="s">
        <v>52</v>
      </c>
      <c r="C25" s="78"/>
      <c r="D25" s="78"/>
      <c r="E25" s="78"/>
      <c r="F25" s="81">
        <f>SUM(F23:G24)</f>
        <v>1394485.44</v>
      </c>
      <c r="G25" s="82"/>
    </row>
    <row r="26" spans="1:7" x14ac:dyDescent="0.25">
      <c r="A26" s="12" t="s">
        <v>20</v>
      </c>
    </row>
    <row r="28" spans="1:7" x14ac:dyDescent="0.25">
      <c r="A28" s="12" t="s">
        <v>48</v>
      </c>
    </row>
  </sheetData>
  <mergeCells count="13">
    <mergeCell ref="B25:E25"/>
    <mergeCell ref="F25:G25"/>
    <mergeCell ref="A13:A14"/>
    <mergeCell ref="B13:B14"/>
    <mergeCell ref="C13:C14"/>
    <mergeCell ref="D13:D14"/>
    <mergeCell ref="E13:E14"/>
    <mergeCell ref="F13:F14"/>
    <mergeCell ref="G13:G14"/>
    <mergeCell ref="B23:E23"/>
    <mergeCell ref="F23:G23"/>
    <mergeCell ref="B24:E24"/>
    <mergeCell ref="F24:G24"/>
  </mergeCells>
  <pageMargins left="0.70866141732283472" right="0.70866141732283472" top="0.74803149606299213" bottom="0.74803149606299213" header="0.31496062992125984" footer="0.31496062992125984"/>
  <pageSetup paperSize="9" scale="62" fitToHeight="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EDDE4-F783-419D-B06B-880409381ECB}">
  <dimension ref="A2:G23"/>
  <sheetViews>
    <sheetView view="pageBreakPreview" topLeftCell="A3" zoomScale="92" zoomScaleNormal="100" zoomScaleSheetLayoutView="92" workbookViewId="0">
      <selection activeCell="B28" sqref="B28"/>
    </sheetView>
  </sheetViews>
  <sheetFormatPr defaultRowHeight="13.8" x14ac:dyDescent="0.25"/>
  <cols>
    <col min="1" max="1" width="8.33203125" style="12" customWidth="1"/>
    <col min="2" max="2" width="71" style="12" customWidth="1"/>
    <col min="3" max="3" width="15.88671875" style="12" customWidth="1"/>
    <col min="4" max="5" width="9.44140625" style="12" customWidth="1"/>
    <col min="6" max="6" width="11.77734375" style="12" bestFit="1" customWidth="1"/>
    <col min="7" max="7" width="12.6640625" style="12" bestFit="1" customWidth="1"/>
    <col min="8" max="16384" width="8.88671875" style="12"/>
  </cols>
  <sheetData>
    <row r="2" spans="1:7" ht="19.95" customHeight="1" x14ac:dyDescent="0.25">
      <c r="A2" s="12" t="s">
        <v>14</v>
      </c>
    </row>
    <row r="3" spans="1:7" ht="19.95" customHeight="1" x14ac:dyDescent="0.25">
      <c r="A3" s="12" t="s">
        <v>15</v>
      </c>
    </row>
    <row r="4" spans="1:7" ht="19.95" customHeight="1" x14ac:dyDescent="0.25">
      <c r="A4" s="12" t="s">
        <v>16</v>
      </c>
    </row>
    <row r="5" spans="1:7" ht="19.95" customHeight="1" x14ac:dyDescent="0.25">
      <c r="A5" s="12" t="s">
        <v>17</v>
      </c>
    </row>
    <row r="7" spans="1:7" ht="19.2" customHeight="1" x14ac:dyDescent="0.25">
      <c r="A7" s="15" t="s">
        <v>18</v>
      </c>
      <c r="C7" s="14"/>
      <c r="D7" s="14"/>
      <c r="E7" s="14"/>
    </row>
    <row r="8" spans="1:7" ht="19.95" customHeight="1" x14ac:dyDescent="0.25">
      <c r="B8" s="13" t="s">
        <v>11</v>
      </c>
      <c r="C8" s="14"/>
      <c r="D8" s="14"/>
      <c r="E8" s="14"/>
    </row>
    <row r="9" spans="1:7" ht="19.95" customHeight="1" x14ac:dyDescent="0.25">
      <c r="B9" s="13" t="s">
        <v>12</v>
      </c>
      <c r="C9" s="14"/>
      <c r="D9" s="14"/>
      <c r="E9" s="14"/>
    </row>
    <row r="10" spans="1:7" ht="19.95" customHeight="1" x14ac:dyDescent="0.25">
      <c r="B10" s="13" t="s">
        <v>13</v>
      </c>
      <c r="C10" s="14"/>
      <c r="D10" s="14"/>
      <c r="E10" s="14"/>
    </row>
    <row r="11" spans="1:7" ht="19.95" customHeight="1" x14ac:dyDescent="0.25">
      <c r="B11" s="13" t="s">
        <v>19</v>
      </c>
      <c r="C11" s="14"/>
      <c r="D11" s="14"/>
      <c r="E11" s="14"/>
    </row>
    <row r="13" spans="1:7" ht="14.4" customHeight="1" x14ac:dyDescent="0.25">
      <c r="A13" s="83" t="s">
        <v>0</v>
      </c>
      <c r="B13" s="83" t="s">
        <v>1</v>
      </c>
      <c r="C13" s="89" t="s">
        <v>7</v>
      </c>
      <c r="D13" s="84" t="s">
        <v>8</v>
      </c>
      <c r="E13" s="87" t="s">
        <v>33</v>
      </c>
      <c r="F13" s="88" t="s">
        <v>34</v>
      </c>
      <c r="G13" s="83" t="s">
        <v>47</v>
      </c>
    </row>
    <row r="14" spans="1:7" ht="13.8" customHeight="1" x14ac:dyDescent="0.25">
      <c r="A14" s="83"/>
      <c r="B14" s="83"/>
      <c r="C14" s="90"/>
      <c r="D14" s="84" t="s">
        <v>8</v>
      </c>
      <c r="E14" s="87"/>
      <c r="F14" s="88"/>
      <c r="G14" s="83"/>
    </row>
    <row r="15" spans="1:7" x14ac:dyDescent="0.25">
      <c r="A15" s="5">
        <v>1</v>
      </c>
      <c r="B15" s="11" t="s">
        <v>30</v>
      </c>
      <c r="C15" s="60">
        <v>1</v>
      </c>
      <c r="D15" s="10" t="s">
        <v>29</v>
      </c>
      <c r="E15" s="24">
        <v>155378</v>
      </c>
      <c r="F15" s="26">
        <f>C15*E15</f>
        <v>155378</v>
      </c>
      <c r="G15" s="59">
        <f>F15*0.42</f>
        <v>65258.759999999995</v>
      </c>
    </row>
    <row r="16" spans="1:7" x14ac:dyDescent="0.25">
      <c r="A16" s="5">
        <v>2</v>
      </c>
      <c r="B16" s="11" t="s">
        <v>31</v>
      </c>
      <c r="C16" s="60">
        <v>1</v>
      </c>
      <c r="D16" s="10" t="s">
        <v>29</v>
      </c>
      <c r="E16" s="24">
        <v>460242</v>
      </c>
      <c r="F16" s="26">
        <f>C16*E16</f>
        <v>460242</v>
      </c>
      <c r="G16" s="59">
        <f t="shared" ref="G16:G17" si="0">F16*0.42</f>
        <v>193301.63999999998</v>
      </c>
    </row>
    <row r="17" spans="1:7" ht="27.6" x14ac:dyDescent="0.25">
      <c r="A17" s="5">
        <v>3</v>
      </c>
      <c r="B17" s="61" t="s">
        <v>32</v>
      </c>
      <c r="C17" s="60">
        <v>1</v>
      </c>
      <c r="D17" s="10" t="s">
        <v>10</v>
      </c>
      <c r="E17" s="24">
        <v>629358</v>
      </c>
      <c r="F17" s="26">
        <f>C17*E17</f>
        <v>629358</v>
      </c>
      <c r="G17" s="59">
        <f t="shared" si="0"/>
        <v>264330.36</v>
      </c>
    </row>
    <row r="18" spans="1:7" ht="19.95" customHeight="1" x14ac:dyDescent="0.25">
      <c r="A18" s="5"/>
      <c r="B18" s="78" t="s">
        <v>50</v>
      </c>
      <c r="C18" s="78"/>
      <c r="D18" s="78"/>
      <c r="E18" s="78"/>
      <c r="F18" s="79">
        <f>SUM(F15:F17)</f>
        <v>1244978</v>
      </c>
      <c r="G18" s="80"/>
    </row>
    <row r="19" spans="1:7" ht="19.95" customHeight="1" x14ac:dyDescent="0.25">
      <c r="A19" s="5"/>
      <c r="B19" s="78" t="s">
        <v>51</v>
      </c>
      <c r="C19" s="78"/>
      <c r="D19" s="78"/>
      <c r="E19" s="78"/>
      <c r="F19" s="79">
        <f>SUM(G15:G17)</f>
        <v>522890.75999999995</v>
      </c>
      <c r="G19" s="80"/>
    </row>
    <row r="20" spans="1:7" ht="19.95" customHeight="1" x14ac:dyDescent="0.3">
      <c r="A20" s="53"/>
      <c r="B20" s="78" t="s">
        <v>52</v>
      </c>
      <c r="C20" s="78"/>
      <c r="D20" s="78"/>
      <c r="E20" s="78"/>
      <c r="F20" s="81">
        <f>SUM(F18:G19)</f>
        <v>1767868.76</v>
      </c>
      <c r="G20" s="82"/>
    </row>
    <row r="21" spans="1:7" x14ac:dyDescent="0.25">
      <c r="A21" s="12" t="s">
        <v>20</v>
      </c>
    </row>
    <row r="23" spans="1:7" x14ac:dyDescent="0.25">
      <c r="A23" s="12" t="s">
        <v>48</v>
      </c>
    </row>
  </sheetData>
  <mergeCells count="13">
    <mergeCell ref="B20:E20"/>
    <mergeCell ref="F20:G20"/>
    <mergeCell ref="A13:A14"/>
    <mergeCell ref="B13:B14"/>
    <mergeCell ref="C13:C14"/>
    <mergeCell ref="D13:D14"/>
    <mergeCell ref="E13:E14"/>
    <mergeCell ref="F13:F14"/>
    <mergeCell ref="G13:G14"/>
    <mergeCell ref="B18:E18"/>
    <mergeCell ref="F18:G18"/>
    <mergeCell ref="B19:E19"/>
    <mergeCell ref="F19:G19"/>
  </mergeCells>
  <pageMargins left="0.7" right="0.7" top="0.75" bottom="0.75" header="0.3" footer="0.3"/>
  <pageSetup paperSize="9" scale="6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7DD2C-D127-4791-A20B-92AF6794C9E7}">
  <dimension ref="A2:G21"/>
  <sheetViews>
    <sheetView view="pageBreakPreview" zoomScale="88" zoomScaleNormal="100" zoomScaleSheetLayoutView="88" workbookViewId="0">
      <selection activeCell="K16" sqref="K16"/>
    </sheetView>
  </sheetViews>
  <sheetFormatPr defaultRowHeight="13.8" x14ac:dyDescent="0.25"/>
  <cols>
    <col min="1" max="1" width="8.33203125" style="12" customWidth="1"/>
    <col min="2" max="2" width="71" style="12" customWidth="1"/>
    <col min="3" max="3" width="15.88671875" style="12" customWidth="1"/>
    <col min="4" max="5" width="9.44140625" style="12" customWidth="1"/>
    <col min="6" max="6" width="11.77734375" style="12" bestFit="1" customWidth="1"/>
    <col min="7" max="7" width="12.6640625" style="12" bestFit="1" customWidth="1"/>
    <col min="8" max="16384" width="8.88671875" style="12"/>
  </cols>
  <sheetData>
    <row r="2" spans="1:7" ht="19.95" customHeight="1" x14ac:dyDescent="0.25">
      <c r="A2" s="12" t="s">
        <v>14</v>
      </c>
    </row>
    <row r="3" spans="1:7" ht="19.95" customHeight="1" x14ac:dyDescent="0.25">
      <c r="A3" s="12" t="s">
        <v>15</v>
      </c>
    </row>
    <row r="4" spans="1:7" ht="19.95" customHeight="1" x14ac:dyDescent="0.25">
      <c r="A4" s="12" t="s">
        <v>16</v>
      </c>
    </row>
    <row r="5" spans="1:7" ht="19.95" customHeight="1" x14ac:dyDescent="0.25">
      <c r="A5" s="12" t="s">
        <v>17</v>
      </c>
    </row>
    <row r="7" spans="1:7" ht="19.2" customHeight="1" x14ac:dyDescent="0.25">
      <c r="A7" s="15" t="s">
        <v>18</v>
      </c>
      <c r="C7" s="14"/>
      <c r="D7" s="14"/>
      <c r="E7" s="14"/>
    </row>
    <row r="8" spans="1:7" ht="19.95" customHeight="1" x14ac:dyDescent="0.25">
      <c r="B8" s="13" t="s">
        <v>11</v>
      </c>
      <c r="C8" s="14"/>
      <c r="D8" s="14"/>
      <c r="E8" s="14"/>
    </row>
    <row r="9" spans="1:7" ht="19.95" customHeight="1" x14ac:dyDescent="0.25">
      <c r="B9" s="13" t="s">
        <v>12</v>
      </c>
      <c r="C9" s="14"/>
      <c r="D9" s="14"/>
      <c r="E9" s="14"/>
    </row>
    <row r="10" spans="1:7" ht="19.95" customHeight="1" x14ac:dyDescent="0.25">
      <c r="B10" s="13" t="s">
        <v>13</v>
      </c>
      <c r="C10" s="14"/>
      <c r="D10" s="14"/>
      <c r="E10" s="14"/>
    </row>
    <row r="11" spans="1:7" ht="19.95" customHeight="1" x14ac:dyDescent="0.25">
      <c r="B11" s="13" t="s">
        <v>19</v>
      </c>
      <c r="C11" s="14"/>
      <c r="D11" s="14"/>
      <c r="E11" s="14"/>
    </row>
    <row r="13" spans="1:7" ht="14.4" customHeight="1" x14ac:dyDescent="0.25">
      <c r="A13" s="83" t="s">
        <v>0</v>
      </c>
      <c r="B13" s="83" t="s">
        <v>1</v>
      </c>
      <c r="C13" s="85" t="s">
        <v>7</v>
      </c>
      <c r="D13" s="84" t="s">
        <v>8</v>
      </c>
      <c r="E13" s="87" t="s">
        <v>33</v>
      </c>
      <c r="F13" s="88" t="s">
        <v>34</v>
      </c>
      <c r="G13" s="83" t="s">
        <v>47</v>
      </c>
    </row>
    <row r="14" spans="1:7" ht="13.8" customHeight="1" x14ac:dyDescent="0.25">
      <c r="A14" s="83"/>
      <c r="B14" s="83"/>
      <c r="C14" s="86"/>
      <c r="D14" s="84" t="s">
        <v>8</v>
      </c>
      <c r="E14" s="87"/>
      <c r="F14" s="88"/>
      <c r="G14" s="83"/>
    </row>
    <row r="15" spans="1:7" ht="110.4" x14ac:dyDescent="0.25">
      <c r="A15" s="5">
        <v>1</v>
      </c>
      <c r="B15" s="4" t="s">
        <v>35</v>
      </c>
      <c r="C15" s="24">
        <v>1</v>
      </c>
      <c r="D15" s="10" t="s">
        <v>10</v>
      </c>
      <c r="E15" s="24">
        <v>5086347</v>
      </c>
      <c r="F15" s="26">
        <f>C15*E15</f>
        <v>5086347</v>
      </c>
      <c r="G15" s="52">
        <f>F15*0.42</f>
        <v>2136265.7399999998</v>
      </c>
    </row>
    <row r="16" spans="1:7" ht="19.95" customHeight="1" x14ac:dyDescent="0.25">
      <c r="A16" s="5"/>
      <c r="B16" s="78" t="s">
        <v>50</v>
      </c>
      <c r="C16" s="78"/>
      <c r="D16" s="78"/>
      <c r="E16" s="78"/>
      <c r="F16" s="79">
        <f>SUM(F15:F15)</f>
        <v>5086347</v>
      </c>
      <c r="G16" s="80"/>
    </row>
    <row r="17" spans="1:7" ht="19.95" customHeight="1" x14ac:dyDescent="0.25">
      <c r="A17" s="5"/>
      <c r="B17" s="78" t="s">
        <v>51</v>
      </c>
      <c r="C17" s="78"/>
      <c r="D17" s="78"/>
      <c r="E17" s="78"/>
      <c r="F17" s="79">
        <f>SUM(G15:G15)</f>
        <v>2136265.7399999998</v>
      </c>
      <c r="G17" s="80"/>
    </row>
    <row r="18" spans="1:7" ht="19.95" customHeight="1" x14ac:dyDescent="0.3">
      <c r="A18" s="53"/>
      <c r="B18" s="78" t="s">
        <v>52</v>
      </c>
      <c r="C18" s="78"/>
      <c r="D18" s="78"/>
      <c r="E18" s="78"/>
      <c r="F18" s="81">
        <f>SUM(F16:G17)</f>
        <v>7222612.7400000002</v>
      </c>
      <c r="G18" s="82"/>
    </row>
    <row r="19" spans="1:7" x14ac:dyDescent="0.25">
      <c r="A19" s="12" t="s">
        <v>20</v>
      </c>
    </row>
    <row r="21" spans="1:7" x14ac:dyDescent="0.25">
      <c r="A21" s="12" t="s">
        <v>48</v>
      </c>
    </row>
  </sheetData>
  <mergeCells count="13">
    <mergeCell ref="B18:E18"/>
    <mergeCell ref="F18:G18"/>
    <mergeCell ref="A13:A14"/>
    <mergeCell ref="B13:B14"/>
    <mergeCell ref="C13:C14"/>
    <mergeCell ref="D13:D14"/>
    <mergeCell ref="E13:E14"/>
    <mergeCell ref="F13:F14"/>
    <mergeCell ref="G13:G14"/>
    <mergeCell ref="B16:E16"/>
    <mergeCell ref="F16:G16"/>
    <mergeCell ref="B17:E17"/>
    <mergeCell ref="F17:G17"/>
  </mergeCells>
  <pageMargins left="0.7" right="0.7" top="0.75" bottom="0.75" header="0.3" footer="0.3"/>
  <pageSetup paperSize="9" scale="6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D87B0-F658-49E9-B895-C424B310C463}">
  <dimension ref="A2:G21"/>
  <sheetViews>
    <sheetView view="pageBreakPreview" zoomScale="60" zoomScaleNormal="100" workbookViewId="0">
      <selection activeCell="K22" sqref="K22"/>
    </sheetView>
  </sheetViews>
  <sheetFormatPr defaultRowHeight="13.8" x14ac:dyDescent="0.25"/>
  <cols>
    <col min="1" max="1" width="8.33203125" style="12" customWidth="1"/>
    <col min="2" max="2" width="71" style="12" customWidth="1"/>
    <col min="3" max="3" width="15.88671875" style="12" customWidth="1"/>
    <col min="4" max="5" width="9.44140625" style="12" customWidth="1"/>
    <col min="6" max="6" width="11.77734375" style="12" bestFit="1" customWidth="1"/>
    <col min="7" max="7" width="12.6640625" style="12" bestFit="1" customWidth="1"/>
    <col min="8" max="16384" width="8.88671875" style="12"/>
  </cols>
  <sheetData>
    <row r="2" spans="1:7" ht="19.95" customHeight="1" x14ac:dyDescent="0.25">
      <c r="A2" s="12" t="s">
        <v>14</v>
      </c>
    </row>
    <row r="3" spans="1:7" ht="19.95" customHeight="1" x14ac:dyDescent="0.25">
      <c r="A3" s="12" t="s">
        <v>15</v>
      </c>
    </row>
    <row r="4" spans="1:7" ht="19.95" customHeight="1" x14ac:dyDescent="0.25">
      <c r="A4" s="12" t="s">
        <v>16</v>
      </c>
    </row>
    <row r="5" spans="1:7" ht="19.95" customHeight="1" x14ac:dyDescent="0.25">
      <c r="A5" s="12" t="s">
        <v>17</v>
      </c>
    </row>
    <row r="7" spans="1:7" ht="19.2" customHeight="1" x14ac:dyDescent="0.25">
      <c r="A7" s="15" t="s">
        <v>18</v>
      </c>
      <c r="C7" s="14"/>
      <c r="D7" s="14"/>
      <c r="E7" s="14"/>
    </row>
    <row r="8" spans="1:7" ht="19.95" customHeight="1" x14ac:dyDescent="0.25">
      <c r="B8" s="13" t="s">
        <v>11</v>
      </c>
      <c r="C8" s="14"/>
      <c r="D8" s="14"/>
      <c r="E8" s="14"/>
    </row>
    <row r="9" spans="1:7" ht="19.95" customHeight="1" x14ac:dyDescent="0.25">
      <c r="B9" s="13" t="s">
        <v>12</v>
      </c>
      <c r="C9" s="14"/>
      <c r="D9" s="14"/>
      <c r="E9" s="14"/>
    </row>
    <row r="10" spans="1:7" ht="19.95" customHeight="1" x14ac:dyDescent="0.25">
      <c r="B10" s="13" t="s">
        <v>13</v>
      </c>
      <c r="C10" s="14"/>
      <c r="D10" s="14"/>
      <c r="E10" s="14"/>
    </row>
    <row r="11" spans="1:7" ht="19.95" customHeight="1" x14ac:dyDescent="0.25">
      <c r="B11" s="13" t="s">
        <v>19</v>
      </c>
      <c r="C11" s="14"/>
      <c r="D11" s="14"/>
      <c r="E11" s="14"/>
    </row>
    <row r="13" spans="1:7" ht="14.4" customHeight="1" x14ac:dyDescent="0.25">
      <c r="A13" s="83" t="s">
        <v>0</v>
      </c>
      <c r="B13" s="83" t="s">
        <v>1</v>
      </c>
      <c r="C13" s="85" t="s">
        <v>7</v>
      </c>
      <c r="D13" s="84" t="s">
        <v>8</v>
      </c>
      <c r="E13" s="87" t="s">
        <v>33</v>
      </c>
      <c r="F13" s="88" t="s">
        <v>34</v>
      </c>
      <c r="G13" s="83" t="s">
        <v>47</v>
      </c>
    </row>
    <row r="14" spans="1:7" ht="13.8" customHeight="1" x14ac:dyDescent="0.25">
      <c r="A14" s="83"/>
      <c r="B14" s="83"/>
      <c r="C14" s="86"/>
      <c r="D14" s="84" t="s">
        <v>8</v>
      </c>
      <c r="E14" s="87"/>
      <c r="F14" s="88"/>
      <c r="G14" s="83"/>
    </row>
    <row r="15" spans="1:7" ht="27.6" customHeight="1" x14ac:dyDescent="0.25">
      <c r="A15" s="5">
        <v>1</v>
      </c>
      <c r="B15" s="4" t="s">
        <v>36</v>
      </c>
      <c r="C15" s="24">
        <v>31</v>
      </c>
      <c r="D15" s="10" t="s">
        <v>10</v>
      </c>
      <c r="E15" s="24">
        <v>6176</v>
      </c>
      <c r="F15" s="26">
        <f>C15*E15</f>
        <v>191456</v>
      </c>
      <c r="G15" s="52">
        <f>F15*0.42</f>
        <v>80411.520000000004</v>
      </c>
    </row>
    <row r="16" spans="1:7" ht="19.95" customHeight="1" x14ac:dyDescent="0.25">
      <c r="A16" s="5"/>
      <c r="B16" s="78" t="s">
        <v>50</v>
      </c>
      <c r="C16" s="78"/>
      <c r="D16" s="78"/>
      <c r="E16" s="78"/>
      <c r="F16" s="79">
        <f>SUM(F15:F15)</f>
        <v>191456</v>
      </c>
      <c r="G16" s="80"/>
    </row>
    <row r="17" spans="1:7" ht="19.95" customHeight="1" x14ac:dyDescent="0.25">
      <c r="A17" s="5"/>
      <c r="B17" s="78" t="s">
        <v>51</v>
      </c>
      <c r="C17" s="78"/>
      <c r="D17" s="78"/>
      <c r="E17" s="78"/>
      <c r="F17" s="79">
        <f>SUM(G15:G15)</f>
        <v>80411.520000000004</v>
      </c>
      <c r="G17" s="80"/>
    </row>
    <row r="18" spans="1:7" ht="19.95" customHeight="1" x14ac:dyDescent="0.3">
      <c r="A18" s="53"/>
      <c r="B18" s="78" t="s">
        <v>52</v>
      </c>
      <c r="C18" s="78"/>
      <c r="D18" s="78"/>
      <c r="E18" s="78"/>
      <c r="F18" s="81">
        <f>SUM(F16:G17)</f>
        <v>271867.52000000002</v>
      </c>
      <c r="G18" s="82"/>
    </row>
    <row r="19" spans="1:7" x14ac:dyDescent="0.25">
      <c r="A19" s="12" t="s">
        <v>20</v>
      </c>
    </row>
    <row r="21" spans="1:7" x14ac:dyDescent="0.25">
      <c r="A21" s="12" t="s">
        <v>48</v>
      </c>
    </row>
  </sheetData>
  <mergeCells count="13">
    <mergeCell ref="B18:E18"/>
    <mergeCell ref="F18:G18"/>
    <mergeCell ref="A13:A14"/>
    <mergeCell ref="B13:B14"/>
    <mergeCell ref="C13:C14"/>
    <mergeCell ref="D13:D14"/>
    <mergeCell ref="E13:E14"/>
    <mergeCell ref="F13:F14"/>
    <mergeCell ref="G13:G14"/>
    <mergeCell ref="B16:E16"/>
    <mergeCell ref="F16:G16"/>
    <mergeCell ref="B17:E17"/>
    <mergeCell ref="F17:G17"/>
  </mergeCells>
  <pageMargins left="0.7" right="0.7" top="0.75" bottom="0.75" header="0.3" footer="0.3"/>
  <pageSetup paperSize="9" scale="6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CB924-CE0C-4416-84C1-B6030C0DC447}">
  <sheetPr>
    <pageSetUpPr fitToPage="1"/>
  </sheetPr>
  <dimension ref="A2:G31"/>
  <sheetViews>
    <sheetView view="pageBreakPreview" topLeftCell="A18" zoomScale="99" zoomScaleNormal="100" zoomScaleSheetLayoutView="99" workbookViewId="0">
      <selection activeCell="B20" sqref="B20"/>
    </sheetView>
  </sheetViews>
  <sheetFormatPr defaultRowHeight="13.8" x14ac:dyDescent="0.25"/>
  <cols>
    <col min="1" max="1" width="8.33203125" style="28" customWidth="1"/>
    <col min="2" max="2" width="77.33203125" style="28" customWidth="1"/>
    <col min="3" max="5" width="10.109375" style="28" customWidth="1"/>
    <col min="6" max="6" width="10.88671875" style="28" customWidth="1"/>
    <col min="7" max="7" width="10.33203125" style="28" bestFit="1" customWidth="1"/>
    <col min="8" max="16384" width="8.88671875" style="28"/>
  </cols>
  <sheetData>
    <row r="2" spans="1:5" ht="19.95" customHeight="1" x14ac:dyDescent="0.25">
      <c r="A2" s="28" t="s">
        <v>14</v>
      </c>
    </row>
    <row r="3" spans="1:5" ht="19.95" customHeight="1" x14ac:dyDescent="0.25">
      <c r="A3" s="28" t="s">
        <v>15</v>
      </c>
    </row>
    <row r="4" spans="1:5" ht="19.95" customHeight="1" x14ac:dyDescent="0.25">
      <c r="A4" s="28" t="s">
        <v>16</v>
      </c>
    </row>
    <row r="5" spans="1:5" ht="19.95" customHeight="1" x14ac:dyDescent="0.25">
      <c r="A5" s="28" t="s">
        <v>17</v>
      </c>
    </row>
    <row r="6" spans="1:5" ht="19.95" customHeight="1" x14ac:dyDescent="0.25"/>
    <row r="7" spans="1:5" ht="19.95" customHeight="1" x14ac:dyDescent="0.25"/>
    <row r="9" spans="1:5" ht="19.2" customHeight="1" x14ac:dyDescent="0.25">
      <c r="A9" s="29" t="s">
        <v>18</v>
      </c>
      <c r="C9" s="30"/>
      <c r="D9" s="30"/>
      <c r="E9" s="30"/>
    </row>
    <row r="10" spans="1:5" ht="19.95" customHeight="1" x14ac:dyDescent="0.25">
      <c r="B10" s="31" t="s">
        <v>37</v>
      </c>
      <c r="C10" s="30"/>
      <c r="D10" s="30"/>
      <c r="E10" s="30"/>
    </row>
    <row r="11" spans="1:5" ht="19.95" customHeight="1" x14ac:dyDescent="0.25">
      <c r="B11" s="31" t="s">
        <v>38</v>
      </c>
      <c r="C11" s="30"/>
      <c r="D11" s="30"/>
      <c r="E11" s="30"/>
    </row>
    <row r="12" spans="1:5" ht="19.95" customHeight="1" x14ac:dyDescent="0.25">
      <c r="B12" s="32" t="s">
        <v>19</v>
      </c>
      <c r="C12" s="30"/>
      <c r="D12" s="30"/>
      <c r="E12" s="30"/>
    </row>
    <row r="13" spans="1:5" ht="19.95" customHeight="1" x14ac:dyDescent="0.25">
      <c r="B13" s="32"/>
      <c r="C13" s="30"/>
      <c r="D13" s="30"/>
      <c r="E13" s="30"/>
    </row>
    <row r="14" spans="1:5" ht="19.95" customHeight="1" x14ac:dyDescent="0.25">
      <c r="B14" s="32"/>
      <c r="C14" s="30"/>
      <c r="D14" s="30"/>
      <c r="E14" s="30"/>
    </row>
    <row r="15" spans="1:5" ht="19.95" customHeight="1" x14ac:dyDescent="0.25">
      <c r="B15" s="32"/>
      <c r="C15" s="30"/>
      <c r="D15" s="30"/>
      <c r="E15" s="30"/>
    </row>
    <row r="17" spans="1:7" ht="14.4" customHeight="1" x14ac:dyDescent="0.25">
      <c r="A17" s="100" t="s">
        <v>0</v>
      </c>
      <c r="B17" s="102" t="s">
        <v>39</v>
      </c>
      <c r="C17" s="104" t="s">
        <v>40</v>
      </c>
      <c r="D17" s="104" t="s">
        <v>41</v>
      </c>
      <c r="E17" s="106" t="s">
        <v>42</v>
      </c>
      <c r="F17" s="91" t="s">
        <v>43</v>
      </c>
      <c r="G17" s="93" t="s">
        <v>47</v>
      </c>
    </row>
    <row r="18" spans="1:7" ht="13.8" customHeight="1" x14ac:dyDescent="0.25">
      <c r="A18" s="101"/>
      <c r="B18" s="103"/>
      <c r="C18" s="105" t="s">
        <v>8</v>
      </c>
      <c r="D18" s="105"/>
      <c r="E18" s="107"/>
      <c r="F18" s="92"/>
      <c r="G18" s="94"/>
    </row>
    <row r="19" spans="1:7" ht="135" customHeight="1" x14ac:dyDescent="0.25">
      <c r="A19" s="43">
        <v>1</v>
      </c>
      <c r="B19" s="37" t="s">
        <v>44</v>
      </c>
      <c r="C19" s="33" t="s">
        <v>10</v>
      </c>
      <c r="D19" s="34">
        <v>2</v>
      </c>
      <c r="E19" s="35">
        <v>270276</v>
      </c>
      <c r="F19" s="36">
        <f t="shared" ref="F19:F24" si="0">D19*E19</f>
        <v>540552</v>
      </c>
      <c r="G19" s="50">
        <f>F19*4</f>
        <v>2162208</v>
      </c>
    </row>
    <row r="20" spans="1:7" ht="85.2" customHeight="1" x14ac:dyDescent="0.25">
      <c r="A20" s="43">
        <v>2</v>
      </c>
      <c r="B20" s="38" t="s">
        <v>6</v>
      </c>
      <c r="C20" s="33" t="s">
        <v>10</v>
      </c>
      <c r="D20" s="34">
        <v>1</v>
      </c>
      <c r="E20" s="35">
        <v>84133</v>
      </c>
      <c r="F20" s="36">
        <f t="shared" si="0"/>
        <v>84133</v>
      </c>
      <c r="G20" s="50">
        <f t="shared" ref="G20:G24" si="1">F20*4</f>
        <v>336532</v>
      </c>
    </row>
    <row r="21" spans="1:7" ht="39.6" customHeight="1" x14ac:dyDescent="0.25">
      <c r="A21" s="43">
        <v>3</v>
      </c>
      <c r="B21" s="37" t="s">
        <v>5</v>
      </c>
      <c r="C21" s="33" t="s">
        <v>9</v>
      </c>
      <c r="D21" s="34">
        <v>16</v>
      </c>
      <c r="E21" s="35">
        <v>3640</v>
      </c>
      <c r="F21" s="36">
        <f t="shared" si="0"/>
        <v>58240</v>
      </c>
      <c r="G21" s="50">
        <f t="shared" si="1"/>
        <v>232960</v>
      </c>
    </row>
    <row r="22" spans="1:7" ht="70.8" customHeight="1" x14ac:dyDescent="0.25">
      <c r="A22" s="43">
        <v>4</v>
      </c>
      <c r="B22" s="37" t="s">
        <v>45</v>
      </c>
      <c r="C22" s="33" t="s">
        <v>9</v>
      </c>
      <c r="D22" s="34">
        <v>262.74</v>
      </c>
      <c r="E22" s="35">
        <v>1014</v>
      </c>
      <c r="F22" s="36">
        <f t="shared" si="0"/>
        <v>266418.36</v>
      </c>
      <c r="G22" s="50">
        <f t="shared" si="1"/>
        <v>1065673.44</v>
      </c>
    </row>
    <row r="23" spans="1:7" ht="135.6" customHeight="1" x14ac:dyDescent="0.25">
      <c r="A23" s="43">
        <v>5</v>
      </c>
      <c r="B23" s="38" t="s">
        <v>4</v>
      </c>
      <c r="C23" s="33" t="s">
        <v>9</v>
      </c>
      <c r="D23" s="34">
        <v>119.38500000000001</v>
      </c>
      <c r="E23" s="35">
        <v>4665</v>
      </c>
      <c r="F23" s="36">
        <f t="shared" si="0"/>
        <v>556931.02500000002</v>
      </c>
      <c r="G23" s="50">
        <f t="shared" si="1"/>
        <v>2227724.1</v>
      </c>
    </row>
    <row r="24" spans="1:7" ht="67.8" customHeight="1" x14ac:dyDescent="0.25">
      <c r="A24" s="44">
        <v>6</v>
      </c>
      <c r="B24" s="45" t="s">
        <v>46</v>
      </c>
      <c r="C24" s="46" t="s">
        <v>9</v>
      </c>
      <c r="D24" s="47">
        <v>725.55</v>
      </c>
      <c r="E24" s="48">
        <v>1460</v>
      </c>
      <c r="F24" s="49">
        <f t="shared" si="0"/>
        <v>1059303</v>
      </c>
      <c r="G24" s="51">
        <f t="shared" si="1"/>
        <v>4237212</v>
      </c>
    </row>
    <row r="25" spans="1:7" x14ac:dyDescent="0.25">
      <c r="A25" s="54"/>
      <c r="B25" s="95" t="s">
        <v>53</v>
      </c>
      <c r="C25" s="95"/>
      <c r="D25" s="95"/>
      <c r="E25" s="95"/>
      <c r="F25" s="96">
        <f>SUM(F19:F24)</f>
        <v>2565577.3849999998</v>
      </c>
      <c r="G25" s="97"/>
    </row>
    <row r="26" spans="1:7" x14ac:dyDescent="0.25">
      <c r="A26" s="54"/>
      <c r="B26" s="95" t="s">
        <v>54</v>
      </c>
      <c r="C26" s="95"/>
      <c r="D26" s="95"/>
      <c r="E26" s="95"/>
      <c r="F26" s="96">
        <f>SUM(G19:G24)</f>
        <v>10262309.539999999</v>
      </c>
      <c r="G26" s="97"/>
    </row>
    <row r="27" spans="1:7" ht="15.6" x14ac:dyDescent="0.3">
      <c r="A27" s="54"/>
      <c r="B27" s="95" t="s">
        <v>55</v>
      </c>
      <c r="C27" s="95"/>
      <c r="D27" s="95"/>
      <c r="E27" s="95"/>
      <c r="F27" s="98">
        <f>SUM(F25:G26)</f>
        <v>12827886.924999999</v>
      </c>
      <c r="G27" s="99"/>
    </row>
    <row r="29" spans="1:7" x14ac:dyDescent="0.25">
      <c r="A29" s="28" t="s">
        <v>20</v>
      </c>
    </row>
    <row r="31" spans="1:7" ht="16.8" x14ac:dyDescent="0.25">
      <c r="A31" s="28" t="s">
        <v>49</v>
      </c>
    </row>
  </sheetData>
  <mergeCells count="13">
    <mergeCell ref="A17:A18"/>
    <mergeCell ref="B17:B18"/>
    <mergeCell ref="D17:D18"/>
    <mergeCell ref="C17:C18"/>
    <mergeCell ref="E17:E18"/>
    <mergeCell ref="F17:F18"/>
    <mergeCell ref="G17:G18"/>
    <mergeCell ref="B25:E25"/>
    <mergeCell ref="B26:E26"/>
    <mergeCell ref="B27:E27"/>
    <mergeCell ref="F25:G25"/>
    <mergeCell ref="F26:G26"/>
    <mergeCell ref="F27:G27"/>
  </mergeCells>
  <pageMargins left="0.7" right="0.7" top="0.75" bottom="0.75" header="0.3" footer="0.3"/>
  <pageSetup paperSize="9" scale="63"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960FE-17F4-4731-BB11-D544A26CB126}">
  <sheetPr>
    <pageSetUpPr fitToPage="1"/>
  </sheetPr>
  <dimension ref="A2:G28"/>
  <sheetViews>
    <sheetView view="pageBreakPreview" zoomScale="99" zoomScaleNormal="100" zoomScaleSheetLayoutView="99" workbookViewId="0">
      <selection activeCell="J9" sqref="A1:XFD1048576"/>
    </sheetView>
  </sheetViews>
  <sheetFormatPr defaultRowHeight="13.8" x14ac:dyDescent="0.25"/>
  <cols>
    <col min="1" max="1" width="8.33203125" style="28" customWidth="1"/>
    <col min="2" max="2" width="77.33203125" style="28" customWidth="1"/>
    <col min="3" max="5" width="10.109375" style="28" customWidth="1"/>
    <col min="6" max="6" width="10.88671875" style="28" customWidth="1"/>
    <col min="7" max="7" width="10.33203125" style="28" bestFit="1" customWidth="1"/>
    <col min="8" max="16384" width="8.88671875" style="28"/>
  </cols>
  <sheetData>
    <row r="2" spans="1:7" ht="19.95" customHeight="1" x14ac:dyDescent="0.25">
      <c r="A2" s="28" t="s">
        <v>14</v>
      </c>
    </row>
    <row r="3" spans="1:7" ht="19.95" customHeight="1" x14ac:dyDescent="0.25">
      <c r="A3" s="28" t="s">
        <v>15</v>
      </c>
    </row>
    <row r="4" spans="1:7" ht="19.95" customHeight="1" x14ac:dyDescent="0.25">
      <c r="A4" s="28" t="s">
        <v>16</v>
      </c>
    </row>
    <row r="5" spans="1:7" ht="19.95" customHeight="1" x14ac:dyDescent="0.25">
      <c r="A5" s="28" t="s">
        <v>17</v>
      </c>
    </row>
    <row r="6" spans="1:7" ht="19.95" customHeight="1" x14ac:dyDescent="0.25"/>
    <row r="7" spans="1:7" ht="19.2" customHeight="1" x14ac:dyDescent="0.25">
      <c r="A7" s="29" t="s">
        <v>18</v>
      </c>
      <c r="C7" s="30"/>
      <c r="D7" s="30"/>
      <c r="E7" s="30"/>
    </row>
    <row r="8" spans="1:7" ht="19.95" customHeight="1" x14ac:dyDescent="0.25">
      <c r="B8" s="31" t="s">
        <v>37</v>
      </c>
      <c r="C8" s="30"/>
      <c r="D8" s="30"/>
      <c r="E8" s="30"/>
    </row>
    <row r="9" spans="1:7" ht="19.95" customHeight="1" x14ac:dyDescent="0.25">
      <c r="B9" s="31" t="s">
        <v>38</v>
      </c>
      <c r="C9" s="30"/>
      <c r="D9" s="30"/>
      <c r="E9" s="30"/>
    </row>
    <row r="10" spans="1:7" ht="19.95" customHeight="1" x14ac:dyDescent="0.25">
      <c r="B10" s="32" t="s">
        <v>19</v>
      </c>
      <c r="C10" s="30"/>
      <c r="D10" s="30"/>
      <c r="E10" s="30"/>
    </row>
    <row r="11" spans="1:7" ht="19.95" customHeight="1" x14ac:dyDescent="0.25">
      <c r="B11" s="32"/>
      <c r="C11" s="30"/>
      <c r="D11" s="30"/>
      <c r="E11" s="30"/>
    </row>
    <row r="12" spans="1:7" ht="14.4" customHeight="1" x14ac:dyDescent="0.25">
      <c r="A12" s="100" t="s">
        <v>0</v>
      </c>
      <c r="B12" s="102" t="s">
        <v>39</v>
      </c>
      <c r="C12" s="104" t="s">
        <v>40</v>
      </c>
      <c r="D12" s="104" t="s">
        <v>41</v>
      </c>
      <c r="E12" s="106" t="s">
        <v>42</v>
      </c>
      <c r="F12" s="91" t="s">
        <v>43</v>
      </c>
      <c r="G12" s="93" t="s">
        <v>47</v>
      </c>
    </row>
    <row r="13" spans="1:7" ht="13.8" customHeight="1" x14ac:dyDescent="0.25">
      <c r="A13" s="101"/>
      <c r="B13" s="103"/>
      <c r="C13" s="105" t="s">
        <v>8</v>
      </c>
      <c r="D13" s="105"/>
      <c r="E13" s="107"/>
      <c r="F13" s="92"/>
      <c r="G13" s="94"/>
    </row>
    <row r="14" spans="1:7" ht="58.2" customHeight="1" x14ac:dyDescent="0.25">
      <c r="A14" s="62">
        <v>1</v>
      </c>
      <c r="B14" s="55" t="s">
        <v>23</v>
      </c>
      <c r="C14" s="68" t="s">
        <v>10</v>
      </c>
      <c r="D14" s="69">
        <v>1</v>
      </c>
      <c r="E14" s="70">
        <v>22201</v>
      </c>
      <c r="F14" s="58">
        <f>D14*E14</f>
        <v>22201</v>
      </c>
      <c r="G14" s="64">
        <f>F14*4</f>
        <v>88804</v>
      </c>
    </row>
    <row r="15" spans="1:7" ht="60" customHeight="1" x14ac:dyDescent="0.25">
      <c r="A15" s="43">
        <v>2</v>
      </c>
      <c r="B15" s="56" t="s">
        <v>21</v>
      </c>
      <c r="C15" s="71" t="s">
        <v>10</v>
      </c>
      <c r="D15" s="72">
        <v>1</v>
      </c>
      <c r="E15" s="35">
        <v>42150</v>
      </c>
      <c r="F15" s="36">
        <f t="shared" ref="F15:F21" si="0">D15*E15</f>
        <v>42150</v>
      </c>
      <c r="G15" s="50">
        <f>F15*4</f>
        <v>168600</v>
      </c>
    </row>
    <row r="16" spans="1:7" ht="90" customHeight="1" x14ac:dyDescent="0.25">
      <c r="A16" s="43">
        <v>3</v>
      </c>
      <c r="B16" s="56" t="s">
        <v>27</v>
      </c>
      <c r="C16" s="71" t="s">
        <v>29</v>
      </c>
      <c r="D16" s="72">
        <v>1</v>
      </c>
      <c r="E16" s="35">
        <v>17401</v>
      </c>
      <c r="F16" s="36">
        <f>D16*E16</f>
        <v>17401</v>
      </c>
      <c r="G16" s="50">
        <f>F16*4</f>
        <v>69604</v>
      </c>
    </row>
    <row r="17" spans="1:7" ht="267.60000000000002" customHeight="1" x14ac:dyDescent="0.25">
      <c r="A17" s="43">
        <v>4</v>
      </c>
      <c r="B17" s="56" t="s">
        <v>25</v>
      </c>
      <c r="C17" s="71" t="s">
        <v>29</v>
      </c>
      <c r="D17" s="72">
        <v>1</v>
      </c>
      <c r="E17" s="35">
        <v>222013</v>
      </c>
      <c r="F17" s="36">
        <f>D17*E17</f>
        <v>222013</v>
      </c>
      <c r="G17" s="50">
        <f>F17*4</f>
        <v>888052</v>
      </c>
    </row>
    <row r="18" spans="1:7" ht="328.8" customHeight="1" x14ac:dyDescent="0.25">
      <c r="A18" s="43">
        <v>5</v>
      </c>
      <c r="B18" s="56" t="s">
        <v>28</v>
      </c>
      <c r="C18" s="71" t="s">
        <v>29</v>
      </c>
      <c r="D18" s="72">
        <v>1</v>
      </c>
      <c r="E18" s="35">
        <v>222013</v>
      </c>
      <c r="F18" s="36">
        <f>D18*E18</f>
        <v>222013</v>
      </c>
      <c r="G18" s="50">
        <f>F18*4</f>
        <v>888052</v>
      </c>
    </row>
    <row r="19" spans="1:7" ht="73.2" customHeight="1" x14ac:dyDescent="0.25">
      <c r="A19" s="43">
        <v>6</v>
      </c>
      <c r="B19" s="56" t="s">
        <v>24</v>
      </c>
      <c r="C19" s="71" t="s">
        <v>29</v>
      </c>
      <c r="D19" s="72">
        <v>1</v>
      </c>
      <c r="E19" s="35">
        <v>48103</v>
      </c>
      <c r="F19" s="36">
        <f t="shared" si="0"/>
        <v>48103</v>
      </c>
      <c r="G19" s="50">
        <f t="shared" ref="G19:G21" si="1">F19*4</f>
        <v>192412</v>
      </c>
    </row>
    <row r="20" spans="1:7" ht="57" customHeight="1" x14ac:dyDescent="0.25">
      <c r="A20" s="43">
        <v>7</v>
      </c>
      <c r="B20" s="56" t="s">
        <v>22</v>
      </c>
      <c r="C20" s="71" t="s">
        <v>10</v>
      </c>
      <c r="D20" s="72">
        <v>6</v>
      </c>
      <c r="E20" s="35">
        <v>60008</v>
      </c>
      <c r="F20" s="36">
        <f>D20*E20</f>
        <v>360048</v>
      </c>
      <c r="G20" s="50">
        <f>F20*4</f>
        <v>1440192</v>
      </c>
    </row>
    <row r="21" spans="1:7" ht="75.599999999999994" customHeight="1" x14ac:dyDescent="0.25">
      <c r="A21" s="44">
        <v>8</v>
      </c>
      <c r="B21" s="57" t="s">
        <v>26</v>
      </c>
      <c r="C21" s="73" t="s">
        <v>29</v>
      </c>
      <c r="D21" s="74">
        <v>1</v>
      </c>
      <c r="E21" s="48">
        <v>48103</v>
      </c>
      <c r="F21" s="49">
        <f t="shared" si="0"/>
        <v>48103</v>
      </c>
      <c r="G21" s="51">
        <f t="shared" si="1"/>
        <v>192412</v>
      </c>
    </row>
    <row r="22" spans="1:7" x14ac:dyDescent="0.25">
      <c r="A22" s="54"/>
      <c r="B22" s="95" t="s">
        <v>53</v>
      </c>
      <c r="C22" s="95"/>
      <c r="D22" s="95"/>
      <c r="E22" s="95"/>
      <c r="F22" s="96">
        <f>SUM(F14:F21)</f>
        <v>982032</v>
      </c>
      <c r="G22" s="97"/>
    </row>
    <row r="23" spans="1:7" x14ac:dyDescent="0.25">
      <c r="A23" s="54"/>
      <c r="B23" s="95" t="s">
        <v>54</v>
      </c>
      <c r="C23" s="95"/>
      <c r="D23" s="95"/>
      <c r="E23" s="95"/>
      <c r="F23" s="96">
        <f>SUM(G14:G21)</f>
        <v>3928128</v>
      </c>
      <c r="G23" s="97"/>
    </row>
    <row r="24" spans="1:7" ht="15.6" x14ac:dyDescent="0.3">
      <c r="A24" s="54"/>
      <c r="B24" s="95" t="s">
        <v>55</v>
      </c>
      <c r="C24" s="95"/>
      <c r="D24" s="95"/>
      <c r="E24" s="95"/>
      <c r="F24" s="98">
        <f>SUM(F22:G23)</f>
        <v>4910160</v>
      </c>
      <c r="G24" s="99"/>
    </row>
    <row r="26" spans="1:7" x14ac:dyDescent="0.25">
      <c r="A26" s="28" t="s">
        <v>20</v>
      </c>
    </row>
    <row r="28" spans="1:7" ht="16.8" x14ac:dyDescent="0.25">
      <c r="A28" s="28" t="s">
        <v>49</v>
      </c>
    </row>
  </sheetData>
  <mergeCells count="13">
    <mergeCell ref="B24:E24"/>
    <mergeCell ref="F24:G24"/>
    <mergeCell ref="A12:A13"/>
    <mergeCell ref="B12:B13"/>
    <mergeCell ref="C12:C13"/>
    <mergeCell ref="D12:D13"/>
    <mergeCell ref="E12:E13"/>
    <mergeCell ref="F12:F13"/>
    <mergeCell ref="G12:G13"/>
    <mergeCell ref="B22:E22"/>
    <mergeCell ref="F22:G22"/>
    <mergeCell ref="B23:E23"/>
    <mergeCell ref="F23:G23"/>
  </mergeCells>
  <pageMargins left="0.7" right="0.7" top="0.75" bottom="0.75" header="0.3" footer="0.3"/>
  <pageSetup paperSize="9" scale="52"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3BA85-5C21-4263-A8BF-CCE8980340BA}">
  <sheetPr>
    <pageSetUpPr fitToPage="1"/>
  </sheetPr>
  <dimension ref="A2:G28"/>
  <sheetViews>
    <sheetView view="pageBreakPreview" topLeftCell="A12" zoomScale="99" zoomScaleNormal="100" zoomScaleSheetLayoutView="99" workbookViewId="0">
      <selection activeCell="F24" sqref="A1:XFD1048576"/>
    </sheetView>
  </sheetViews>
  <sheetFormatPr defaultRowHeight="13.8" x14ac:dyDescent="0.25"/>
  <cols>
    <col min="1" max="1" width="8.33203125" style="28" customWidth="1"/>
    <col min="2" max="2" width="77.33203125" style="28" customWidth="1"/>
    <col min="3" max="5" width="10.109375" style="28" customWidth="1"/>
    <col min="6" max="6" width="10.88671875" style="28" customWidth="1"/>
    <col min="7" max="7" width="10.33203125" style="28" bestFit="1" customWidth="1"/>
    <col min="8" max="16384" width="8.88671875" style="28"/>
  </cols>
  <sheetData>
    <row r="2" spans="1:5" ht="19.95" customHeight="1" x14ac:dyDescent="0.25">
      <c r="A2" s="28" t="s">
        <v>14</v>
      </c>
    </row>
    <row r="3" spans="1:5" ht="19.95" customHeight="1" x14ac:dyDescent="0.25">
      <c r="A3" s="28" t="s">
        <v>15</v>
      </c>
    </row>
    <row r="4" spans="1:5" ht="19.95" customHeight="1" x14ac:dyDescent="0.25">
      <c r="A4" s="28" t="s">
        <v>16</v>
      </c>
    </row>
    <row r="5" spans="1:5" ht="19.95" customHeight="1" x14ac:dyDescent="0.25">
      <c r="A5" s="28" t="s">
        <v>17</v>
      </c>
    </row>
    <row r="6" spans="1:5" ht="19.95" customHeight="1" x14ac:dyDescent="0.25"/>
    <row r="7" spans="1:5" ht="19.95" customHeight="1" x14ac:dyDescent="0.25"/>
    <row r="9" spans="1:5" ht="19.2" customHeight="1" x14ac:dyDescent="0.25">
      <c r="A9" s="29" t="s">
        <v>18</v>
      </c>
      <c r="C9" s="30"/>
      <c r="D9" s="30"/>
      <c r="E9" s="30"/>
    </row>
    <row r="10" spans="1:5" ht="19.95" customHeight="1" x14ac:dyDescent="0.25">
      <c r="B10" s="31" t="s">
        <v>37</v>
      </c>
      <c r="C10" s="30"/>
      <c r="D10" s="30"/>
      <c r="E10" s="30"/>
    </row>
    <row r="11" spans="1:5" ht="19.95" customHeight="1" x14ac:dyDescent="0.25">
      <c r="B11" s="31" t="s">
        <v>38</v>
      </c>
      <c r="C11" s="30"/>
      <c r="D11" s="30"/>
      <c r="E11" s="30"/>
    </row>
    <row r="12" spans="1:5" ht="19.95" customHeight="1" x14ac:dyDescent="0.25">
      <c r="B12" s="32" t="s">
        <v>19</v>
      </c>
      <c r="C12" s="30"/>
      <c r="D12" s="30"/>
      <c r="E12" s="30"/>
    </row>
    <row r="13" spans="1:5" ht="19.95" customHeight="1" x14ac:dyDescent="0.25">
      <c r="B13" s="32"/>
      <c r="C13" s="30"/>
      <c r="D13" s="30"/>
      <c r="E13" s="30"/>
    </row>
    <row r="14" spans="1:5" ht="19.95" customHeight="1" x14ac:dyDescent="0.25">
      <c r="B14" s="32"/>
      <c r="C14" s="30"/>
      <c r="D14" s="30"/>
      <c r="E14" s="30"/>
    </row>
    <row r="15" spans="1:5" ht="19.95" customHeight="1" x14ac:dyDescent="0.25">
      <c r="B15" s="32"/>
      <c r="C15" s="30"/>
      <c r="D15" s="30"/>
      <c r="E15" s="30"/>
    </row>
    <row r="17" spans="1:7" ht="14.4" customHeight="1" x14ac:dyDescent="0.25">
      <c r="A17" s="100" t="s">
        <v>0</v>
      </c>
      <c r="B17" s="102" t="s">
        <v>39</v>
      </c>
      <c r="C17" s="104" t="s">
        <v>40</v>
      </c>
      <c r="D17" s="104" t="s">
        <v>41</v>
      </c>
      <c r="E17" s="106" t="s">
        <v>42</v>
      </c>
      <c r="F17" s="91" t="s">
        <v>43</v>
      </c>
      <c r="G17" s="93" t="s">
        <v>47</v>
      </c>
    </row>
    <row r="18" spans="1:7" ht="13.8" customHeight="1" x14ac:dyDescent="0.25">
      <c r="A18" s="101"/>
      <c r="B18" s="103"/>
      <c r="C18" s="105" t="s">
        <v>8</v>
      </c>
      <c r="D18" s="105"/>
      <c r="E18" s="107"/>
      <c r="F18" s="92"/>
      <c r="G18" s="94"/>
    </row>
    <row r="19" spans="1:7" ht="39" customHeight="1" x14ac:dyDescent="0.25">
      <c r="A19" s="62">
        <v>2</v>
      </c>
      <c r="B19" s="75" t="s">
        <v>31</v>
      </c>
      <c r="C19" s="68" t="s">
        <v>29</v>
      </c>
      <c r="D19" s="63">
        <v>1</v>
      </c>
      <c r="E19" s="70">
        <v>460242</v>
      </c>
      <c r="F19" s="58">
        <f t="shared" ref="F19" si="0">D19*E19</f>
        <v>460242</v>
      </c>
      <c r="G19" s="64">
        <f t="shared" ref="G19" si="1">F19*4</f>
        <v>1840968</v>
      </c>
    </row>
    <row r="20" spans="1:7" ht="39" customHeight="1" x14ac:dyDescent="0.25">
      <c r="A20" s="43">
        <v>3</v>
      </c>
      <c r="B20" s="76" t="s">
        <v>32</v>
      </c>
      <c r="C20" s="71" t="s">
        <v>10</v>
      </c>
      <c r="D20" s="34">
        <v>1</v>
      </c>
      <c r="E20" s="35">
        <v>629358</v>
      </c>
      <c r="F20" s="36">
        <f>D20*E20</f>
        <v>629358</v>
      </c>
      <c r="G20" s="50">
        <f>F20*4</f>
        <v>2517432</v>
      </c>
    </row>
    <row r="21" spans="1:7" ht="39" customHeight="1" x14ac:dyDescent="0.25">
      <c r="A21" s="44">
        <v>1</v>
      </c>
      <c r="B21" s="77" t="s">
        <v>30</v>
      </c>
      <c r="C21" s="73" t="s">
        <v>29</v>
      </c>
      <c r="D21" s="47">
        <v>1</v>
      </c>
      <c r="E21" s="48">
        <v>155378</v>
      </c>
      <c r="F21" s="49">
        <f>D21*E21</f>
        <v>155378</v>
      </c>
      <c r="G21" s="51">
        <f>F21*4</f>
        <v>621512</v>
      </c>
    </row>
    <row r="22" spans="1:7" x14ac:dyDescent="0.25">
      <c r="A22" s="54"/>
      <c r="B22" s="95" t="s">
        <v>53</v>
      </c>
      <c r="C22" s="95"/>
      <c r="D22" s="95"/>
      <c r="E22" s="95"/>
      <c r="F22" s="96">
        <f>SUM(F19:F21)</f>
        <v>1244978</v>
      </c>
      <c r="G22" s="97"/>
    </row>
    <row r="23" spans="1:7" x14ac:dyDescent="0.25">
      <c r="A23" s="54"/>
      <c r="B23" s="95" t="s">
        <v>54</v>
      </c>
      <c r="C23" s="95"/>
      <c r="D23" s="95"/>
      <c r="E23" s="95"/>
      <c r="F23" s="96">
        <f>SUM(G19:G21)</f>
        <v>4979912</v>
      </c>
      <c r="G23" s="97"/>
    </row>
    <row r="24" spans="1:7" ht="15.6" x14ac:dyDescent="0.3">
      <c r="A24" s="54"/>
      <c r="B24" s="95" t="s">
        <v>55</v>
      </c>
      <c r="C24" s="95"/>
      <c r="D24" s="95"/>
      <c r="E24" s="95"/>
      <c r="F24" s="98">
        <f>SUM(F22:G23)</f>
        <v>6224890</v>
      </c>
      <c r="G24" s="99"/>
    </row>
    <row r="26" spans="1:7" x14ac:dyDescent="0.25">
      <c r="A26" s="28" t="s">
        <v>20</v>
      </c>
    </row>
    <row r="28" spans="1:7" ht="16.8" x14ac:dyDescent="0.25">
      <c r="A28" s="28" t="s">
        <v>49</v>
      </c>
    </row>
  </sheetData>
  <mergeCells count="13">
    <mergeCell ref="B24:E24"/>
    <mergeCell ref="F24:G24"/>
    <mergeCell ref="A17:A18"/>
    <mergeCell ref="B17:B18"/>
    <mergeCell ref="C17:C18"/>
    <mergeCell ref="D17:D18"/>
    <mergeCell ref="E17:E18"/>
    <mergeCell ref="F17:F18"/>
    <mergeCell ref="G17:G18"/>
    <mergeCell ref="B22:E22"/>
    <mergeCell ref="F22:G22"/>
    <mergeCell ref="B23:E23"/>
    <mergeCell ref="F23:G23"/>
  </mergeCells>
  <pageMargins left="0.7" right="0.7" top="0.75" bottom="0.75" header="0.3" footer="0.3"/>
  <pageSetup paperSize="9" scale="63"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D427A-0369-4ABE-BBE5-B115026CC3EC}">
  <sheetPr>
    <pageSetUpPr fitToPage="1"/>
  </sheetPr>
  <dimension ref="A2:G26"/>
  <sheetViews>
    <sheetView tabSelected="1" view="pageBreakPreview" zoomScale="99" zoomScaleNormal="100" zoomScaleSheetLayoutView="99" workbookViewId="0">
      <selection activeCell="K7" sqref="K7"/>
    </sheetView>
  </sheetViews>
  <sheetFormatPr defaultRowHeight="13.8" x14ac:dyDescent="0.25"/>
  <cols>
    <col min="1" max="1" width="8.33203125" style="28" customWidth="1"/>
    <col min="2" max="2" width="77.33203125" style="28" customWidth="1"/>
    <col min="3" max="5" width="10.109375" style="28" customWidth="1"/>
    <col min="6" max="6" width="10.88671875" style="28" customWidth="1"/>
    <col min="7" max="7" width="11.77734375" style="28" customWidth="1"/>
    <col min="8" max="16384" width="8.88671875" style="28"/>
  </cols>
  <sheetData>
    <row r="2" spans="1:5" ht="19.95" customHeight="1" x14ac:dyDescent="0.25">
      <c r="A2" s="28" t="s">
        <v>14</v>
      </c>
    </row>
    <row r="3" spans="1:5" ht="19.95" customHeight="1" x14ac:dyDescent="0.25">
      <c r="A3" s="28" t="s">
        <v>15</v>
      </c>
    </row>
    <row r="4" spans="1:5" ht="19.95" customHeight="1" x14ac:dyDescent="0.25">
      <c r="A4" s="28" t="s">
        <v>16</v>
      </c>
    </row>
    <row r="5" spans="1:5" ht="19.95" customHeight="1" x14ac:dyDescent="0.25">
      <c r="A5" s="28" t="s">
        <v>17</v>
      </c>
    </row>
    <row r="6" spans="1:5" ht="19.95" customHeight="1" x14ac:dyDescent="0.25"/>
    <row r="7" spans="1:5" ht="19.95" customHeight="1" x14ac:dyDescent="0.25"/>
    <row r="9" spans="1:5" ht="19.2" customHeight="1" x14ac:dyDescent="0.25">
      <c r="A9" s="29" t="s">
        <v>18</v>
      </c>
      <c r="C9" s="30"/>
      <c r="D9" s="30"/>
      <c r="E9" s="30"/>
    </row>
    <row r="10" spans="1:5" ht="19.95" customHeight="1" x14ac:dyDescent="0.25">
      <c r="B10" s="31" t="s">
        <v>37</v>
      </c>
      <c r="C10" s="30"/>
      <c r="D10" s="30"/>
      <c r="E10" s="30"/>
    </row>
    <row r="11" spans="1:5" ht="19.95" customHeight="1" x14ac:dyDescent="0.25">
      <c r="B11" s="31" t="s">
        <v>38</v>
      </c>
      <c r="C11" s="30"/>
      <c r="D11" s="30"/>
      <c r="E11" s="30"/>
    </row>
    <row r="12" spans="1:5" ht="19.95" customHeight="1" x14ac:dyDescent="0.25">
      <c r="B12" s="32" t="s">
        <v>19</v>
      </c>
      <c r="C12" s="30"/>
      <c r="D12" s="30"/>
      <c r="E12" s="30"/>
    </row>
    <row r="13" spans="1:5" ht="19.95" customHeight="1" x14ac:dyDescent="0.25">
      <c r="B13" s="32"/>
      <c r="C13" s="30"/>
      <c r="D13" s="30"/>
      <c r="E13" s="30"/>
    </row>
    <row r="14" spans="1:5" ht="19.95" customHeight="1" x14ac:dyDescent="0.25">
      <c r="B14" s="32"/>
      <c r="C14" s="30"/>
      <c r="D14" s="30"/>
      <c r="E14" s="30"/>
    </row>
    <row r="15" spans="1:5" ht="19.95" customHeight="1" x14ac:dyDescent="0.25">
      <c r="B15" s="32"/>
      <c r="C15" s="30"/>
      <c r="D15" s="30"/>
      <c r="E15" s="30"/>
    </row>
    <row r="17" spans="1:7" ht="14.4" customHeight="1" x14ac:dyDescent="0.25">
      <c r="A17" s="100" t="s">
        <v>0</v>
      </c>
      <c r="B17" s="102" t="s">
        <v>39</v>
      </c>
      <c r="C17" s="104" t="s">
        <v>40</v>
      </c>
      <c r="D17" s="104" t="s">
        <v>41</v>
      </c>
      <c r="E17" s="106" t="s">
        <v>42</v>
      </c>
      <c r="F17" s="91" t="s">
        <v>43</v>
      </c>
      <c r="G17" s="93" t="s">
        <v>47</v>
      </c>
    </row>
    <row r="18" spans="1:7" ht="13.8" customHeight="1" x14ac:dyDescent="0.25">
      <c r="A18" s="101"/>
      <c r="B18" s="103"/>
      <c r="C18" s="105" t="s">
        <v>8</v>
      </c>
      <c r="D18" s="105"/>
      <c r="E18" s="107"/>
      <c r="F18" s="92"/>
      <c r="G18" s="94"/>
    </row>
    <row r="19" spans="1:7" ht="135" customHeight="1" x14ac:dyDescent="0.25">
      <c r="A19" s="39">
        <v>1</v>
      </c>
      <c r="B19" s="65" t="s">
        <v>35</v>
      </c>
      <c r="C19" s="40" t="s">
        <v>10</v>
      </c>
      <c r="D19" s="41">
        <v>1</v>
      </c>
      <c r="E19" s="42">
        <v>5086347</v>
      </c>
      <c r="F19" s="66">
        <f t="shared" ref="F19" si="0">D19*E19</f>
        <v>5086347</v>
      </c>
      <c r="G19" s="67">
        <f>F19*4</f>
        <v>20345388</v>
      </c>
    </row>
    <row r="20" spans="1:7" x14ac:dyDescent="0.25">
      <c r="A20" s="54"/>
      <c r="B20" s="95" t="s">
        <v>53</v>
      </c>
      <c r="C20" s="95"/>
      <c r="D20" s="95"/>
      <c r="E20" s="95"/>
      <c r="F20" s="96">
        <f>SUM(F19:F19)</f>
        <v>5086347</v>
      </c>
      <c r="G20" s="97"/>
    </row>
    <row r="21" spans="1:7" x14ac:dyDescent="0.25">
      <c r="A21" s="54"/>
      <c r="B21" s="95" t="s">
        <v>54</v>
      </c>
      <c r="C21" s="95"/>
      <c r="D21" s="95"/>
      <c r="E21" s="95"/>
      <c r="F21" s="96">
        <f>SUM(G19:G19)</f>
        <v>20345388</v>
      </c>
      <c r="G21" s="97"/>
    </row>
    <row r="22" spans="1:7" ht="15.6" x14ac:dyDescent="0.3">
      <c r="A22" s="54"/>
      <c r="B22" s="95" t="s">
        <v>55</v>
      </c>
      <c r="C22" s="95"/>
      <c r="D22" s="95"/>
      <c r="E22" s="95"/>
      <c r="F22" s="98">
        <f>SUM(F20:G21)</f>
        <v>25431735</v>
      </c>
      <c r="G22" s="99"/>
    </row>
    <row r="24" spans="1:7" x14ac:dyDescent="0.25">
      <c r="A24" s="28" t="s">
        <v>20</v>
      </c>
    </row>
    <row r="26" spans="1:7" ht="16.8" x14ac:dyDescent="0.25">
      <c r="A26" s="28" t="s">
        <v>49</v>
      </c>
    </row>
  </sheetData>
  <mergeCells count="13">
    <mergeCell ref="B22:E22"/>
    <mergeCell ref="F22:G22"/>
    <mergeCell ref="A17:A18"/>
    <mergeCell ref="B17:B18"/>
    <mergeCell ref="C17:C18"/>
    <mergeCell ref="D17:D18"/>
    <mergeCell ref="E17:E18"/>
    <mergeCell ref="F17:F18"/>
    <mergeCell ref="G17:G18"/>
    <mergeCell ref="B20:E20"/>
    <mergeCell ref="F20:G20"/>
    <mergeCell ref="B21:E21"/>
    <mergeCell ref="F21:G21"/>
  </mergeCells>
  <pageMargins left="0.7" right="0.7" top="0.75" bottom="0.75" header="0.3" footer="0.3"/>
  <pageSetup paperSize="9" scale="6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9</vt:i4>
      </vt:variant>
    </vt:vector>
  </HeadingPairs>
  <TitlesOfParts>
    <vt:vector size="23" baseType="lpstr">
      <vt:lpstr>Civil1</vt:lpstr>
      <vt:lpstr>GAS1</vt:lpstr>
      <vt:lpstr>ELV1</vt:lpstr>
      <vt:lpstr>ELE1</vt:lpstr>
      <vt:lpstr>EQP1</vt:lpstr>
      <vt:lpstr>Civil2</vt:lpstr>
      <vt:lpstr>GAS2</vt:lpstr>
      <vt:lpstr>ELV2</vt:lpstr>
      <vt:lpstr>ELE2</vt:lpstr>
      <vt:lpstr>EQP2</vt:lpstr>
      <vt:lpstr>Gas</vt:lpstr>
      <vt:lpstr>ELV</vt:lpstr>
      <vt:lpstr>ELE</vt:lpstr>
      <vt:lpstr>EQP</vt:lpstr>
      <vt:lpstr>Civil1!Print_Area</vt:lpstr>
      <vt:lpstr>Civil2!Print_Area</vt:lpstr>
      <vt:lpstr>'ELE1'!Print_Area</vt:lpstr>
      <vt:lpstr>'ELE2'!Print_Area</vt:lpstr>
      <vt:lpstr>'ELV1'!Print_Area</vt:lpstr>
      <vt:lpstr>'ELV2'!Print_Area</vt:lpstr>
      <vt:lpstr>'EQP1'!Print_Area</vt:lpstr>
      <vt:lpstr>'EQP2'!Print_Area</vt:lpstr>
      <vt:lpstr>'GAS2'!Print_Area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manohar</dc:creator>
  <cp:lastModifiedBy>shiva manohar</cp:lastModifiedBy>
  <cp:lastPrinted>2024-01-10T09:24:40Z</cp:lastPrinted>
  <dcterms:created xsi:type="dcterms:W3CDTF">2024-01-09T05:12:46Z</dcterms:created>
  <dcterms:modified xsi:type="dcterms:W3CDTF">2024-01-22T05:29:14Z</dcterms:modified>
</cp:coreProperties>
</file>