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Asta\SOTC\RE\"/>
    </mc:Choice>
  </mc:AlternateContent>
  <xr:revisionPtr revIDLastSave="0" documentId="13_ncr:1_{45B1AC89-4235-4D7E-A4F9-BE2DAF1BC417}" xr6:coauthVersionLast="47" xr6:coauthVersionMax="47" xr10:uidLastSave="{00000000-0000-0000-0000-000000000000}"/>
  <bookViews>
    <workbookView xWindow="-108" yWindow="-108" windowWidth="23256" windowHeight="12456" activeTab="3" xr2:uid="{937598B0-6C80-4B05-99B9-44E9E6E0436B}"/>
  </bookViews>
  <sheets>
    <sheet name="Master BOQ Final Awarded (2)" sheetId="2" r:id="rId1"/>
    <sheet name="Master BOQ Final Awarded (3)" sheetId="3" r:id="rId2"/>
    <sheet name="Sheet1 (2)" sheetId="5" r:id="rId3"/>
    <sheet name="RE2" sheetId="7" r:id="rId4"/>
    <sheet name="RE1" sheetId="6" r:id="rId5"/>
    <sheet name="Sheet1" sheetId="1" r:id="rId6"/>
    <sheet name="Sheet2" sheetId="4"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s>
  <definedNames>
    <definedName name="\P">#REF!</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bla1">[1]leads!$H$7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[2]r!$F$30</definedName>
    <definedName name="_________________________________________________________________________________________l1">[3]leads!$A$3:$E$108</definedName>
    <definedName name="_________________________________________________________________________________________l2">[2]r!$F$29</definedName>
    <definedName name="_________________________________________________________________________________________l4">[4]Sheet1!$W$2:$Y$103</definedName>
    <definedName name="_________________________________________________________________________________________l6">[2]r!$F$4</definedName>
    <definedName name="_________________________________________________________________________________________l7">[5]r!$F$4</definedName>
    <definedName name="_________________________________________________________________________________________l8">[2]r!$F$2</definedName>
    <definedName name="_________________________________________________________________________________________l9">[2]r!$F$3</definedName>
    <definedName name="_________________________________________________________________________________________mm1">[6]r!$F$4</definedName>
    <definedName name="_________________________________________________________________________________________mm11">[2]r!$F$4</definedName>
    <definedName name="_________________________________________________________________________________________mm111">[5]r!$F$4</definedName>
    <definedName name="_________________________________________________________________________________________rr3">[7]v!$A$2:$E$51</definedName>
    <definedName name="_________________________________________________________________________________________rrr1">[7]r!$B$1:$I$145</definedName>
    <definedName name="_________________________________________________________________________________________ss12">[8]rdamdata!$J$8</definedName>
    <definedName name="_________________________________________________________________________________________ss20">[8]rdamdata!$J$7</definedName>
    <definedName name="_________________________________________________________________________________________ss40">[8]rdamdata!$J$6</definedName>
    <definedName name="________________________________________________________________________________________bla1">[1]leads!$H$7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[2]r!$F$30</definedName>
    <definedName name="________________________________________________________________________________________l1">[3]leads!$A$3:$E$108</definedName>
    <definedName name="________________________________________________________________________________________l2">[2]r!$F$29</definedName>
    <definedName name="________________________________________________________________________________________l4">[4]Sheet1!$W$2:$Y$103</definedName>
    <definedName name="________________________________________________________________________________________l6">[2]r!$F$4</definedName>
    <definedName name="________________________________________________________________________________________l7">[5]r!$F$4</definedName>
    <definedName name="________________________________________________________________________________________l8">[2]r!$F$2</definedName>
    <definedName name="________________________________________________________________________________________l9">[2]r!$F$3</definedName>
    <definedName name="________________________________________________________________________________________mm1">[6]r!$F$4</definedName>
    <definedName name="________________________________________________________________________________________mm11">[2]r!$F$4</definedName>
    <definedName name="________________________________________________________________________________________mm111">[5]r!$F$4</definedName>
    <definedName name="________________________________________________________________________________________rr3">[7]v!$A$2:$E$51</definedName>
    <definedName name="________________________________________________________________________________________rrr1">[7]r!$B$1:$I$145</definedName>
    <definedName name="________________________________________________________________________________________ss12">[8]rdamdata!$J$8</definedName>
    <definedName name="________________________________________________________________________________________ss20">[8]rdamdata!$J$7</definedName>
    <definedName name="________________________________________________________________________________________ss40">[8]rdamdata!$J$6</definedName>
    <definedName name="_______________________________________________________________________________________bla1">[1]leads!$H$7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[2]r!$F$30</definedName>
    <definedName name="_______________________________________________________________________________________l1">[3]leads!$A$3:$E$108</definedName>
    <definedName name="_______________________________________________________________________________________l12">#REF!</definedName>
    <definedName name="_______________________________________________________________________________________l2">[2]r!$F$29</definedName>
    <definedName name="_______________________________________________________________________________________l3">#REF!</definedName>
    <definedName name="_______________________________________________________________________________________l4">[4]Sheet1!$W$2:$Y$103</definedName>
    <definedName name="_______________________________________________________________________________________l5">#REF!</definedName>
    <definedName name="_______________________________________________________________________________________l6">[2]r!$F$4</definedName>
    <definedName name="_______________________________________________________________________________________l7">[5]r!$F$4</definedName>
    <definedName name="_______________________________________________________________________________________l8">[2]r!$F$2</definedName>
    <definedName name="_______________________________________________________________________________________l9">[2]r!$F$3</definedName>
    <definedName name="_______________________________________________________________________________________mm1">[6]r!$F$4</definedName>
    <definedName name="_______________________________________________________________________________________mm11">[2]r!$F$4</definedName>
    <definedName name="_______________________________________________________________________________________mm111">[5]r!$F$4</definedName>
    <definedName name="_______________________________________________________________________________________pc2">#REF!</definedName>
    <definedName name="_______________________________________________________________________________________pv2">#REF!</definedName>
    <definedName name="_______________________________________________________________________________________rr3">[7]v!$A$2:$E$51</definedName>
    <definedName name="_______________________________________________________________________________________rrr1">[7]r!$B$1:$I$145</definedName>
    <definedName name="_______________________________________________________________________________________ss12">[8]rdamdata!$J$8</definedName>
    <definedName name="_______________________________________________________________________________________ss20">[8]rdamdata!$J$7</definedName>
    <definedName name="_______________________________________________________________________________________ss40">[8]rdamdata!$J$6</definedName>
    <definedName name="_______________________________________________________________________________________var1">#REF!</definedName>
    <definedName name="_______________________________________________________________________________________var4">#REF!</definedName>
    <definedName name="______________________________________________________________________________________bla1">[1]leads!$H$7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[2]r!$F$30</definedName>
    <definedName name="______________________________________________________________________________________l1">[3]leads!$A$3:$E$108</definedName>
    <definedName name="______________________________________________________________________________________l12">#REF!</definedName>
    <definedName name="______________________________________________________________________________________l2">[2]r!$F$29</definedName>
    <definedName name="______________________________________________________________________________________l3">#REF!</definedName>
    <definedName name="______________________________________________________________________________________l4">[4]Sheet1!$W$2:$Y$103</definedName>
    <definedName name="______________________________________________________________________________________l5">#REF!</definedName>
    <definedName name="______________________________________________________________________________________l6">[2]r!$F$4</definedName>
    <definedName name="______________________________________________________________________________________l7">[5]r!$F$4</definedName>
    <definedName name="______________________________________________________________________________________l8">[2]r!$F$2</definedName>
    <definedName name="______________________________________________________________________________________l9">[2]r!$F$3</definedName>
    <definedName name="______________________________________________________________________________________mm1">[6]r!$F$4</definedName>
    <definedName name="______________________________________________________________________________________mm11">[2]r!$F$4</definedName>
    <definedName name="______________________________________________________________________________________mm111">[5]r!$F$4</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[7]v!$A$2:$E$51</definedName>
    <definedName name="______________________________________________________________________________________rrr1">[7]r!$B$1:$I$145</definedName>
    <definedName name="______________________________________________________________________________________ss12">[8]rdamdata!$J$8</definedName>
    <definedName name="______________________________________________________________________________________ss20">[8]rdamdata!$J$7</definedName>
    <definedName name="______________________________________________________________________________________ss40">[8]rdamdata!$J$6</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[1]leads!$H$7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[2]r!$F$30</definedName>
    <definedName name="_____________________________________________________________________________________l1">[3]leads!$A$3:$E$108</definedName>
    <definedName name="_____________________________________________________________________________________l12">#REF!</definedName>
    <definedName name="_____________________________________________________________________________________l2">[2]r!$F$29</definedName>
    <definedName name="_____________________________________________________________________________________l3">#REF!</definedName>
    <definedName name="_____________________________________________________________________________________l4">[4]Sheet1!$W$2:$Y$103</definedName>
    <definedName name="_____________________________________________________________________________________l5">#REF!</definedName>
    <definedName name="_____________________________________________________________________________________l6">[2]r!$F$4</definedName>
    <definedName name="_____________________________________________________________________________________l7">[5]r!$F$4</definedName>
    <definedName name="_____________________________________________________________________________________l8">[2]r!$F$2</definedName>
    <definedName name="_____________________________________________________________________________________l9">[2]r!$F$3</definedName>
    <definedName name="_____________________________________________________________________________________mm1">[6]r!$F$4</definedName>
    <definedName name="_____________________________________________________________________________________mm11">[2]r!$F$4</definedName>
    <definedName name="_____________________________________________________________________________________mm111">[5]r!$F$4</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[7]v!$A$2:$E$51</definedName>
    <definedName name="_____________________________________________________________________________________rrr1">[7]r!$B$1:$I$145</definedName>
    <definedName name="_____________________________________________________________________________________ss12">[8]rdamdata!$J$8</definedName>
    <definedName name="_____________________________________________________________________________________ss20">[8]rdamdata!$J$7</definedName>
    <definedName name="_____________________________________________________________________________________ss40">[8]rdamdata!$J$6</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[1]leads!$H$7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[2]r!$F$30</definedName>
    <definedName name="____________________________________________________________________________________l1">[3]leads!$A$3:$E$108</definedName>
    <definedName name="____________________________________________________________________________________l12">#REF!</definedName>
    <definedName name="____________________________________________________________________________________l2">[2]r!$F$29</definedName>
    <definedName name="____________________________________________________________________________________l3">#REF!</definedName>
    <definedName name="____________________________________________________________________________________l4">[4]Sheet1!$W$2:$Y$103</definedName>
    <definedName name="____________________________________________________________________________________l5">#REF!</definedName>
    <definedName name="____________________________________________________________________________________l6">[2]r!$F$4</definedName>
    <definedName name="____________________________________________________________________________________l7">[5]r!$F$4</definedName>
    <definedName name="____________________________________________________________________________________l8">[2]r!$F$2</definedName>
    <definedName name="____________________________________________________________________________________l9">[2]r!$F$3</definedName>
    <definedName name="____________________________________________________________________________________mm1">[6]r!$F$4</definedName>
    <definedName name="____________________________________________________________________________________mm11">[2]r!$F$4</definedName>
    <definedName name="____________________________________________________________________________________mm111">[5]r!$F$4</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[7]v!$A$2:$E$51</definedName>
    <definedName name="____________________________________________________________________________________rrr1">[7]r!$B$1:$I$145</definedName>
    <definedName name="____________________________________________________________________________________ss12">[8]rdamdata!$J$8</definedName>
    <definedName name="____________________________________________________________________________________ss20">[8]rdamdata!$J$7</definedName>
    <definedName name="____________________________________________________________________________________ss40">[8]rdamdata!$J$6</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[1]leads!$H$7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[2]r!$F$30</definedName>
    <definedName name="___________________________________________________________________________________l1">[3]leads!$A$3:$E$108</definedName>
    <definedName name="___________________________________________________________________________________l12">#REF!</definedName>
    <definedName name="___________________________________________________________________________________l2">[2]r!$F$29</definedName>
    <definedName name="___________________________________________________________________________________l3">#REF!</definedName>
    <definedName name="___________________________________________________________________________________l4">[4]Sheet1!$W$2:$Y$103</definedName>
    <definedName name="___________________________________________________________________________________l5">#REF!</definedName>
    <definedName name="___________________________________________________________________________________l6">[2]r!$F$4</definedName>
    <definedName name="___________________________________________________________________________________l7">[5]r!$F$4</definedName>
    <definedName name="___________________________________________________________________________________l8">[2]r!$F$2</definedName>
    <definedName name="___________________________________________________________________________________l9">[2]r!$F$3</definedName>
    <definedName name="___________________________________________________________________________________mm1">[6]r!$F$4</definedName>
    <definedName name="___________________________________________________________________________________mm11">[2]r!$F$4</definedName>
    <definedName name="___________________________________________________________________________________mm111">[5]r!$F$4</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[7]v!$A$2:$E$51</definedName>
    <definedName name="___________________________________________________________________________________rrr1">[7]r!$B$1:$I$145</definedName>
    <definedName name="___________________________________________________________________________________ss12">[8]rdamdata!$J$8</definedName>
    <definedName name="___________________________________________________________________________________ss20">[8]rdamdata!$J$7</definedName>
    <definedName name="___________________________________________________________________________________ss40">[8]rdamdata!$J$6</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[1]leads!$H$7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[2]r!$F$30</definedName>
    <definedName name="__________________________________________________________________________________l1">[3]leads!$A$3:$E$108</definedName>
    <definedName name="__________________________________________________________________________________l12">#REF!</definedName>
    <definedName name="__________________________________________________________________________________l2">[2]r!$F$29</definedName>
    <definedName name="__________________________________________________________________________________l3">#REF!</definedName>
    <definedName name="__________________________________________________________________________________l4">[4]Sheet1!$W$2:$Y$103</definedName>
    <definedName name="__________________________________________________________________________________l5">#REF!</definedName>
    <definedName name="__________________________________________________________________________________l6">[2]r!$F$4</definedName>
    <definedName name="__________________________________________________________________________________l7">[5]r!$F$4</definedName>
    <definedName name="__________________________________________________________________________________l8">[2]r!$F$2</definedName>
    <definedName name="__________________________________________________________________________________l9">[2]r!$F$3</definedName>
    <definedName name="__________________________________________________________________________________mm1">[6]r!$F$4</definedName>
    <definedName name="__________________________________________________________________________________mm11">[2]r!$F$4</definedName>
    <definedName name="__________________________________________________________________________________mm111">[5]r!$F$4</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[7]v!$A$2:$E$51</definedName>
    <definedName name="__________________________________________________________________________________rrr1">[7]r!$B$1:$I$145</definedName>
    <definedName name="__________________________________________________________________________________ss12">[8]rdamdata!$J$8</definedName>
    <definedName name="__________________________________________________________________________________ss20">[8]rdamdata!$J$7</definedName>
    <definedName name="__________________________________________________________________________________ss40">[8]rdamdata!$J$6</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[1]leads!$H$7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[2]r!$F$30</definedName>
    <definedName name="_________________________________________________________________________________l1">[3]leads!$A$3:$E$108</definedName>
    <definedName name="_________________________________________________________________________________l12">#REF!</definedName>
    <definedName name="_________________________________________________________________________________l2">[2]r!$F$29</definedName>
    <definedName name="_________________________________________________________________________________l3">#REF!</definedName>
    <definedName name="_________________________________________________________________________________l4">[4]Sheet1!$W$2:$Y$103</definedName>
    <definedName name="_________________________________________________________________________________l5">#REF!</definedName>
    <definedName name="_________________________________________________________________________________l6">[2]r!$F$4</definedName>
    <definedName name="_________________________________________________________________________________l7">[5]r!$F$4</definedName>
    <definedName name="_________________________________________________________________________________l8">[2]r!$F$2</definedName>
    <definedName name="_________________________________________________________________________________l9">[2]r!$F$3</definedName>
    <definedName name="_________________________________________________________________________________mm1">[6]r!$F$4</definedName>
    <definedName name="_________________________________________________________________________________mm11">[2]r!$F$4</definedName>
    <definedName name="_________________________________________________________________________________mm111">[5]r!$F$4</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[7]v!$A$2:$E$51</definedName>
    <definedName name="_________________________________________________________________________________rrr1">[7]r!$B$1:$I$145</definedName>
    <definedName name="_________________________________________________________________________________ss12">[8]rdamdata!$J$8</definedName>
    <definedName name="_________________________________________________________________________________ss20">[8]rdamdata!$J$7</definedName>
    <definedName name="_________________________________________________________________________________ss40">[8]rdamdata!$J$6</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[1]leads!$H$7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[2]r!$F$30</definedName>
    <definedName name="________________________________________________________________________________l1">[3]leads!$A$3:$E$108</definedName>
    <definedName name="________________________________________________________________________________l12">#REF!</definedName>
    <definedName name="________________________________________________________________________________l2">[2]r!$F$29</definedName>
    <definedName name="________________________________________________________________________________l3">#REF!</definedName>
    <definedName name="________________________________________________________________________________l4">[4]Sheet1!$W$2:$Y$103</definedName>
    <definedName name="________________________________________________________________________________l5">#REF!</definedName>
    <definedName name="________________________________________________________________________________l6">[2]r!$F$4</definedName>
    <definedName name="________________________________________________________________________________l7">[5]r!$F$4</definedName>
    <definedName name="________________________________________________________________________________l8">[2]r!$F$2</definedName>
    <definedName name="________________________________________________________________________________l9">[2]r!$F$3</definedName>
    <definedName name="________________________________________________________________________________mm1">[6]r!$F$4</definedName>
    <definedName name="________________________________________________________________________________mm11">[2]r!$F$4</definedName>
    <definedName name="________________________________________________________________________________mm111">[5]r!$F$4</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[7]v!$A$2:$E$51</definedName>
    <definedName name="________________________________________________________________________________rrr1">[7]r!$B$1:$I$145</definedName>
    <definedName name="________________________________________________________________________________ss12">[8]rdamdata!$J$8</definedName>
    <definedName name="________________________________________________________________________________ss20">[8]rdamdata!$J$7</definedName>
    <definedName name="________________________________________________________________________________ss40">[8]rdamdata!$J$6</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[1]leads!$H$7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[2]r!$F$30</definedName>
    <definedName name="_______________________________________________________________________________l1">[3]leads!$A$3:$E$108</definedName>
    <definedName name="_______________________________________________________________________________l12">#REF!</definedName>
    <definedName name="_______________________________________________________________________________l2">[2]r!$F$29</definedName>
    <definedName name="_______________________________________________________________________________l3">#REF!</definedName>
    <definedName name="_______________________________________________________________________________l4">[4]Sheet1!$W$2:$Y$103</definedName>
    <definedName name="_______________________________________________________________________________l5">#REF!</definedName>
    <definedName name="_______________________________________________________________________________l6">[2]r!$F$4</definedName>
    <definedName name="_______________________________________________________________________________l7">[5]r!$F$4</definedName>
    <definedName name="_______________________________________________________________________________l8">[2]r!$F$2</definedName>
    <definedName name="_______________________________________________________________________________l9">[2]r!$F$3</definedName>
    <definedName name="_______________________________________________________________________________mm1">[6]r!$F$4</definedName>
    <definedName name="_______________________________________________________________________________mm11">[2]r!$F$4</definedName>
    <definedName name="_______________________________________________________________________________mm111">[5]r!$F$4</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[7]v!$A$2:$E$51</definedName>
    <definedName name="_______________________________________________________________________________rrr1">[7]r!$B$1:$I$145</definedName>
    <definedName name="_______________________________________________________________________________ss12">[8]rdamdata!$J$8</definedName>
    <definedName name="_______________________________________________________________________________ss20">[8]rdamdata!$J$7</definedName>
    <definedName name="_______________________________________________________________________________ss40">[8]rdamdata!$J$6</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[1]leads!$H$7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[2]r!$F$30</definedName>
    <definedName name="______________________________________________________________________________l1">[3]leads!$A$3:$E$108</definedName>
    <definedName name="______________________________________________________________________________l12">#REF!</definedName>
    <definedName name="______________________________________________________________________________l2">[2]r!$F$29</definedName>
    <definedName name="______________________________________________________________________________l3">#REF!</definedName>
    <definedName name="______________________________________________________________________________l4">[4]Sheet1!$W$2:$Y$103</definedName>
    <definedName name="______________________________________________________________________________l5">#REF!</definedName>
    <definedName name="______________________________________________________________________________l6">[2]r!$F$4</definedName>
    <definedName name="______________________________________________________________________________l7">[5]r!$F$4</definedName>
    <definedName name="______________________________________________________________________________l8">[2]r!$F$2</definedName>
    <definedName name="______________________________________________________________________________l9">[2]r!$F$3</definedName>
    <definedName name="______________________________________________________________________________mm1">[6]r!$F$4</definedName>
    <definedName name="______________________________________________________________________________mm11">[2]r!$F$4</definedName>
    <definedName name="______________________________________________________________________________mm111">[5]r!$F$4</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[7]v!$A$2:$E$51</definedName>
    <definedName name="______________________________________________________________________________rrr1">[7]r!$B$1:$I$145</definedName>
    <definedName name="______________________________________________________________________________ss12">[8]rdamdata!$J$8</definedName>
    <definedName name="______________________________________________________________________________ss20">[8]rdamdata!$J$7</definedName>
    <definedName name="______________________________________________________________________________ss40">[8]rdamdata!$J$6</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[1]leads!$H$7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[2]r!$F$30</definedName>
    <definedName name="_____________________________________________________________________________l1">[3]leads!$A$3:$E$108</definedName>
    <definedName name="_____________________________________________________________________________l12">#REF!</definedName>
    <definedName name="_____________________________________________________________________________l2">[2]r!$F$29</definedName>
    <definedName name="_____________________________________________________________________________l3">#REF!</definedName>
    <definedName name="_____________________________________________________________________________l4">[4]Sheet1!$W$2:$Y$103</definedName>
    <definedName name="_____________________________________________________________________________l5">#REF!</definedName>
    <definedName name="_____________________________________________________________________________l6">[2]r!$F$4</definedName>
    <definedName name="_____________________________________________________________________________l7">[5]r!$F$4</definedName>
    <definedName name="_____________________________________________________________________________l8">[2]r!$F$2</definedName>
    <definedName name="_____________________________________________________________________________l9">[2]r!$F$3</definedName>
    <definedName name="_____________________________________________________________________________mm1">[6]r!$F$4</definedName>
    <definedName name="_____________________________________________________________________________mm11">[2]r!$F$4</definedName>
    <definedName name="_____________________________________________________________________________mm111">[5]r!$F$4</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[7]v!$A$2:$E$51</definedName>
    <definedName name="_____________________________________________________________________________rrr1">[7]r!$B$1:$I$145</definedName>
    <definedName name="_____________________________________________________________________________ss12">[8]rdamdata!$J$8</definedName>
    <definedName name="_____________________________________________________________________________ss20">[8]rdamdata!$J$7</definedName>
    <definedName name="_____________________________________________________________________________ss40">[8]rdamdata!$J$6</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[1]leads!$H$7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[2]r!$F$30</definedName>
    <definedName name="____________________________________________________________________________l1">[3]leads!$A$3:$E$108</definedName>
    <definedName name="____________________________________________________________________________l12">#REF!</definedName>
    <definedName name="____________________________________________________________________________l2">[2]r!$F$29</definedName>
    <definedName name="____________________________________________________________________________l3">#REF!</definedName>
    <definedName name="____________________________________________________________________________l4">[4]Sheet1!$W$2:$Y$103</definedName>
    <definedName name="____________________________________________________________________________l5">#REF!</definedName>
    <definedName name="____________________________________________________________________________l6">[2]r!$F$4</definedName>
    <definedName name="____________________________________________________________________________l7">[5]r!$F$4</definedName>
    <definedName name="____________________________________________________________________________l8">[2]r!$F$2</definedName>
    <definedName name="____________________________________________________________________________l9">[2]r!$F$3</definedName>
    <definedName name="____________________________________________________________________________mm1">[6]r!$F$4</definedName>
    <definedName name="____________________________________________________________________________mm11">[2]r!$F$4</definedName>
    <definedName name="____________________________________________________________________________mm111">[5]r!$F$4</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[7]v!$A$2:$E$51</definedName>
    <definedName name="____________________________________________________________________________rrr1">[7]r!$B$1:$I$145</definedName>
    <definedName name="____________________________________________________________________________ss12">[8]rdamdata!$J$8</definedName>
    <definedName name="____________________________________________________________________________ss20">[8]rdamdata!$J$7</definedName>
    <definedName name="____________________________________________________________________________ss40">[8]rdamdata!$J$6</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[1]leads!$H$7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[2]r!$F$30</definedName>
    <definedName name="___________________________________________________________________________l1">[3]leads!$A$3:$E$108</definedName>
    <definedName name="___________________________________________________________________________l12">#REF!</definedName>
    <definedName name="___________________________________________________________________________l2">[2]r!$F$29</definedName>
    <definedName name="___________________________________________________________________________l3">#REF!</definedName>
    <definedName name="___________________________________________________________________________l4">[4]Sheet1!$W$2:$Y$103</definedName>
    <definedName name="___________________________________________________________________________l5">#REF!</definedName>
    <definedName name="___________________________________________________________________________l6">[2]r!$F$4</definedName>
    <definedName name="___________________________________________________________________________l7">[5]r!$F$4</definedName>
    <definedName name="___________________________________________________________________________l8">[2]r!$F$2</definedName>
    <definedName name="___________________________________________________________________________l9">[2]r!$F$3</definedName>
    <definedName name="___________________________________________________________________________mm1">[6]r!$F$4</definedName>
    <definedName name="___________________________________________________________________________mm11">[2]r!$F$4</definedName>
    <definedName name="___________________________________________________________________________mm111">[5]r!$F$4</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[7]v!$A$2:$E$51</definedName>
    <definedName name="___________________________________________________________________________rrr1">[7]r!$B$1:$I$145</definedName>
    <definedName name="___________________________________________________________________________ss12">[8]rdamdata!$J$8</definedName>
    <definedName name="___________________________________________________________________________ss20">[8]rdamdata!$J$7</definedName>
    <definedName name="___________________________________________________________________________ss40">[8]rdamdata!$J$6</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[1]leads!$H$7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[2]r!$F$30</definedName>
    <definedName name="__________________________________________________________________________l1">[3]leads!$A$3:$E$108</definedName>
    <definedName name="__________________________________________________________________________l12">#REF!</definedName>
    <definedName name="__________________________________________________________________________l2">[2]r!$F$29</definedName>
    <definedName name="__________________________________________________________________________l3">#REF!</definedName>
    <definedName name="__________________________________________________________________________l4">[4]Sheet1!$W$2:$Y$103</definedName>
    <definedName name="__________________________________________________________________________l5">#REF!</definedName>
    <definedName name="__________________________________________________________________________l6">[2]r!$F$4</definedName>
    <definedName name="__________________________________________________________________________l7">[5]r!$F$4</definedName>
    <definedName name="__________________________________________________________________________l8">[2]r!$F$2</definedName>
    <definedName name="__________________________________________________________________________l9">[2]r!$F$3</definedName>
    <definedName name="__________________________________________________________________________mm1">[6]r!$F$4</definedName>
    <definedName name="__________________________________________________________________________mm11">[2]r!$F$4</definedName>
    <definedName name="__________________________________________________________________________mm111">[5]r!$F$4</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[7]v!$A$2:$E$51</definedName>
    <definedName name="__________________________________________________________________________rrr1">[7]r!$B$1:$I$145</definedName>
    <definedName name="__________________________________________________________________________ss12">[8]rdamdata!$J$8</definedName>
    <definedName name="__________________________________________________________________________ss20">[8]rdamdata!$J$7</definedName>
    <definedName name="__________________________________________________________________________ss40">[8]rdamdata!$J$6</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[1]leads!$H$7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[2]r!$F$30</definedName>
    <definedName name="_________________________________________________________________________l1">[3]leads!$A$3:$E$108</definedName>
    <definedName name="_________________________________________________________________________l12">#REF!</definedName>
    <definedName name="_________________________________________________________________________l2">[2]r!$F$29</definedName>
    <definedName name="_________________________________________________________________________l3">#REF!</definedName>
    <definedName name="_________________________________________________________________________l4">[4]Sheet1!$W$2:$Y$103</definedName>
    <definedName name="_________________________________________________________________________l5">#REF!</definedName>
    <definedName name="_________________________________________________________________________l6">[2]r!$F$4</definedName>
    <definedName name="_________________________________________________________________________l7">[5]r!$F$4</definedName>
    <definedName name="_________________________________________________________________________l8">[2]r!$F$2</definedName>
    <definedName name="_________________________________________________________________________l9">[2]r!$F$3</definedName>
    <definedName name="_________________________________________________________________________mm1">[6]r!$F$4</definedName>
    <definedName name="_________________________________________________________________________mm11">[2]r!$F$4</definedName>
    <definedName name="_________________________________________________________________________mm111">[5]r!$F$4</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[7]v!$A$2:$E$51</definedName>
    <definedName name="_________________________________________________________________________rrr1">[7]r!$B$1:$I$145</definedName>
    <definedName name="_________________________________________________________________________ss12">[8]rdamdata!$J$8</definedName>
    <definedName name="_________________________________________________________________________ss20">[8]rdamdata!$J$7</definedName>
    <definedName name="_________________________________________________________________________ss40">[8]rdamdata!$J$6</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[1]leads!$H$7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[2]r!$F$30</definedName>
    <definedName name="________________________________________________________________________l1">[3]leads!$A$3:$E$108</definedName>
    <definedName name="________________________________________________________________________l12">#REF!</definedName>
    <definedName name="________________________________________________________________________l2">[2]r!$F$29</definedName>
    <definedName name="________________________________________________________________________l3">#REF!</definedName>
    <definedName name="________________________________________________________________________l4">[4]Sheet1!$W$2:$Y$103</definedName>
    <definedName name="________________________________________________________________________l5">#REF!</definedName>
    <definedName name="________________________________________________________________________l6">[2]r!$F$4</definedName>
    <definedName name="________________________________________________________________________l7">[5]r!$F$4</definedName>
    <definedName name="________________________________________________________________________l8">[2]r!$F$2</definedName>
    <definedName name="________________________________________________________________________l9">[2]r!$F$3</definedName>
    <definedName name="________________________________________________________________________mm1">[6]r!$F$4</definedName>
    <definedName name="________________________________________________________________________mm11">[2]r!$F$4</definedName>
    <definedName name="________________________________________________________________________mm111">[5]r!$F$4</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[7]v!$A$2:$E$51</definedName>
    <definedName name="________________________________________________________________________rrr1">[7]r!$B$1:$I$145</definedName>
    <definedName name="________________________________________________________________________ss12">[8]rdamdata!$J$8</definedName>
    <definedName name="________________________________________________________________________ss20">[8]rdamdata!$J$7</definedName>
    <definedName name="________________________________________________________________________ss40">[8]rdamdata!$J$6</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[1]leads!$H$7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[2]r!$F$30</definedName>
    <definedName name="_______________________________________________________________________l1">[3]leads!$A$3:$E$108</definedName>
    <definedName name="_______________________________________________________________________l12">#REF!</definedName>
    <definedName name="_______________________________________________________________________l2">[2]r!$F$29</definedName>
    <definedName name="_______________________________________________________________________l3">#REF!</definedName>
    <definedName name="_______________________________________________________________________l4">[4]Sheet1!$W$2:$Y$103</definedName>
    <definedName name="_______________________________________________________________________l5">#REF!</definedName>
    <definedName name="_______________________________________________________________________l6">[2]r!$F$4</definedName>
    <definedName name="_______________________________________________________________________l7">[5]r!$F$4</definedName>
    <definedName name="_______________________________________________________________________l8">[2]r!$F$2</definedName>
    <definedName name="_______________________________________________________________________l9">[2]r!$F$3</definedName>
    <definedName name="_______________________________________________________________________mm1">[6]r!$F$4</definedName>
    <definedName name="_______________________________________________________________________mm11">[2]r!$F$4</definedName>
    <definedName name="_______________________________________________________________________mm111">[5]r!$F$4</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[7]v!$A$2:$E$51</definedName>
    <definedName name="_______________________________________________________________________rrr1">[7]r!$B$1:$I$145</definedName>
    <definedName name="_______________________________________________________________________ss12">[8]rdamdata!$J$8</definedName>
    <definedName name="_______________________________________________________________________ss20">[8]rdamdata!$J$7</definedName>
    <definedName name="_______________________________________________________________________ss40">[8]rdamdata!$J$6</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[1]leads!$H$7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[2]r!$F$30</definedName>
    <definedName name="______________________________________________________________________l1">[3]leads!$A$3:$E$108</definedName>
    <definedName name="______________________________________________________________________l12">#REF!</definedName>
    <definedName name="______________________________________________________________________l2">[2]r!$F$29</definedName>
    <definedName name="______________________________________________________________________l3">#REF!</definedName>
    <definedName name="______________________________________________________________________l4">[4]Sheet1!$W$2:$Y$103</definedName>
    <definedName name="______________________________________________________________________l5">#REF!</definedName>
    <definedName name="______________________________________________________________________l6">[2]r!$F$4</definedName>
    <definedName name="______________________________________________________________________l7">[5]r!$F$4</definedName>
    <definedName name="______________________________________________________________________l8">[2]r!$F$2</definedName>
    <definedName name="______________________________________________________________________l9">[2]r!$F$3</definedName>
    <definedName name="______________________________________________________________________mm1">[6]r!$F$4</definedName>
    <definedName name="______________________________________________________________________mm11">[2]r!$F$4</definedName>
    <definedName name="______________________________________________________________________mm111">[5]r!$F$4</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[7]v!$A$2:$E$51</definedName>
    <definedName name="______________________________________________________________________rrr1">[7]r!$B$1:$I$145</definedName>
    <definedName name="______________________________________________________________________ss12">[8]rdamdata!$J$8</definedName>
    <definedName name="______________________________________________________________________ss20">[8]rdamdata!$J$7</definedName>
    <definedName name="______________________________________________________________________ss40">[8]rdamdata!$J$6</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[1]leads!$H$7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[2]r!$F$30</definedName>
    <definedName name="_____________________________________________________________________l1">[3]leads!$A$3:$E$108</definedName>
    <definedName name="_____________________________________________________________________l12">#REF!</definedName>
    <definedName name="_____________________________________________________________________l2">[2]r!$F$29</definedName>
    <definedName name="_____________________________________________________________________l3">#REF!</definedName>
    <definedName name="_____________________________________________________________________l4">[4]Sheet1!$W$2:$Y$103</definedName>
    <definedName name="_____________________________________________________________________l5">#REF!</definedName>
    <definedName name="_____________________________________________________________________l6">[2]r!$F$4</definedName>
    <definedName name="_____________________________________________________________________l7">[5]r!$F$4</definedName>
    <definedName name="_____________________________________________________________________l8">[2]r!$F$2</definedName>
    <definedName name="_____________________________________________________________________l9">[2]r!$F$3</definedName>
    <definedName name="_____________________________________________________________________mm1">[6]r!$F$4</definedName>
    <definedName name="_____________________________________________________________________mm11">[2]r!$F$4</definedName>
    <definedName name="_____________________________________________________________________mm111">[5]r!$F$4</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[7]v!$A$2:$E$51</definedName>
    <definedName name="_____________________________________________________________________rrr1">[7]r!$B$1:$I$145</definedName>
    <definedName name="_____________________________________________________________________ss12">[8]rdamdata!$J$8</definedName>
    <definedName name="_____________________________________________________________________ss20">[8]rdamdata!$J$7</definedName>
    <definedName name="_____________________________________________________________________ss40">[8]rdamdata!$J$6</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[1]leads!$H$7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[2]r!$F$30</definedName>
    <definedName name="____________________________________________________________________l1">[3]leads!$A$3:$E$108</definedName>
    <definedName name="____________________________________________________________________l12">#REF!</definedName>
    <definedName name="____________________________________________________________________l2">[2]r!$F$29</definedName>
    <definedName name="____________________________________________________________________l3">#REF!</definedName>
    <definedName name="____________________________________________________________________l4">[4]Sheet1!$W$2:$Y$103</definedName>
    <definedName name="____________________________________________________________________l5">#REF!</definedName>
    <definedName name="____________________________________________________________________l6">[2]r!$F$4</definedName>
    <definedName name="____________________________________________________________________l7">[5]r!$F$4</definedName>
    <definedName name="____________________________________________________________________l8">[2]r!$F$2</definedName>
    <definedName name="____________________________________________________________________l9">[2]r!$F$3</definedName>
    <definedName name="____________________________________________________________________mm1">[6]r!$F$4</definedName>
    <definedName name="____________________________________________________________________mm11">[2]r!$F$4</definedName>
    <definedName name="____________________________________________________________________mm111">[5]r!$F$4</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[7]v!$A$2:$E$51</definedName>
    <definedName name="____________________________________________________________________rrr1">[7]r!$B$1:$I$145</definedName>
    <definedName name="____________________________________________________________________ss12">[8]rdamdata!$J$8</definedName>
    <definedName name="____________________________________________________________________ss20">[8]rdamdata!$J$7</definedName>
    <definedName name="____________________________________________________________________ss40">[8]rdamdata!$J$6</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[1]leads!$H$7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[2]r!$F$30</definedName>
    <definedName name="___________________________________________________________________l1">[3]leads!$A$3:$E$108</definedName>
    <definedName name="___________________________________________________________________l12">#REF!</definedName>
    <definedName name="___________________________________________________________________l2">[2]r!$F$29</definedName>
    <definedName name="___________________________________________________________________l3">#REF!</definedName>
    <definedName name="___________________________________________________________________l4">[4]Sheet1!$W$2:$Y$103</definedName>
    <definedName name="___________________________________________________________________l5">#REF!</definedName>
    <definedName name="___________________________________________________________________l6">[2]r!$F$4</definedName>
    <definedName name="___________________________________________________________________l7">[5]r!$F$4</definedName>
    <definedName name="___________________________________________________________________l8">[2]r!$F$2</definedName>
    <definedName name="___________________________________________________________________l9">[2]r!$F$3</definedName>
    <definedName name="___________________________________________________________________mm1">[6]r!$F$4</definedName>
    <definedName name="___________________________________________________________________mm11">[2]r!$F$4</definedName>
    <definedName name="___________________________________________________________________mm111">[5]r!$F$4</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[7]v!$A$2:$E$51</definedName>
    <definedName name="___________________________________________________________________rrr1">[7]r!$B$1:$I$145</definedName>
    <definedName name="___________________________________________________________________ss12">[8]rdamdata!$J$8</definedName>
    <definedName name="___________________________________________________________________ss20">[8]rdamdata!$J$7</definedName>
    <definedName name="___________________________________________________________________ss40">[8]rdamdata!$J$6</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[1]leads!$H$7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[2]r!$F$30</definedName>
    <definedName name="__________________________________________________________________l1">[3]leads!$A$3:$E$108</definedName>
    <definedName name="__________________________________________________________________l12">#REF!</definedName>
    <definedName name="__________________________________________________________________l2">[2]r!$F$29</definedName>
    <definedName name="__________________________________________________________________l3">#REF!</definedName>
    <definedName name="__________________________________________________________________l4">[4]Sheet1!$W$2:$Y$103</definedName>
    <definedName name="__________________________________________________________________l5">#REF!</definedName>
    <definedName name="__________________________________________________________________l6">[2]r!$F$4</definedName>
    <definedName name="__________________________________________________________________l7">[5]r!$F$4</definedName>
    <definedName name="__________________________________________________________________l8">[2]r!$F$2</definedName>
    <definedName name="__________________________________________________________________l9">[2]r!$F$3</definedName>
    <definedName name="__________________________________________________________________mm1">[6]r!$F$4</definedName>
    <definedName name="__________________________________________________________________mm11">[2]r!$F$4</definedName>
    <definedName name="__________________________________________________________________mm111">[5]r!$F$4</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[7]v!$A$2:$E$51</definedName>
    <definedName name="__________________________________________________________________rrr1">[7]r!$B$1:$I$145</definedName>
    <definedName name="__________________________________________________________________ss12">[8]rdamdata!$J$8</definedName>
    <definedName name="__________________________________________________________________ss20">[8]rdamdata!$J$7</definedName>
    <definedName name="__________________________________________________________________ss40">[8]rdamdata!$J$6</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[1]leads!$H$7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[2]r!$F$30</definedName>
    <definedName name="_________________________________________________________________l1">[3]leads!$A$3:$E$108</definedName>
    <definedName name="_________________________________________________________________l12">#REF!</definedName>
    <definedName name="_________________________________________________________________l2">[2]r!$F$29</definedName>
    <definedName name="_________________________________________________________________l3">#REF!</definedName>
    <definedName name="_________________________________________________________________l4">[4]Sheet1!$W$2:$Y$103</definedName>
    <definedName name="_________________________________________________________________l5">#REF!</definedName>
    <definedName name="_________________________________________________________________l6">[2]r!$F$4</definedName>
    <definedName name="_________________________________________________________________l7">[5]r!$F$4</definedName>
    <definedName name="_________________________________________________________________l8">[2]r!$F$2</definedName>
    <definedName name="_________________________________________________________________l9">[2]r!$F$3</definedName>
    <definedName name="_________________________________________________________________mm1">[6]r!$F$4</definedName>
    <definedName name="_________________________________________________________________mm11">[2]r!$F$4</definedName>
    <definedName name="_________________________________________________________________mm111">[5]r!$F$4</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[7]v!$A$2:$E$51</definedName>
    <definedName name="_________________________________________________________________rrr1">[7]r!$B$1:$I$145</definedName>
    <definedName name="_________________________________________________________________ss12">[8]rdamdata!$J$8</definedName>
    <definedName name="_________________________________________________________________ss20">[8]rdamdata!$J$7</definedName>
    <definedName name="_________________________________________________________________ss40">[8]rdamdata!$J$6</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[1]leads!$H$7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[2]r!$F$30</definedName>
    <definedName name="________________________________________________________________l1">[3]leads!$A$3:$E$108</definedName>
    <definedName name="________________________________________________________________l12">#REF!</definedName>
    <definedName name="________________________________________________________________l2">[2]r!$F$29</definedName>
    <definedName name="________________________________________________________________l3">#REF!</definedName>
    <definedName name="________________________________________________________________l4">[4]Sheet1!$W$2:$Y$103</definedName>
    <definedName name="________________________________________________________________l5">#REF!</definedName>
    <definedName name="________________________________________________________________l6">[2]r!$F$4</definedName>
    <definedName name="________________________________________________________________l7">[5]r!$F$4</definedName>
    <definedName name="________________________________________________________________l8">[2]r!$F$2</definedName>
    <definedName name="________________________________________________________________l9">[2]r!$F$3</definedName>
    <definedName name="________________________________________________________________mm1">[6]r!$F$4</definedName>
    <definedName name="________________________________________________________________mm11">[2]r!$F$4</definedName>
    <definedName name="________________________________________________________________mm111">[5]r!$F$4</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[7]v!$A$2:$E$51</definedName>
    <definedName name="________________________________________________________________rrr1">[7]r!$B$1:$I$145</definedName>
    <definedName name="________________________________________________________________ss12">[8]rdamdata!$J$8</definedName>
    <definedName name="________________________________________________________________ss20">[8]rdamdata!$J$7</definedName>
    <definedName name="________________________________________________________________ss40">[8]rdamdata!$J$6</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[1]leads!$H$7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[2]r!$F$30</definedName>
    <definedName name="_______________________________________________________________l1">[3]leads!$A$3:$E$108</definedName>
    <definedName name="_______________________________________________________________l12">#REF!</definedName>
    <definedName name="_______________________________________________________________l2">[2]r!$F$29</definedName>
    <definedName name="_______________________________________________________________l3">#REF!</definedName>
    <definedName name="_______________________________________________________________l4">[4]Sheet1!$W$2:$Y$103</definedName>
    <definedName name="_______________________________________________________________l5">#REF!</definedName>
    <definedName name="_______________________________________________________________l6">[2]r!$F$4</definedName>
    <definedName name="_______________________________________________________________l7">[5]r!$F$4</definedName>
    <definedName name="_______________________________________________________________l8">[2]r!$F$2</definedName>
    <definedName name="_______________________________________________________________l9">[2]r!$F$3</definedName>
    <definedName name="_______________________________________________________________mm1">[6]r!$F$4</definedName>
    <definedName name="_______________________________________________________________mm11">[2]r!$F$4</definedName>
    <definedName name="_______________________________________________________________mm111">[5]r!$F$4</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[7]v!$A$2:$E$51</definedName>
    <definedName name="_______________________________________________________________rrr1">[7]r!$B$1:$I$145</definedName>
    <definedName name="_______________________________________________________________ss12">[8]rdamdata!$J$8</definedName>
    <definedName name="_______________________________________________________________ss20">[8]rdamdata!$J$7</definedName>
    <definedName name="_______________________________________________________________ss40">[8]rdamdata!$J$6</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[1]leads!$H$7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[2]r!$F$30</definedName>
    <definedName name="______________________________________________________________l1">[3]leads!$A$3:$E$108</definedName>
    <definedName name="______________________________________________________________l12">#REF!</definedName>
    <definedName name="______________________________________________________________l2">[2]r!$F$29</definedName>
    <definedName name="______________________________________________________________l3">#REF!</definedName>
    <definedName name="______________________________________________________________l4">[4]Sheet1!$W$2:$Y$103</definedName>
    <definedName name="______________________________________________________________l5">#REF!</definedName>
    <definedName name="______________________________________________________________l6">[2]r!$F$4</definedName>
    <definedName name="______________________________________________________________l7">[5]r!$F$4</definedName>
    <definedName name="______________________________________________________________l8">[2]r!$F$2</definedName>
    <definedName name="______________________________________________________________l9">[2]r!$F$3</definedName>
    <definedName name="______________________________________________________________mm1">[6]r!$F$4</definedName>
    <definedName name="______________________________________________________________mm11">[2]r!$F$4</definedName>
    <definedName name="______________________________________________________________mm111">[5]r!$F$4</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[7]v!$A$2:$E$51</definedName>
    <definedName name="______________________________________________________________rrr1">[7]r!$B$1:$I$145</definedName>
    <definedName name="______________________________________________________________ss12">[8]rdamdata!$J$8</definedName>
    <definedName name="______________________________________________________________ss20">[8]rdamdata!$J$7</definedName>
    <definedName name="______________________________________________________________ss40">[8]rdamdata!$J$6</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[1]leads!$H$7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[2]r!$F$30</definedName>
    <definedName name="_____________________________________________________________l1">[3]leads!$A$3:$E$108</definedName>
    <definedName name="_____________________________________________________________l12">#REF!</definedName>
    <definedName name="_____________________________________________________________l2">[2]r!$F$29</definedName>
    <definedName name="_____________________________________________________________l3">#REF!</definedName>
    <definedName name="_____________________________________________________________l4">[4]Sheet1!$W$2:$Y$103</definedName>
    <definedName name="_____________________________________________________________l5">#REF!</definedName>
    <definedName name="_____________________________________________________________l6">[2]r!$F$4</definedName>
    <definedName name="_____________________________________________________________l7">[5]r!$F$4</definedName>
    <definedName name="_____________________________________________________________l8">[2]r!$F$2</definedName>
    <definedName name="_____________________________________________________________l9">[2]r!$F$3</definedName>
    <definedName name="_____________________________________________________________mm1">[6]r!$F$4</definedName>
    <definedName name="_____________________________________________________________mm11">[2]r!$F$4</definedName>
    <definedName name="_____________________________________________________________mm111">[5]r!$F$4</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[7]v!$A$2:$E$51</definedName>
    <definedName name="_____________________________________________________________rrr1">[7]r!$B$1:$I$145</definedName>
    <definedName name="_____________________________________________________________ss12">[8]rdamdata!$J$8</definedName>
    <definedName name="_____________________________________________________________ss20">[8]rdamdata!$J$7</definedName>
    <definedName name="_____________________________________________________________ss40">[8]rdamdata!$J$6</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[1]leads!$H$7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[2]r!$F$30</definedName>
    <definedName name="____________________________________________________________l1">[3]leads!$A$3:$E$108</definedName>
    <definedName name="____________________________________________________________l12">#REF!</definedName>
    <definedName name="____________________________________________________________l2">[2]r!$F$29</definedName>
    <definedName name="____________________________________________________________l3">#REF!</definedName>
    <definedName name="____________________________________________________________l4">[4]Sheet1!$W$2:$Y$103</definedName>
    <definedName name="____________________________________________________________l5">#REF!</definedName>
    <definedName name="____________________________________________________________l6">[2]r!$F$4</definedName>
    <definedName name="____________________________________________________________l7">[5]r!$F$4</definedName>
    <definedName name="____________________________________________________________l8">[2]r!$F$2</definedName>
    <definedName name="____________________________________________________________l9">[2]r!$F$3</definedName>
    <definedName name="____________________________________________________________mm1">[6]r!$F$4</definedName>
    <definedName name="____________________________________________________________mm11">[2]r!$F$4</definedName>
    <definedName name="____________________________________________________________mm111">[5]r!$F$4</definedName>
    <definedName name="____________________________________________________________pc2">#REF!</definedName>
    <definedName name="____________________________________________________________pv2">#REF!</definedName>
    <definedName name="____________________________________________________________rr3">[7]v!$A$2:$E$51</definedName>
    <definedName name="____________________________________________________________rrr1">[7]r!$B$1:$I$145</definedName>
    <definedName name="____________________________________________________________ss12">[8]rdamdata!$J$8</definedName>
    <definedName name="____________________________________________________________ss20">[8]rdamdata!$J$7</definedName>
    <definedName name="____________________________________________________________ss40">[8]rdamdata!$J$6</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[1]leads!$H$7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[2]r!$F$30</definedName>
    <definedName name="___________________________________________________________l1">[3]leads!$A$3:$E$108</definedName>
    <definedName name="___________________________________________________________l12">#REF!</definedName>
    <definedName name="___________________________________________________________l2">[2]r!$F$29</definedName>
    <definedName name="___________________________________________________________l3">#REF!</definedName>
    <definedName name="___________________________________________________________l4">[4]Sheet1!$W$2:$Y$103</definedName>
    <definedName name="___________________________________________________________l5">#REF!</definedName>
    <definedName name="___________________________________________________________l6">[2]r!$F$4</definedName>
    <definedName name="___________________________________________________________l7">[5]r!$F$4</definedName>
    <definedName name="___________________________________________________________l8">[2]r!$F$2</definedName>
    <definedName name="___________________________________________________________l9">[2]r!$F$3</definedName>
    <definedName name="___________________________________________________________mm1">[6]r!$F$4</definedName>
    <definedName name="___________________________________________________________mm11">[2]r!$F$4</definedName>
    <definedName name="___________________________________________________________mm111">[5]r!$F$4</definedName>
    <definedName name="___________________________________________________________pc2">#REF!</definedName>
    <definedName name="___________________________________________________________pv2">#REF!</definedName>
    <definedName name="___________________________________________________________rr3">[7]v!$A$2:$E$51</definedName>
    <definedName name="___________________________________________________________rrr1">[7]r!$B$1:$I$145</definedName>
    <definedName name="___________________________________________________________ss12">[8]rdamdata!$J$8</definedName>
    <definedName name="___________________________________________________________ss20">[8]rdamdata!$J$7</definedName>
    <definedName name="___________________________________________________________ss40">[8]rdamdata!$J$6</definedName>
    <definedName name="___________________________________________________________var1">#REF!</definedName>
    <definedName name="___________________________________________________________var4">#REF!</definedName>
    <definedName name="__________________________________________________________bla1">[1]leads!$H$7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[2]r!$F$30</definedName>
    <definedName name="__________________________________________________________l1">[3]leads!$A$3:$E$108</definedName>
    <definedName name="__________________________________________________________l12">#REF!</definedName>
    <definedName name="__________________________________________________________l2">[2]r!$F$29</definedName>
    <definedName name="__________________________________________________________l3">#REF!</definedName>
    <definedName name="__________________________________________________________l4">[4]Sheet1!$W$2:$Y$103</definedName>
    <definedName name="__________________________________________________________l5">#REF!</definedName>
    <definedName name="__________________________________________________________l6">[2]r!$F$4</definedName>
    <definedName name="__________________________________________________________l7">[5]r!$F$4</definedName>
    <definedName name="__________________________________________________________l8">[2]r!$F$2</definedName>
    <definedName name="__________________________________________________________l9">[2]r!$F$3</definedName>
    <definedName name="__________________________________________________________mm1">[6]r!$F$4</definedName>
    <definedName name="__________________________________________________________mm11">[2]r!$F$4</definedName>
    <definedName name="__________________________________________________________mm111">[5]r!$F$4</definedName>
    <definedName name="__________________________________________________________pc2">#REF!</definedName>
    <definedName name="__________________________________________________________pv2">#REF!</definedName>
    <definedName name="__________________________________________________________rr3">[7]v!$A$2:$E$51</definedName>
    <definedName name="__________________________________________________________rrr1">[7]r!$B$1:$I$145</definedName>
    <definedName name="__________________________________________________________ss12">[8]rdamdata!$J$8</definedName>
    <definedName name="__________________________________________________________ss20">[8]rdamdata!$J$7</definedName>
    <definedName name="__________________________________________________________ss40">[8]rdamdata!$J$6</definedName>
    <definedName name="__________________________________________________________var1">#REF!</definedName>
    <definedName name="__________________________________________________________var4">#REF!</definedName>
    <definedName name="_________________________________________________________bla1">[1]leads!$H$7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[2]r!$F$30</definedName>
    <definedName name="_________________________________________________________l1">[3]leads!$A$3:$E$108</definedName>
    <definedName name="_________________________________________________________l12">#REF!</definedName>
    <definedName name="_________________________________________________________l2">[2]r!$F$29</definedName>
    <definedName name="_________________________________________________________l3">#REF!</definedName>
    <definedName name="_________________________________________________________l4">[4]Sheet1!$W$2:$Y$103</definedName>
    <definedName name="_________________________________________________________l5">#REF!</definedName>
    <definedName name="_________________________________________________________l6">[2]r!$F$4</definedName>
    <definedName name="_________________________________________________________l7">[5]r!$F$4</definedName>
    <definedName name="_________________________________________________________l8">[2]r!$F$2</definedName>
    <definedName name="_________________________________________________________l9">[2]r!$F$3</definedName>
    <definedName name="_________________________________________________________mm1">[6]r!$F$4</definedName>
    <definedName name="_________________________________________________________mm11">[2]r!$F$4</definedName>
    <definedName name="_________________________________________________________mm111">[5]r!$F$4</definedName>
    <definedName name="_________________________________________________________pc2">#REF!</definedName>
    <definedName name="_________________________________________________________pv2">#REF!</definedName>
    <definedName name="_________________________________________________________rr3">[7]v!$A$2:$E$51</definedName>
    <definedName name="_________________________________________________________rrr1">[7]r!$B$1:$I$145</definedName>
    <definedName name="_________________________________________________________ss12">[8]rdamdata!$J$8</definedName>
    <definedName name="_________________________________________________________ss20">[8]rdamdata!$J$7</definedName>
    <definedName name="_________________________________________________________ss40">[8]rdamdata!$J$6</definedName>
    <definedName name="_________________________________________________________var1">#REF!</definedName>
    <definedName name="_________________________________________________________var4">#REF!</definedName>
    <definedName name="________________________________________________________bla1">[1]leads!$H$7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[2]r!$F$30</definedName>
    <definedName name="________________________________________________________l1">[3]leads!$A$3:$E$108</definedName>
    <definedName name="________________________________________________________l12">#REF!</definedName>
    <definedName name="________________________________________________________l2">[2]r!$F$29</definedName>
    <definedName name="________________________________________________________l3">#REF!</definedName>
    <definedName name="________________________________________________________l4">[4]Sheet1!$W$2:$Y$103</definedName>
    <definedName name="________________________________________________________l5">#REF!</definedName>
    <definedName name="________________________________________________________l6">[2]r!$F$4</definedName>
    <definedName name="________________________________________________________l7">[5]r!$F$4</definedName>
    <definedName name="________________________________________________________l8">[2]r!$F$2</definedName>
    <definedName name="________________________________________________________l9">[2]r!$F$3</definedName>
    <definedName name="________________________________________________________mm1">[6]r!$F$4</definedName>
    <definedName name="________________________________________________________mm11">[2]r!$F$4</definedName>
    <definedName name="________________________________________________________mm111">[5]r!$F$4</definedName>
    <definedName name="________________________________________________________pc2">#REF!</definedName>
    <definedName name="________________________________________________________pv2">#REF!</definedName>
    <definedName name="________________________________________________________rr3">[7]v!$A$2:$E$51</definedName>
    <definedName name="________________________________________________________rrr1">[7]r!$B$1:$I$145</definedName>
    <definedName name="________________________________________________________ss12">[8]rdamdata!$J$8</definedName>
    <definedName name="________________________________________________________ss20">[8]rdamdata!$J$7</definedName>
    <definedName name="________________________________________________________ss40">[8]rdamdata!$J$6</definedName>
    <definedName name="________________________________________________________var1">#REF!</definedName>
    <definedName name="________________________________________________________var4">#REF!</definedName>
    <definedName name="_______________________________________________________bla1">[1]leads!$H$7</definedName>
    <definedName name="_______________________________________________________can430">40.73</definedName>
    <definedName name="_______________________________________________________can435">43.3</definedName>
    <definedName name="_______________________________________________________cur1">[2]r!$F$30</definedName>
    <definedName name="_______________________________________________________l1">[3]leads!$A$3:$E$108</definedName>
    <definedName name="_______________________________________________________l12">#REF!</definedName>
    <definedName name="_______________________________________________________l2">[2]r!$F$29</definedName>
    <definedName name="_______________________________________________________l3">#REF!</definedName>
    <definedName name="_______________________________________________________l4">[4]Sheet1!$W$2:$Y$103</definedName>
    <definedName name="_______________________________________________________l5">#REF!</definedName>
    <definedName name="_______________________________________________________l6">[2]r!$F$4</definedName>
    <definedName name="_______________________________________________________l7">[5]r!$F$4</definedName>
    <definedName name="_______________________________________________________l8">[2]r!$F$2</definedName>
    <definedName name="_______________________________________________________l9">[2]r!$F$3</definedName>
    <definedName name="_______________________________________________________mm1">[6]r!$F$4</definedName>
    <definedName name="_______________________________________________________mm11">[2]r!$F$4</definedName>
    <definedName name="_______________________________________________________mm111">[5]r!$F$4</definedName>
    <definedName name="_______________________________________________________pc2">#REF!</definedName>
    <definedName name="_______________________________________________________pv2">#REF!</definedName>
    <definedName name="_______________________________________________________rr3">[7]v!$A$2:$E$51</definedName>
    <definedName name="_______________________________________________________rrr1">[7]r!$B$1:$I$145</definedName>
    <definedName name="_______________________________________________________ss12">[8]rdamdata!$J$8</definedName>
    <definedName name="_______________________________________________________ss20">[8]rdamdata!$J$7</definedName>
    <definedName name="_______________________________________________________ss40">[8]rdamdata!$J$6</definedName>
    <definedName name="_______________________________________________________var1">#REF!</definedName>
    <definedName name="_______________________________________________________var4">#REF!</definedName>
    <definedName name="______________________________________________________bla1">[1]leads!$H$7</definedName>
    <definedName name="______________________________________________________can430">40.73</definedName>
    <definedName name="______________________________________________________can435">43.3</definedName>
    <definedName name="______________________________________________________cur1">[2]r!$F$30</definedName>
    <definedName name="______________________________________________________l1">[3]leads!$A$3:$E$108</definedName>
    <definedName name="______________________________________________________l12">#REF!</definedName>
    <definedName name="______________________________________________________l2">[2]r!$F$29</definedName>
    <definedName name="______________________________________________________l3">#REF!</definedName>
    <definedName name="______________________________________________________l4">[4]Sheet1!$W$2:$Y$103</definedName>
    <definedName name="______________________________________________________l5">#REF!</definedName>
    <definedName name="______________________________________________________l6">[2]r!$F$4</definedName>
    <definedName name="______________________________________________________l7">[5]r!$F$4</definedName>
    <definedName name="______________________________________________________l8">[2]r!$F$2</definedName>
    <definedName name="______________________________________________________l9">[2]r!$F$3</definedName>
    <definedName name="______________________________________________________mm1">[6]r!$F$4</definedName>
    <definedName name="______________________________________________________mm11">[2]r!$F$4</definedName>
    <definedName name="______________________________________________________mm111">[5]r!$F$4</definedName>
    <definedName name="______________________________________________________pc2">#REF!</definedName>
    <definedName name="______________________________________________________pv2">#REF!</definedName>
    <definedName name="______________________________________________________rr3">[7]v!$A$2:$E$51</definedName>
    <definedName name="______________________________________________________rrr1">[7]r!$B$1:$I$145</definedName>
    <definedName name="______________________________________________________ss12">[8]rdamdata!$J$8</definedName>
    <definedName name="______________________________________________________ss20">[8]rdamdata!$J$7</definedName>
    <definedName name="______________________________________________________ss40">[8]rdamdata!$J$6</definedName>
    <definedName name="______________________________________________________var1">#REF!</definedName>
    <definedName name="______________________________________________________var4">#REF!</definedName>
    <definedName name="_____________________________________________________bla1">[1]leads!$H$7</definedName>
    <definedName name="_____________________________________________________can430">40.73</definedName>
    <definedName name="_____________________________________________________can435">43.3</definedName>
    <definedName name="_____________________________________________________cur1">[2]r!$F$30</definedName>
    <definedName name="_____________________________________________________l1">[3]leads!$A$3:$E$108</definedName>
    <definedName name="_____________________________________________________l12">#REF!</definedName>
    <definedName name="_____________________________________________________l2">[2]r!$F$29</definedName>
    <definedName name="_____________________________________________________l3">#REF!</definedName>
    <definedName name="_____________________________________________________l4">[4]Sheet1!$W$2:$Y$103</definedName>
    <definedName name="_____________________________________________________l5">#REF!</definedName>
    <definedName name="_____________________________________________________l6">[2]r!$F$4</definedName>
    <definedName name="_____________________________________________________l7">[5]r!$F$4</definedName>
    <definedName name="_____________________________________________________l8">[2]r!$F$2</definedName>
    <definedName name="_____________________________________________________l9">[2]r!$F$3</definedName>
    <definedName name="_____________________________________________________mm1">[6]r!$F$4</definedName>
    <definedName name="_____________________________________________________mm11">[2]r!$F$4</definedName>
    <definedName name="_____________________________________________________mm111">[5]r!$F$4</definedName>
    <definedName name="_____________________________________________________pc2">#REF!</definedName>
    <definedName name="_____________________________________________________pv2">#REF!</definedName>
    <definedName name="_____________________________________________________rr3">[7]v!$A$2:$E$51</definedName>
    <definedName name="_____________________________________________________rrr1">[7]r!$B$1:$I$145</definedName>
    <definedName name="_____________________________________________________ss12">[8]rdamdata!$J$8</definedName>
    <definedName name="_____________________________________________________ss20">[8]rdamdata!$J$7</definedName>
    <definedName name="_____________________________________________________ss40">[8]rdamdata!$J$6</definedName>
    <definedName name="_____________________________________________________var1">#REF!</definedName>
    <definedName name="_____________________________________________________var4">#REF!</definedName>
    <definedName name="____________________________________________________bla1">[1]leads!$H$7</definedName>
    <definedName name="____________________________________________________can430">40.73</definedName>
    <definedName name="____________________________________________________can435">43.3</definedName>
    <definedName name="____________________________________________________cur1">[2]r!$F$30</definedName>
    <definedName name="____________________________________________________l1">[3]leads!$A$3:$E$108</definedName>
    <definedName name="____________________________________________________l12">#REF!</definedName>
    <definedName name="____________________________________________________l2">[2]r!$F$29</definedName>
    <definedName name="____________________________________________________l3">#REF!</definedName>
    <definedName name="____________________________________________________l4">[4]Sheet1!$W$2:$Y$103</definedName>
    <definedName name="____________________________________________________l5">#REF!</definedName>
    <definedName name="____________________________________________________l6">[2]r!$F$4</definedName>
    <definedName name="____________________________________________________l7">[5]r!$F$4</definedName>
    <definedName name="____________________________________________________l8">[2]r!$F$2</definedName>
    <definedName name="____________________________________________________l9">[2]r!$F$3</definedName>
    <definedName name="____________________________________________________mm1">[6]r!$F$4</definedName>
    <definedName name="____________________________________________________mm11">[2]r!$F$4</definedName>
    <definedName name="____________________________________________________mm111">[5]r!$F$4</definedName>
    <definedName name="____________________________________________________pc2">#REF!</definedName>
    <definedName name="____________________________________________________pv2">#REF!</definedName>
    <definedName name="____________________________________________________rr3">[7]v!$A$2:$E$51</definedName>
    <definedName name="____________________________________________________rrr1">[7]r!$B$1:$I$145</definedName>
    <definedName name="____________________________________________________ss12">[8]rdamdata!$J$8</definedName>
    <definedName name="____________________________________________________ss20">[8]rdamdata!$J$7</definedName>
    <definedName name="____________________________________________________ss40">[8]rdamdata!$J$6</definedName>
    <definedName name="____________________________________________________var1">#REF!</definedName>
    <definedName name="____________________________________________________var4">#REF!</definedName>
    <definedName name="___________________________________________________bla1">[1]leads!$H$7</definedName>
    <definedName name="___________________________________________________can430">40.73</definedName>
    <definedName name="___________________________________________________can435">43.3</definedName>
    <definedName name="___________________________________________________cur1">[2]r!$F$30</definedName>
    <definedName name="___________________________________________________l1">[3]leads!$A$3:$E$108</definedName>
    <definedName name="___________________________________________________l12">#REF!</definedName>
    <definedName name="___________________________________________________l2">[2]r!$F$29</definedName>
    <definedName name="___________________________________________________l3">#REF!</definedName>
    <definedName name="___________________________________________________l4">[4]Sheet1!$W$2:$Y$103</definedName>
    <definedName name="___________________________________________________l5">#REF!</definedName>
    <definedName name="___________________________________________________l6">[2]r!$F$4</definedName>
    <definedName name="___________________________________________________l7">[5]r!$F$4</definedName>
    <definedName name="___________________________________________________l8">[2]r!$F$2</definedName>
    <definedName name="___________________________________________________l9">[2]r!$F$3</definedName>
    <definedName name="___________________________________________________mm1">[6]r!$F$4</definedName>
    <definedName name="___________________________________________________mm11">[2]r!$F$4</definedName>
    <definedName name="___________________________________________________mm111">[5]r!$F$4</definedName>
    <definedName name="___________________________________________________pc2">#REF!</definedName>
    <definedName name="___________________________________________________pv2">#REF!</definedName>
    <definedName name="___________________________________________________rr3">[7]v!$A$2:$E$51</definedName>
    <definedName name="___________________________________________________rrr1">[7]r!$B$1:$I$145</definedName>
    <definedName name="___________________________________________________ss12">[8]rdamdata!$J$8</definedName>
    <definedName name="___________________________________________________ss20">[8]rdamdata!$J$7</definedName>
    <definedName name="___________________________________________________ss40">[8]rdamdata!$J$6</definedName>
    <definedName name="___________________________________________________var1">#REF!</definedName>
    <definedName name="___________________________________________________var4">#REF!</definedName>
    <definedName name="__________________________________________________bla1">[1]leads!$H$7</definedName>
    <definedName name="__________________________________________________can430">40.73</definedName>
    <definedName name="__________________________________________________can435">43.3</definedName>
    <definedName name="__________________________________________________cur1">[2]r!$F$30</definedName>
    <definedName name="__________________________________________________l1">[3]leads!$A$3:$E$108</definedName>
    <definedName name="__________________________________________________l12">#REF!</definedName>
    <definedName name="__________________________________________________l2">[2]r!$F$29</definedName>
    <definedName name="__________________________________________________l3">#REF!</definedName>
    <definedName name="__________________________________________________l4">[4]Sheet1!$W$2:$Y$103</definedName>
    <definedName name="__________________________________________________l5">#REF!</definedName>
    <definedName name="__________________________________________________l6">[2]r!$F$4</definedName>
    <definedName name="__________________________________________________l7">[5]r!$F$4</definedName>
    <definedName name="__________________________________________________l8">[2]r!$F$2</definedName>
    <definedName name="__________________________________________________l9">[2]r!$F$3</definedName>
    <definedName name="__________________________________________________mm1">[6]r!$F$4</definedName>
    <definedName name="__________________________________________________mm11">[2]r!$F$4</definedName>
    <definedName name="__________________________________________________mm111">[5]r!$F$4</definedName>
    <definedName name="__________________________________________________pc2">#REF!</definedName>
    <definedName name="__________________________________________________pv2">#REF!</definedName>
    <definedName name="__________________________________________________rr3">[7]v!$A$2:$E$51</definedName>
    <definedName name="__________________________________________________rrr1">[7]r!$B$1:$I$145</definedName>
    <definedName name="__________________________________________________ss12">[8]rdamdata!$J$8</definedName>
    <definedName name="__________________________________________________ss20">[8]rdamdata!$J$7</definedName>
    <definedName name="__________________________________________________ss40">[8]rdamdata!$J$6</definedName>
    <definedName name="__________________________________________________var1">#REF!</definedName>
    <definedName name="__________________________________________________var4">#REF!</definedName>
    <definedName name="_________________________________________________bla1">[1]leads!$H$7</definedName>
    <definedName name="_________________________________________________can430">40.73</definedName>
    <definedName name="_________________________________________________can435">43.3</definedName>
    <definedName name="_________________________________________________cur1">[2]r!$F$30</definedName>
    <definedName name="_________________________________________________l1">[3]leads!$A$3:$E$108</definedName>
    <definedName name="_________________________________________________l12">#REF!</definedName>
    <definedName name="_________________________________________________l2">[2]r!$F$29</definedName>
    <definedName name="_________________________________________________l3">#REF!</definedName>
    <definedName name="_________________________________________________l4">[4]Sheet1!$W$2:$Y$103</definedName>
    <definedName name="_________________________________________________l5">#REF!</definedName>
    <definedName name="_________________________________________________l6">[2]r!$F$4</definedName>
    <definedName name="_________________________________________________l7">[5]r!$F$4</definedName>
    <definedName name="_________________________________________________l8">[2]r!$F$2</definedName>
    <definedName name="_________________________________________________l9">[2]r!$F$3</definedName>
    <definedName name="_________________________________________________mm1">[6]r!$F$4</definedName>
    <definedName name="_________________________________________________mm11">[2]r!$F$4</definedName>
    <definedName name="_________________________________________________mm111">[5]r!$F$4</definedName>
    <definedName name="_________________________________________________pc2">#REF!</definedName>
    <definedName name="_________________________________________________pv2">#REF!</definedName>
    <definedName name="_________________________________________________rr3">[7]v!$A$2:$E$51</definedName>
    <definedName name="_________________________________________________rrr1">[7]r!$B$1:$I$145</definedName>
    <definedName name="_________________________________________________ss12">[8]rdamdata!$J$8</definedName>
    <definedName name="_________________________________________________ss20">[8]rdamdata!$J$7</definedName>
    <definedName name="_________________________________________________ss40">[8]rdamdata!$J$6</definedName>
    <definedName name="_________________________________________________var1">#REF!</definedName>
    <definedName name="_________________________________________________var4">#REF!</definedName>
    <definedName name="________________________________________________bla1">[1]leads!$H$7</definedName>
    <definedName name="________________________________________________can430">40.73</definedName>
    <definedName name="________________________________________________can435">43.3</definedName>
    <definedName name="________________________________________________cur1">[2]r!$F$30</definedName>
    <definedName name="________________________________________________l1">[3]leads!$A$3:$E$108</definedName>
    <definedName name="________________________________________________l12">#REF!</definedName>
    <definedName name="________________________________________________l2">[2]r!$F$29</definedName>
    <definedName name="________________________________________________l3">#REF!</definedName>
    <definedName name="________________________________________________l4">[4]Sheet1!$W$2:$Y$103</definedName>
    <definedName name="________________________________________________l5">#REF!</definedName>
    <definedName name="________________________________________________l6">[2]r!$F$4</definedName>
    <definedName name="________________________________________________l7">[5]r!$F$4</definedName>
    <definedName name="________________________________________________l8">[2]r!$F$2</definedName>
    <definedName name="________________________________________________l9">[2]r!$F$3</definedName>
    <definedName name="________________________________________________mm1">[6]r!$F$4</definedName>
    <definedName name="________________________________________________mm11">[2]r!$F$4</definedName>
    <definedName name="________________________________________________mm111">[5]r!$F$4</definedName>
    <definedName name="________________________________________________pc2">#REF!</definedName>
    <definedName name="________________________________________________pv2">#REF!</definedName>
    <definedName name="________________________________________________rr3">[7]v!$A$2:$E$51</definedName>
    <definedName name="________________________________________________rrr1">[7]r!$B$1:$I$145</definedName>
    <definedName name="________________________________________________ss12">[8]rdamdata!$J$8</definedName>
    <definedName name="________________________________________________ss20">[8]rdamdata!$J$7</definedName>
    <definedName name="________________________________________________ss40">[8]rdamdata!$J$6</definedName>
    <definedName name="________________________________________________var1">#REF!</definedName>
    <definedName name="________________________________________________var4">#REF!</definedName>
    <definedName name="_______________________________________________bla1">[1]leads!$H$7</definedName>
    <definedName name="_______________________________________________can430">40.73</definedName>
    <definedName name="_______________________________________________can435">43.3</definedName>
    <definedName name="_______________________________________________cur1">[2]r!$F$30</definedName>
    <definedName name="_______________________________________________l1">[3]leads!$A$3:$E$108</definedName>
    <definedName name="_______________________________________________l12">#REF!</definedName>
    <definedName name="_______________________________________________l2">[2]r!$F$29</definedName>
    <definedName name="_______________________________________________l3">#REF!</definedName>
    <definedName name="_______________________________________________l4">[4]Sheet1!$W$2:$Y$103</definedName>
    <definedName name="_______________________________________________l5">#REF!</definedName>
    <definedName name="_______________________________________________l6">[2]r!$F$4</definedName>
    <definedName name="_______________________________________________l7">[5]r!$F$4</definedName>
    <definedName name="_______________________________________________l8">[2]r!$F$2</definedName>
    <definedName name="_______________________________________________l9">[2]r!$F$3</definedName>
    <definedName name="_______________________________________________mm1">[6]r!$F$4</definedName>
    <definedName name="_______________________________________________mm11">[2]r!$F$4</definedName>
    <definedName name="_______________________________________________mm111">[5]r!$F$4</definedName>
    <definedName name="_______________________________________________pc2">#REF!</definedName>
    <definedName name="_______________________________________________pv2">#REF!</definedName>
    <definedName name="_______________________________________________rr3">[7]v!$A$2:$E$51</definedName>
    <definedName name="_______________________________________________rrr1">[7]r!$B$1:$I$145</definedName>
    <definedName name="_______________________________________________ss12">[8]rdamdata!$J$8</definedName>
    <definedName name="_______________________________________________ss20">[8]rdamdata!$J$7</definedName>
    <definedName name="_______________________________________________ss40">[8]rdamdata!$J$6</definedName>
    <definedName name="_______________________________________________var1">#REF!</definedName>
    <definedName name="_______________________________________________var4">#REF!</definedName>
    <definedName name="______________________________________________bla1">[1]leads!$H$7</definedName>
    <definedName name="______________________________________________can430">40.73</definedName>
    <definedName name="______________________________________________can435">43.3</definedName>
    <definedName name="______________________________________________cur1">[2]r!$F$30</definedName>
    <definedName name="______________________________________________l1">[3]leads!$A$3:$E$108</definedName>
    <definedName name="______________________________________________l12">#REF!</definedName>
    <definedName name="______________________________________________l2">[2]r!$F$29</definedName>
    <definedName name="______________________________________________l3">#REF!</definedName>
    <definedName name="______________________________________________l4">[4]Sheet1!$W$2:$Y$103</definedName>
    <definedName name="______________________________________________l5">#REF!</definedName>
    <definedName name="______________________________________________l6">[2]r!$F$4</definedName>
    <definedName name="______________________________________________l7">[5]r!$F$4</definedName>
    <definedName name="______________________________________________l8">[2]r!$F$2</definedName>
    <definedName name="______________________________________________l9">[2]r!$F$3</definedName>
    <definedName name="______________________________________________mm1">[6]r!$F$4</definedName>
    <definedName name="______________________________________________mm11">[2]r!$F$4</definedName>
    <definedName name="______________________________________________mm111">[5]r!$F$4</definedName>
    <definedName name="______________________________________________pc2">#REF!</definedName>
    <definedName name="______________________________________________pv2">#REF!</definedName>
    <definedName name="______________________________________________rr3">[7]v!$A$2:$E$51</definedName>
    <definedName name="______________________________________________rrr1">[7]r!$B$1:$I$145</definedName>
    <definedName name="______________________________________________ss12">[8]rdamdata!$J$8</definedName>
    <definedName name="______________________________________________ss20">[8]rdamdata!$J$7</definedName>
    <definedName name="______________________________________________ss40">[8]rdamdata!$J$6</definedName>
    <definedName name="______________________________________________var1">#REF!</definedName>
    <definedName name="______________________________________________var4">#REF!</definedName>
    <definedName name="_____________________________________________bla1">[1]leads!$H$7</definedName>
    <definedName name="_____________________________________________can430">40.73</definedName>
    <definedName name="_____________________________________________can435">43.3</definedName>
    <definedName name="_____________________________________________cur1">[2]r!$F$30</definedName>
    <definedName name="_____________________________________________l1">[3]leads!$A$3:$E$108</definedName>
    <definedName name="_____________________________________________l12">#REF!</definedName>
    <definedName name="_____________________________________________l2">[2]r!$F$29</definedName>
    <definedName name="_____________________________________________l3">#REF!</definedName>
    <definedName name="_____________________________________________l4">[4]Sheet1!$W$2:$Y$103</definedName>
    <definedName name="_____________________________________________l5">#REF!</definedName>
    <definedName name="_____________________________________________l6">[2]r!$F$4</definedName>
    <definedName name="_____________________________________________l7">[5]r!$F$4</definedName>
    <definedName name="_____________________________________________l8">[2]r!$F$2</definedName>
    <definedName name="_____________________________________________l9">[2]r!$F$3</definedName>
    <definedName name="_____________________________________________mm1">[6]r!$F$4</definedName>
    <definedName name="_____________________________________________mm11">[2]r!$F$4</definedName>
    <definedName name="_____________________________________________mm111">[5]r!$F$4</definedName>
    <definedName name="_____________________________________________pc2">#REF!</definedName>
    <definedName name="_____________________________________________pv2">#REF!</definedName>
    <definedName name="_____________________________________________rr3">[7]v!$A$2:$E$51</definedName>
    <definedName name="_____________________________________________rrr1">[7]r!$B$1:$I$145</definedName>
    <definedName name="_____________________________________________ss12">[8]rdamdata!$J$8</definedName>
    <definedName name="_____________________________________________ss20">[8]rdamdata!$J$7</definedName>
    <definedName name="_____________________________________________ss40">[8]rdamdata!$J$6</definedName>
    <definedName name="_____________________________________________var1">#REF!</definedName>
    <definedName name="_____________________________________________var4">#REF!</definedName>
    <definedName name="____________________________________________bla1">[1]leads!$H$7</definedName>
    <definedName name="____________________________________________can430">40.73</definedName>
    <definedName name="____________________________________________can435">43.3</definedName>
    <definedName name="____________________________________________cur1">[2]r!$F$30</definedName>
    <definedName name="____________________________________________l1">[3]leads!$A$3:$E$108</definedName>
    <definedName name="____________________________________________l12">#REF!</definedName>
    <definedName name="____________________________________________l2">[2]r!$F$29</definedName>
    <definedName name="____________________________________________l3">#REF!</definedName>
    <definedName name="____________________________________________l4">[4]Sheet1!$W$2:$Y$103</definedName>
    <definedName name="____________________________________________l5">#REF!</definedName>
    <definedName name="____________________________________________l6">[2]r!$F$4</definedName>
    <definedName name="____________________________________________l7">[5]r!$F$4</definedName>
    <definedName name="____________________________________________l8">[2]r!$F$2</definedName>
    <definedName name="____________________________________________l9">[2]r!$F$3</definedName>
    <definedName name="____________________________________________mm1">[6]r!$F$4</definedName>
    <definedName name="____________________________________________mm11">[2]r!$F$4</definedName>
    <definedName name="____________________________________________mm111">[5]r!$F$4</definedName>
    <definedName name="____________________________________________pc2">#REF!</definedName>
    <definedName name="____________________________________________pv2">#REF!</definedName>
    <definedName name="____________________________________________rr3">[7]v!$A$2:$E$51</definedName>
    <definedName name="____________________________________________rrr1">[7]r!$B$1:$I$145</definedName>
    <definedName name="____________________________________________ss12">[8]rdamdata!$J$8</definedName>
    <definedName name="____________________________________________ss20">[8]rdamdata!$J$7</definedName>
    <definedName name="____________________________________________ss40">[8]rdamdata!$J$6</definedName>
    <definedName name="____________________________________________var1">#REF!</definedName>
    <definedName name="____________________________________________var4">#REF!</definedName>
    <definedName name="___________________________________________bla1">[1]leads!$H$7</definedName>
    <definedName name="___________________________________________can430">40.73</definedName>
    <definedName name="___________________________________________can435">43.3</definedName>
    <definedName name="___________________________________________cur1">[2]r!$F$30</definedName>
    <definedName name="___________________________________________l1">[3]leads!$A$3:$E$108</definedName>
    <definedName name="___________________________________________l12">#REF!</definedName>
    <definedName name="___________________________________________l2">[2]r!$F$29</definedName>
    <definedName name="___________________________________________l3">#REF!</definedName>
    <definedName name="___________________________________________l4">[4]Sheet1!$W$2:$Y$103</definedName>
    <definedName name="___________________________________________l5">#REF!</definedName>
    <definedName name="___________________________________________l6">[2]r!$F$4</definedName>
    <definedName name="___________________________________________l7">[5]r!$F$4</definedName>
    <definedName name="___________________________________________l8">[2]r!$F$2</definedName>
    <definedName name="___________________________________________l9">[2]r!$F$3</definedName>
    <definedName name="___________________________________________mm1">[6]r!$F$4</definedName>
    <definedName name="___________________________________________mm11">[2]r!$F$4</definedName>
    <definedName name="___________________________________________mm111">[5]r!$F$4</definedName>
    <definedName name="___________________________________________pc2">#REF!</definedName>
    <definedName name="___________________________________________pv2">#REF!</definedName>
    <definedName name="___________________________________________rr3">[7]v!$A$2:$E$51</definedName>
    <definedName name="___________________________________________rrr1">[7]r!$B$1:$I$145</definedName>
    <definedName name="___________________________________________ss12">[8]rdamdata!$J$8</definedName>
    <definedName name="___________________________________________ss20">[8]rdamdata!$J$7</definedName>
    <definedName name="___________________________________________ss40">[8]rdamdata!$J$6</definedName>
    <definedName name="___________________________________________var1">#REF!</definedName>
    <definedName name="___________________________________________var4">#REF!</definedName>
    <definedName name="__________________________________________bla1">[1]leads!$H$7</definedName>
    <definedName name="__________________________________________can430">40.73</definedName>
    <definedName name="__________________________________________can435">43.3</definedName>
    <definedName name="__________________________________________cur1">[2]r!$F$30</definedName>
    <definedName name="__________________________________________l1">[3]leads!$A$3:$E$108</definedName>
    <definedName name="__________________________________________l12">#REF!</definedName>
    <definedName name="__________________________________________l2">[2]r!$F$29</definedName>
    <definedName name="__________________________________________l3">#REF!</definedName>
    <definedName name="__________________________________________l4">[4]Sheet1!$W$2:$Y$103</definedName>
    <definedName name="__________________________________________l5">#REF!</definedName>
    <definedName name="__________________________________________l6">[2]r!$F$4</definedName>
    <definedName name="__________________________________________l7">[5]r!$F$4</definedName>
    <definedName name="__________________________________________l8">[2]r!$F$2</definedName>
    <definedName name="__________________________________________l9">[2]r!$F$3</definedName>
    <definedName name="__________________________________________mm1">[6]r!$F$4</definedName>
    <definedName name="__________________________________________mm11">[2]r!$F$4</definedName>
    <definedName name="__________________________________________mm111">[5]r!$F$4</definedName>
    <definedName name="__________________________________________pc2">#REF!</definedName>
    <definedName name="__________________________________________pv2">#REF!</definedName>
    <definedName name="__________________________________________rr3">[7]v!$A$2:$E$51</definedName>
    <definedName name="__________________________________________rrr1">[7]r!$B$1:$I$145</definedName>
    <definedName name="__________________________________________ss12">[8]rdamdata!$J$8</definedName>
    <definedName name="__________________________________________ss20">[8]rdamdata!$J$7</definedName>
    <definedName name="__________________________________________ss40">[8]rdamdata!$J$6</definedName>
    <definedName name="__________________________________________var1">#REF!</definedName>
    <definedName name="__________________________________________var4">#REF!</definedName>
    <definedName name="_________________________________________bla1">[1]leads!$H$7</definedName>
    <definedName name="_________________________________________can430">40.73</definedName>
    <definedName name="_________________________________________can435">43.3</definedName>
    <definedName name="_________________________________________cur1">[2]r!$F$30</definedName>
    <definedName name="_________________________________________l1">[3]leads!$A$3:$E$108</definedName>
    <definedName name="_________________________________________l12">#REF!</definedName>
    <definedName name="_________________________________________l2">[2]r!$F$29</definedName>
    <definedName name="_________________________________________l3">#REF!</definedName>
    <definedName name="_________________________________________l4">[4]Sheet1!$W$2:$Y$103</definedName>
    <definedName name="_________________________________________l5">#REF!</definedName>
    <definedName name="_________________________________________l6">[2]r!$F$4</definedName>
    <definedName name="_________________________________________l7">[5]r!$F$4</definedName>
    <definedName name="_________________________________________l8">[2]r!$F$2</definedName>
    <definedName name="_________________________________________l9">[2]r!$F$3</definedName>
    <definedName name="_________________________________________mm1">[6]r!$F$4</definedName>
    <definedName name="_________________________________________mm11">[2]r!$F$4</definedName>
    <definedName name="_________________________________________mm111">[5]r!$F$4</definedName>
    <definedName name="_________________________________________pc2">#REF!</definedName>
    <definedName name="_________________________________________pv2">#REF!</definedName>
    <definedName name="_________________________________________rr3">[7]v!$A$2:$E$51</definedName>
    <definedName name="_________________________________________rrr1">[7]r!$B$1:$I$145</definedName>
    <definedName name="_________________________________________ss12">[8]rdamdata!$J$8</definedName>
    <definedName name="_________________________________________ss20">[8]rdamdata!$J$7</definedName>
    <definedName name="_________________________________________ss40">[8]rdamdata!$J$6</definedName>
    <definedName name="_________________________________________var1">#REF!</definedName>
    <definedName name="_________________________________________var4">#REF!</definedName>
    <definedName name="________________________________________bla1">[1]leads!$H$7</definedName>
    <definedName name="________________________________________can430">40.73</definedName>
    <definedName name="________________________________________can435">43.3</definedName>
    <definedName name="________________________________________cur1">[2]r!$F$30</definedName>
    <definedName name="________________________________________knr2">#REF!</definedName>
    <definedName name="________________________________________l1">[3]leads!$A$3:$E$108</definedName>
    <definedName name="________________________________________l12">#REF!</definedName>
    <definedName name="________________________________________l2">[2]r!$F$29</definedName>
    <definedName name="________________________________________l3">#REF!</definedName>
    <definedName name="________________________________________l4">[4]Sheet1!$W$2:$Y$103</definedName>
    <definedName name="________________________________________l5">#REF!</definedName>
    <definedName name="________________________________________l6">[2]r!$F$4</definedName>
    <definedName name="________________________________________l7">[5]r!$F$4</definedName>
    <definedName name="________________________________________l8">[2]r!$F$2</definedName>
    <definedName name="________________________________________l9">[2]r!$F$3</definedName>
    <definedName name="________________________________________mm1">[6]r!$F$4</definedName>
    <definedName name="________________________________________mm11">[2]r!$F$4</definedName>
    <definedName name="________________________________________mm111">[5]r!$F$4</definedName>
    <definedName name="________________________________________pc2">#REF!</definedName>
    <definedName name="________________________________________pv2">#REF!</definedName>
    <definedName name="________________________________________rr3">[7]v!$A$2:$E$51</definedName>
    <definedName name="________________________________________rrr1">[7]r!$B$1:$I$145</definedName>
    <definedName name="________________________________________ss12">[8]rdamdata!$J$8</definedName>
    <definedName name="________________________________________ss20">[8]rdamdata!$J$7</definedName>
    <definedName name="________________________________________ss40">[8]rdamdata!$J$6</definedName>
    <definedName name="________________________________________var1">#REF!</definedName>
    <definedName name="________________________________________var4">#REF!</definedName>
    <definedName name="_______________________________________bla1">[1]leads!$H$7</definedName>
    <definedName name="_______________________________________can430">40.73</definedName>
    <definedName name="_______________________________________can435">43.3</definedName>
    <definedName name="_______________________________________cur1">[2]r!$F$30</definedName>
    <definedName name="_______________________________________l1">[3]leads!$A$3:$E$108</definedName>
    <definedName name="_______________________________________l12">#REF!</definedName>
    <definedName name="_______________________________________l2">[2]r!$F$29</definedName>
    <definedName name="_______________________________________l3">#REF!</definedName>
    <definedName name="_______________________________________l4">[4]Sheet1!$W$2:$Y$103</definedName>
    <definedName name="_______________________________________l5">#REF!</definedName>
    <definedName name="_______________________________________l6">[2]r!$F$4</definedName>
    <definedName name="_______________________________________l7">[5]r!$F$4</definedName>
    <definedName name="_______________________________________l8">[2]r!$F$2</definedName>
    <definedName name="_______________________________________l9">[2]r!$F$3</definedName>
    <definedName name="_______________________________________mm1">[6]r!$F$4</definedName>
    <definedName name="_______________________________________mm11">[2]r!$F$4</definedName>
    <definedName name="_______________________________________mm111">[5]r!$F$4</definedName>
    <definedName name="_______________________________________pc2">#REF!</definedName>
    <definedName name="_______________________________________pv2">#REF!</definedName>
    <definedName name="_______________________________________rr3">[7]v!$A$2:$E$51</definedName>
    <definedName name="_______________________________________rrr1">[7]r!$B$1:$I$145</definedName>
    <definedName name="_______________________________________ss12">[8]rdamdata!$J$8</definedName>
    <definedName name="_______________________________________ss20">[8]rdamdata!$J$7</definedName>
    <definedName name="_______________________________________ss40">[8]rdamdata!$J$6</definedName>
    <definedName name="_______________________________________var1">#REF!</definedName>
    <definedName name="_______________________________________var4">#REF!</definedName>
    <definedName name="______________________________________bla1">[1]leads!$H$7</definedName>
    <definedName name="______________________________________can430">40.73</definedName>
    <definedName name="______________________________________can435">43.3</definedName>
    <definedName name="______________________________________cur1">[2]r!$F$30</definedName>
    <definedName name="______________________________________knr2">#REF!</definedName>
    <definedName name="______________________________________l1">[3]leads!$A$3:$E$108</definedName>
    <definedName name="______________________________________l12">#REF!</definedName>
    <definedName name="______________________________________l2">[2]r!$F$29</definedName>
    <definedName name="______________________________________l3">#REF!</definedName>
    <definedName name="______________________________________l4">[4]Sheet1!$W$2:$Y$103</definedName>
    <definedName name="______________________________________l5">#REF!</definedName>
    <definedName name="______________________________________l6">[2]r!$F$4</definedName>
    <definedName name="______________________________________l7">[5]r!$F$4</definedName>
    <definedName name="______________________________________l8">[2]r!$F$2</definedName>
    <definedName name="______________________________________l9">[2]r!$F$3</definedName>
    <definedName name="______________________________________mm1">[6]r!$F$4</definedName>
    <definedName name="______________________________________mm11">[2]r!$F$4</definedName>
    <definedName name="______________________________________mm111">[5]r!$F$4</definedName>
    <definedName name="______________________________________pc2">#REF!</definedName>
    <definedName name="______________________________________pv2">#REF!</definedName>
    <definedName name="______________________________________rr3">[7]v!$A$2:$E$51</definedName>
    <definedName name="______________________________________rrr1">[7]r!$B$1:$I$145</definedName>
    <definedName name="______________________________________ss12">[8]rdamdata!$J$8</definedName>
    <definedName name="______________________________________ss20">[8]rdamdata!$J$7</definedName>
    <definedName name="______________________________________ss40">[8]rdamdata!$J$6</definedName>
    <definedName name="______________________________________var1">#REF!</definedName>
    <definedName name="______________________________________var4">#REF!</definedName>
    <definedName name="_____________________________________bla1">[1]leads!$H$7</definedName>
    <definedName name="_____________________________________can430">40.73</definedName>
    <definedName name="_____________________________________can435">43.3</definedName>
    <definedName name="_____________________________________cur1">[2]r!$F$30</definedName>
    <definedName name="_____________________________________knr2">#REF!</definedName>
    <definedName name="_____________________________________l1">[3]leads!$A$3:$E$108</definedName>
    <definedName name="_____________________________________l12">#REF!</definedName>
    <definedName name="_____________________________________l2">[2]r!$F$29</definedName>
    <definedName name="_____________________________________l3">#REF!</definedName>
    <definedName name="_____________________________________l4">[4]Sheet1!$W$2:$Y$103</definedName>
    <definedName name="_____________________________________l5">#REF!</definedName>
    <definedName name="_____________________________________l6">[2]r!$F$4</definedName>
    <definedName name="_____________________________________l7">[5]r!$F$4</definedName>
    <definedName name="_____________________________________l8">[2]r!$F$2</definedName>
    <definedName name="_____________________________________l9">[2]r!$F$3</definedName>
    <definedName name="_____________________________________mm1">[6]r!$F$4</definedName>
    <definedName name="_____________________________________mm11">[2]r!$F$4</definedName>
    <definedName name="_____________________________________mm111">[5]r!$F$4</definedName>
    <definedName name="_____________________________________pc2">#REF!</definedName>
    <definedName name="_____________________________________pv2">#REF!</definedName>
    <definedName name="_____________________________________rr3">[7]v!$A$2:$E$51</definedName>
    <definedName name="_____________________________________rrr1">[7]r!$B$1:$I$145</definedName>
    <definedName name="_____________________________________ss12">[8]rdamdata!$J$8</definedName>
    <definedName name="_____________________________________ss20">[8]rdamdata!$J$7</definedName>
    <definedName name="_____________________________________ss40">[8]rdamdata!$J$6</definedName>
    <definedName name="_____________________________________var1">#REF!</definedName>
    <definedName name="_____________________________________var4">#REF!</definedName>
    <definedName name="____________________________________bla1">[1]leads!$H$7</definedName>
    <definedName name="____________________________________can430">40.73</definedName>
    <definedName name="____________________________________can435">43.3</definedName>
    <definedName name="____________________________________cur1">[2]r!$F$30</definedName>
    <definedName name="____________________________________l1">[3]leads!$A$3:$E$108</definedName>
    <definedName name="____________________________________l12">#REF!</definedName>
    <definedName name="____________________________________l2">[2]r!$F$29</definedName>
    <definedName name="____________________________________l3">#REF!</definedName>
    <definedName name="____________________________________l4">[4]Sheet1!$W$2:$Y$103</definedName>
    <definedName name="____________________________________l5">#REF!</definedName>
    <definedName name="____________________________________l6">[2]r!$F$4</definedName>
    <definedName name="____________________________________l7">[5]r!$F$4</definedName>
    <definedName name="____________________________________l8">[2]r!$F$2</definedName>
    <definedName name="____________________________________l9">[2]r!$F$3</definedName>
    <definedName name="____________________________________mm1">[6]r!$F$4</definedName>
    <definedName name="____________________________________mm11">[2]r!$F$4</definedName>
    <definedName name="____________________________________mm111">[5]r!$F$4</definedName>
    <definedName name="____________________________________pc2">#REF!</definedName>
    <definedName name="____________________________________pv2">#REF!</definedName>
    <definedName name="____________________________________rr3">[7]v!$A$2:$E$51</definedName>
    <definedName name="____________________________________rrr1">[7]r!$B$1:$I$145</definedName>
    <definedName name="____________________________________ss12">[8]rdamdata!$J$8</definedName>
    <definedName name="____________________________________ss20">[8]rdamdata!$J$7</definedName>
    <definedName name="____________________________________ss40">[8]rdamdata!$J$6</definedName>
    <definedName name="____________________________________var1">#REF!</definedName>
    <definedName name="____________________________________var4">#REF!</definedName>
    <definedName name="___________________________________bla1">[1]leads!$H$7</definedName>
    <definedName name="___________________________________can430">40.73</definedName>
    <definedName name="___________________________________can435">43.3</definedName>
    <definedName name="___________________________________cur1">[2]r!$F$30</definedName>
    <definedName name="___________________________________knr2">#REF!</definedName>
    <definedName name="___________________________________l1">[3]leads!$A$3:$E$108</definedName>
    <definedName name="___________________________________l12">#REF!</definedName>
    <definedName name="___________________________________l2">[2]r!$F$29</definedName>
    <definedName name="___________________________________l3">#REF!</definedName>
    <definedName name="___________________________________l4">[4]Sheet1!$W$2:$Y$103</definedName>
    <definedName name="___________________________________l5">#REF!</definedName>
    <definedName name="___________________________________l6">[2]r!$F$4</definedName>
    <definedName name="___________________________________l7">[5]r!$F$4</definedName>
    <definedName name="___________________________________l8">[2]r!$F$2</definedName>
    <definedName name="___________________________________l9">[2]r!$F$3</definedName>
    <definedName name="___________________________________mm1">[6]r!$F$4</definedName>
    <definedName name="___________________________________mm11">[2]r!$F$4</definedName>
    <definedName name="___________________________________mm111">[5]r!$F$4</definedName>
    <definedName name="___________________________________pc2">#REF!</definedName>
    <definedName name="___________________________________pv2">#REF!</definedName>
    <definedName name="___________________________________rr3">[7]v!$A$2:$E$51</definedName>
    <definedName name="___________________________________rrr1">[7]r!$B$1:$I$145</definedName>
    <definedName name="___________________________________ss12">[8]rdamdata!$J$8</definedName>
    <definedName name="___________________________________ss20">[8]rdamdata!$J$7</definedName>
    <definedName name="___________________________________ss40">[8]rdamdata!$J$6</definedName>
    <definedName name="___________________________________var1">#REF!</definedName>
    <definedName name="___________________________________var4">#REF!</definedName>
    <definedName name="__________________________________bla1">[1]leads!$H$7</definedName>
    <definedName name="__________________________________can430">40.73</definedName>
    <definedName name="__________________________________can435">43.3</definedName>
    <definedName name="__________________________________cur1">[2]r!$F$30</definedName>
    <definedName name="__________________________________l1">[3]leads!$A$3:$E$108</definedName>
    <definedName name="__________________________________l12">#REF!</definedName>
    <definedName name="__________________________________l2">[2]r!$F$29</definedName>
    <definedName name="__________________________________l3">#REF!</definedName>
    <definedName name="__________________________________l4">[4]Sheet1!$W$2:$Y$103</definedName>
    <definedName name="__________________________________l5">#REF!</definedName>
    <definedName name="__________________________________l6">[2]r!$F$4</definedName>
    <definedName name="__________________________________l7">[5]r!$F$4</definedName>
    <definedName name="__________________________________l8">[2]r!$F$2</definedName>
    <definedName name="__________________________________l9">[2]r!$F$3</definedName>
    <definedName name="__________________________________mm1">[6]r!$F$4</definedName>
    <definedName name="__________________________________mm11">[2]r!$F$4</definedName>
    <definedName name="__________________________________mm111">[5]r!$F$4</definedName>
    <definedName name="__________________________________pc2">#REF!</definedName>
    <definedName name="__________________________________pv2">#REF!</definedName>
    <definedName name="__________________________________rr3">[7]v!$A$2:$E$51</definedName>
    <definedName name="__________________________________rrr1">[7]r!$B$1:$I$145</definedName>
    <definedName name="__________________________________ss12">[8]rdamdata!$J$8</definedName>
    <definedName name="__________________________________ss20">[8]rdamdata!$J$7</definedName>
    <definedName name="__________________________________ss40">[8]rdamdata!$J$6</definedName>
    <definedName name="__________________________________var1">#REF!</definedName>
    <definedName name="__________________________________var4">#REF!</definedName>
    <definedName name="_________________________________bla1">[1]leads!$H$7</definedName>
    <definedName name="_________________________________can430">40.73</definedName>
    <definedName name="_________________________________can435">43.3</definedName>
    <definedName name="_________________________________cur1">[2]r!$F$30</definedName>
    <definedName name="_________________________________knr2">#REF!</definedName>
    <definedName name="_________________________________l1">[3]leads!$A$3:$E$108</definedName>
    <definedName name="_________________________________l12">#REF!</definedName>
    <definedName name="_________________________________l2">[2]r!$F$29</definedName>
    <definedName name="_________________________________l3">#REF!</definedName>
    <definedName name="_________________________________l4">[4]Sheet1!$W$2:$Y$103</definedName>
    <definedName name="_________________________________l5">#REF!</definedName>
    <definedName name="_________________________________l6">[2]r!$F$4</definedName>
    <definedName name="_________________________________l7">[5]r!$F$4</definedName>
    <definedName name="_________________________________l8">[2]r!$F$2</definedName>
    <definedName name="_________________________________l9">[2]r!$F$3</definedName>
    <definedName name="_________________________________mm1">[6]r!$F$4</definedName>
    <definedName name="_________________________________mm11">[2]r!$F$4</definedName>
    <definedName name="_________________________________mm111">[5]r!$F$4</definedName>
    <definedName name="_________________________________pc2">#REF!</definedName>
    <definedName name="_________________________________pv2">#REF!</definedName>
    <definedName name="_________________________________rr3">[7]v!$A$2:$E$51</definedName>
    <definedName name="_________________________________rrr1">[7]r!$B$1:$I$145</definedName>
    <definedName name="_________________________________ss12">[8]rdamdata!$J$8</definedName>
    <definedName name="_________________________________ss20">[8]rdamdata!$J$7</definedName>
    <definedName name="_________________________________ss40">[8]rdamdata!$J$6</definedName>
    <definedName name="_________________________________var1">#REF!</definedName>
    <definedName name="_________________________________var4">#REF!</definedName>
    <definedName name="________________________________bla1">[1]leads!$H$7</definedName>
    <definedName name="________________________________can430">40.73</definedName>
    <definedName name="________________________________can435">43.3</definedName>
    <definedName name="________________________________cur1">[2]r!$F$30</definedName>
    <definedName name="________________________________l1">[3]leads!$A$3:$E$108</definedName>
    <definedName name="________________________________l12">#REF!</definedName>
    <definedName name="________________________________l2">[2]r!$F$29</definedName>
    <definedName name="________________________________l3">#REF!</definedName>
    <definedName name="________________________________l4">[4]Sheet1!$W$2:$Y$103</definedName>
    <definedName name="________________________________l5">#REF!</definedName>
    <definedName name="________________________________l6">[2]r!$F$4</definedName>
    <definedName name="________________________________l7">[5]r!$F$4</definedName>
    <definedName name="________________________________l8">[2]r!$F$2</definedName>
    <definedName name="________________________________l9">[2]r!$F$3</definedName>
    <definedName name="________________________________mm1">[6]r!$F$4</definedName>
    <definedName name="________________________________mm11">[2]r!$F$4</definedName>
    <definedName name="________________________________mm111">[5]r!$F$4</definedName>
    <definedName name="________________________________pc2">#REF!</definedName>
    <definedName name="________________________________pv2">#REF!</definedName>
    <definedName name="________________________________rr3">[7]v!$A$2:$E$51</definedName>
    <definedName name="________________________________rrr1">[7]r!$B$1:$I$145</definedName>
    <definedName name="________________________________ss12">[8]rdamdata!$J$8</definedName>
    <definedName name="________________________________ss20">[8]rdamdata!$J$7</definedName>
    <definedName name="________________________________ss40">[8]rdamdata!$J$6</definedName>
    <definedName name="________________________________var1">#REF!</definedName>
    <definedName name="________________________________var4">#REF!</definedName>
    <definedName name="_______________________________bla1">[1]leads!$H$7</definedName>
    <definedName name="_______________________________can430">40.73</definedName>
    <definedName name="_______________________________can435">43.3</definedName>
    <definedName name="_______________________________cur1">[2]r!$F$30</definedName>
    <definedName name="_______________________________knr2">#REF!</definedName>
    <definedName name="_______________________________l1">[3]leads!$A$3:$E$108</definedName>
    <definedName name="_______________________________l12">#REF!</definedName>
    <definedName name="_______________________________l2">[2]r!$F$29</definedName>
    <definedName name="_______________________________l3">#REF!</definedName>
    <definedName name="_______________________________l4">[4]Sheet1!$W$2:$Y$103</definedName>
    <definedName name="_______________________________l5">#REF!</definedName>
    <definedName name="_______________________________l6">[2]r!$F$4</definedName>
    <definedName name="_______________________________l7">[5]r!$F$4</definedName>
    <definedName name="_______________________________l8">[2]r!$F$2</definedName>
    <definedName name="_______________________________l9">[2]r!$F$3</definedName>
    <definedName name="_______________________________mm1">[6]r!$F$4</definedName>
    <definedName name="_______________________________mm11">[2]r!$F$4</definedName>
    <definedName name="_______________________________mm111">[5]r!$F$4</definedName>
    <definedName name="_______________________________pc2">#REF!</definedName>
    <definedName name="_______________________________pv2">#REF!</definedName>
    <definedName name="_______________________________rr3">[7]v!$A$2:$E$51</definedName>
    <definedName name="_______________________________rrr1">[7]r!$B$1:$I$145</definedName>
    <definedName name="_______________________________ss12">[8]rdamdata!$J$8</definedName>
    <definedName name="_______________________________ss20">[8]rdamdata!$J$7</definedName>
    <definedName name="_______________________________ss40">[8]rdamdata!$J$6</definedName>
    <definedName name="_______________________________var1">#REF!</definedName>
    <definedName name="_______________________________var4">#REF!</definedName>
    <definedName name="______________________________bla1">[1]leads!$H$7</definedName>
    <definedName name="______________________________can430">40.73</definedName>
    <definedName name="______________________________can435">43.3</definedName>
    <definedName name="______________________________cur1">[2]r!$F$30</definedName>
    <definedName name="______________________________knr2">#REF!</definedName>
    <definedName name="______________________________l1">[3]leads!$A$3:$E$108</definedName>
    <definedName name="______________________________l12">#REF!</definedName>
    <definedName name="______________________________l2">[2]r!$F$29</definedName>
    <definedName name="______________________________l3">#REF!</definedName>
    <definedName name="______________________________l4">[4]Sheet1!$W$2:$Y$103</definedName>
    <definedName name="______________________________l5">#REF!</definedName>
    <definedName name="______________________________l6">[2]r!$F$4</definedName>
    <definedName name="______________________________l7">[5]r!$F$4</definedName>
    <definedName name="______________________________l8">[2]r!$F$2</definedName>
    <definedName name="______________________________l9">[2]r!$F$3</definedName>
    <definedName name="______________________________mm1">[6]r!$F$4</definedName>
    <definedName name="______________________________mm11">[2]r!$F$4</definedName>
    <definedName name="______________________________mm111">[5]r!$F$4</definedName>
    <definedName name="______________________________pc2">#REF!</definedName>
    <definedName name="______________________________pv2">#REF!</definedName>
    <definedName name="______________________________rr3">[7]v!$A$2:$E$51</definedName>
    <definedName name="______________________________rrr1">[7]r!$B$1:$I$145</definedName>
    <definedName name="______________________________ss12">[8]rdamdata!$J$8</definedName>
    <definedName name="______________________________ss20">[8]rdamdata!$J$7</definedName>
    <definedName name="______________________________ss40">[8]rdamdata!$J$6</definedName>
    <definedName name="______________________________var1">#REF!</definedName>
    <definedName name="______________________________var4">#REF!</definedName>
    <definedName name="_____________________________bla1">[1]leads!$H$7</definedName>
    <definedName name="_____________________________can430">40.73</definedName>
    <definedName name="_____________________________can435">43.3</definedName>
    <definedName name="_____________________________cur1">[2]r!$F$30</definedName>
    <definedName name="_____________________________knr2">#REF!</definedName>
    <definedName name="_____________________________l1">[3]leads!$A$3:$E$108</definedName>
    <definedName name="_____________________________l12">#REF!</definedName>
    <definedName name="_____________________________l2">[2]r!$F$29</definedName>
    <definedName name="_____________________________l3">#REF!</definedName>
    <definedName name="_____________________________l4">[4]Sheet1!$W$2:$Y$103</definedName>
    <definedName name="_____________________________l5">#REF!</definedName>
    <definedName name="_____________________________l6">[2]r!$F$4</definedName>
    <definedName name="_____________________________l7">[5]r!$F$4</definedName>
    <definedName name="_____________________________l8">[2]r!$F$2</definedName>
    <definedName name="_____________________________l9">[2]r!$F$3</definedName>
    <definedName name="_____________________________mm1">[6]r!$F$4</definedName>
    <definedName name="_____________________________mm11">[2]r!$F$4</definedName>
    <definedName name="_____________________________mm111">[5]r!$F$4</definedName>
    <definedName name="_____________________________pc2">#REF!</definedName>
    <definedName name="_____________________________pv2">#REF!</definedName>
    <definedName name="_____________________________rr3">[7]v!$A$2:$E$51</definedName>
    <definedName name="_____________________________rrr1">[7]r!$B$1:$I$145</definedName>
    <definedName name="_____________________________ss12">[8]rdamdata!$J$8</definedName>
    <definedName name="_____________________________ss20">[8]rdamdata!$J$7</definedName>
    <definedName name="_____________________________ss40">[8]rdamdata!$J$6</definedName>
    <definedName name="_____________________________var1">#REF!</definedName>
    <definedName name="_____________________________var4">#REF!</definedName>
    <definedName name="____________________________bla1">[1]leads!$H$7</definedName>
    <definedName name="____________________________can430">40.73</definedName>
    <definedName name="____________________________can435">43.3</definedName>
    <definedName name="____________________________cur1">[2]r!$F$30</definedName>
    <definedName name="____________________________knr2">#REF!</definedName>
    <definedName name="____________________________l1">[3]leads!$A$3:$E$108</definedName>
    <definedName name="____________________________l12">#REF!</definedName>
    <definedName name="____________________________l2">[2]r!$F$29</definedName>
    <definedName name="____________________________l3">#REF!</definedName>
    <definedName name="____________________________l4">[4]Sheet1!$W$2:$Y$103</definedName>
    <definedName name="____________________________l5">#REF!</definedName>
    <definedName name="____________________________l6">[2]r!$F$4</definedName>
    <definedName name="____________________________l7">[5]r!$F$4</definedName>
    <definedName name="____________________________l8">[2]r!$F$2</definedName>
    <definedName name="____________________________l9">[2]r!$F$3</definedName>
    <definedName name="____________________________mm1">[6]r!$F$4</definedName>
    <definedName name="____________________________mm11">[2]r!$F$4</definedName>
    <definedName name="____________________________mm111">[5]r!$F$4</definedName>
    <definedName name="____________________________pc2">#REF!</definedName>
    <definedName name="____________________________pv2">#REF!</definedName>
    <definedName name="____________________________rr3">[7]v!$A$2:$E$51</definedName>
    <definedName name="____________________________rrr1">[7]r!$B$1:$I$145</definedName>
    <definedName name="____________________________ss12">[8]rdamdata!$J$8</definedName>
    <definedName name="____________________________ss20">[8]rdamdata!$J$7</definedName>
    <definedName name="____________________________ss40">[8]rdamdata!$J$6</definedName>
    <definedName name="____________________________var1">#REF!</definedName>
    <definedName name="____________________________var4">#REF!</definedName>
    <definedName name="___________________________bla1">[1]leads!$H$7</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can430">40.73</definedName>
    <definedName name="___________________________can435">43.3</definedName>
    <definedName name="___________________________cur1">[2]r!$F$30</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knr2">#REF!</definedName>
    <definedName name="___________________________l1">[3]leads!$A$3:$E$108</definedName>
    <definedName name="___________________________l12">#REF!</definedName>
    <definedName name="___________________________l2">[2]r!$F$29</definedName>
    <definedName name="___________________________l3">#REF!</definedName>
    <definedName name="___________________________l4">[4]Sheet1!$W$2:$Y$103</definedName>
    <definedName name="___________________________l5">#REF!</definedName>
    <definedName name="___________________________l6">[2]r!$F$4</definedName>
    <definedName name="___________________________l7">[5]r!$F$4</definedName>
    <definedName name="___________________________l8">[2]r!$F$2</definedName>
    <definedName name="___________________________l9">[2]r!$F$3</definedName>
    <definedName name="___________________________MA2">#REF!</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m1">[6]r!$F$4</definedName>
    <definedName name="___________________________mm11">[2]r!$F$4</definedName>
    <definedName name="___________________________mm111">[5]r!$F$4</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v2">#REF!</definedName>
    <definedName name="___________________________rr3">[7]v!$A$2:$E$51</definedName>
    <definedName name="___________________________rrr1">[7]r!$B$1:$I$145</definedName>
    <definedName name="___________________________ss12">[8]rdamdata!$J$8</definedName>
    <definedName name="___________________________ss20">[8]rdamdata!$J$7</definedName>
    <definedName name="___________________________ss40">[8]rdamdata!$J$6</definedName>
    <definedName name="___________________________var1">#REF!</definedName>
    <definedName name="___________________________var4">#REF!</definedName>
    <definedName name="__________________________bla1">[1]leads!$H$7</definedName>
    <definedName name="__________________________can430">40.73</definedName>
    <definedName name="__________________________can435">43.3</definedName>
    <definedName name="__________________________cur1">[2]r!$F$30</definedName>
    <definedName name="__________________________knr2">#REF!</definedName>
    <definedName name="__________________________l1">[3]leads!$A$3:$E$108</definedName>
    <definedName name="__________________________l12">#REF!</definedName>
    <definedName name="__________________________l2">[2]r!$F$29</definedName>
    <definedName name="__________________________l3">#REF!</definedName>
    <definedName name="__________________________l4">[4]Sheet1!$W$2:$Y$103</definedName>
    <definedName name="__________________________l5">#REF!</definedName>
    <definedName name="__________________________l6">[2]r!$F$4</definedName>
    <definedName name="__________________________l7">[5]r!$F$4</definedName>
    <definedName name="__________________________l8">[2]r!$F$2</definedName>
    <definedName name="__________________________l9">[2]r!$F$3</definedName>
    <definedName name="__________________________MA1">#REF!</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m1">[6]r!$F$4</definedName>
    <definedName name="__________________________mm1000">#REF!</definedName>
    <definedName name="__________________________mm11">[2]r!$F$4</definedName>
    <definedName name="__________________________mm111">[5]r!$F$4</definedName>
    <definedName name="__________________________mm600">#REF!</definedName>
    <definedName name="__________________________mm800">#REF!</definedName>
    <definedName name="__________________________pc2">#REF!</definedName>
    <definedName name="__________________________pv2">#REF!</definedName>
    <definedName name="__________________________rr3">[7]v!$A$2:$E$51</definedName>
    <definedName name="__________________________rrr1">[7]r!$B$1:$I$145</definedName>
    <definedName name="__________________________ss12">[8]rdamdata!$J$8</definedName>
    <definedName name="__________________________ss20">[8]rdamdata!$J$7</definedName>
    <definedName name="__________________________ss40">[8]rdamdata!$J$6</definedName>
    <definedName name="__________________________var1">#REF!</definedName>
    <definedName name="__________________________var4">#REF!</definedName>
    <definedName name="_________________________bla1">[1]leads!$H$7</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can430">40.73</definedName>
    <definedName name="_________________________can435">43.3</definedName>
    <definedName name="_________________________cur1">[2]r!$F$30</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knr2">#REF!</definedName>
    <definedName name="_________________________l1">[3]leads!$A$3:$E$108</definedName>
    <definedName name="_________________________l12">#REF!</definedName>
    <definedName name="_________________________l2">[2]r!$F$29</definedName>
    <definedName name="_________________________l3">#REF!</definedName>
    <definedName name="_________________________l4">[4]Sheet1!$W$2:$Y$103</definedName>
    <definedName name="_________________________l5">#REF!</definedName>
    <definedName name="_________________________l6">[2]r!$F$4</definedName>
    <definedName name="_________________________l7">[5]r!$F$4</definedName>
    <definedName name="_________________________l8">[2]r!$F$2</definedName>
    <definedName name="_________________________l9">[2]r!$F$3</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m1">[6]r!$F$4</definedName>
    <definedName name="_________________________mm1000">#REF!</definedName>
    <definedName name="_________________________mm11">[2]r!$F$4</definedName>
    <definedName name="_________________________mm111">[5]r!$F$4</definedName>
    <definedName name="_________________________mm600">#REF!</definedName>
    <definedName name="_________________________mm800">#REF!</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v2">#REF!</definedName>
    <definedName name="_________________________rr3">[7]v!$A$2:$E$51</definedName>
    <definedName name="_________________________rrr1">[7]r!$B$1:$I$145</definedName>
    <definedName name="_________________________ss12">[8]rdamdata!$J$8</definedName>
    <definedName name="_________________________ss20">[8]rdamdata!$J$7</definedName>
    <definedName name="_________________________ss40">[8]rdamdata!$J$6</definedName>
    <definedName name="_________________________var1">#REF!</definedName>
    <definedName name="_________________________var4">#REF!</definedName>
    <definedName name="________________________bla1">[1]leads!$H$7</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2">#REF!</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2">#REF!</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2">#REF!</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[9]DATA!$H$67</definedName>
    <definedName name="________________________CCW2">[9]DATA!$H$97</definedName>
    <definedName name="________________________cur1">[2]r!$F$30</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2">#REF!</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2">#REF!</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l1">[3]leads!$A$3:$E$108</definedName>
    <definedName name="________________________l12">#REF!</definedName>
    <definedName name="________________________l2">[2]r!$F$29</definedName>
    <definedName name="________________________l3">#REF!</definedName>
    <definedName name="________________________l4">[4]Sheet1!$W$2:$Y$103</definedName>
    <definedName name="________________________l5">#REF!</definedName>
    <definedName name="________________________l6">[2]r!$F$4</definedName>
    <definedName name="________________________l7">[5]r!$F$4</definedName>
    <definedName name="________________________l8">[2]r!$F$2</definedName>
    <definedName name="________________________l9">[2]r!$F$3</definedName>
    <definedName name="________________________LJ6">[9]DATA!$H$245</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2">#REF!</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2">#REF!</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[6]r!$F$4</definedName>
    <definedName name="________________________mm1000">#REF!</definedName>
    <definedName name="________________________mm11">[2]r!$F$4</definedName>
    <definedName name="________________________mm111">[5]r!$F$4</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2">#REF!</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v2">#REF!</definedName>
    <definedName name="________________________rr3">[7]v!$A$2:$E$51</definedName>
    <definedName name="________________________rrr1">[7]r!$B$1:$I$145</definedName>
    <definedName name="________________________ss12">[8]rdamdata!$J$8</definedName>
    <definedName name="________________________ss20">[8]rdamdata!$J$7</definedName>
    <definedName name="________________________ss40">[8]rdamdata!$J$6</definedName>
    <definedName name="________________________var1">#REF!</definedName>
    <definedName name="________________________var4">#REF!</definedName>
    <definedName name="_______________________bla1">[1]leads!$H$7</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can430">40.73</definedName>
    <definedName name="_______________________can435">43.3</definedName>
    <definedName name="_______________________CCW1">[9]DATA!$H$67</definedName>
    <definedName name="_______________________CCW2">[9]DATA!$H$97</definedName>
    <definedName name="_______________________cur1">[2]r!$F$30</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l1">[3]leads!$A$3:$E$108</definedName>
    <definedName name="_______________________l12">#REF!</definedName>
    <definedName name="_______________________l2">[2]r!$F$29</definedName>
    <definedName name="_______________________l3">#REF!</definedName>
    <definedName name="_______________________l4">[4]Sheet1!$W$2:$Y$103</definedName>
    <definedName name="_______________________l5">#REF!</definedName>
    <definedName name="_______________________l6">[2]r!$F$4</definedName>
    <definedName name="_______________________l7">[5]r!$F$4</definedName>
    <definedName name="_______________________l8">[2]r!$F$2</definedName>
    <definedName name="_______________________l9">[2]r!$F$3</definedName>
    <definedName name="_______________________LJ6">[9]DATA!$H$245</definedName>
    <definedName name="_______________________LSO24">[10]Lead!#REF!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m1">[6]r!$F$4</definedName>
    <definedName name="_______________________mm1000">#REF!</definedName>
    <definedName name="_______________________mm11">[2]r!$F$4</definedName>
    <definedName name="_______________________mm111">[5]r!$F$4</definedName>
    <definedName name="_______________________mm600">#REF!</definedName>
    <definedName name="_______________________mm800">#REF!</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v2">#REF!</definedName>
    <definedName name="_______________________rr3">[7]v!$A$2:$E$51</definedName>
    <definedName name="_______________________rrr1">[7]r!$B$1:$I$145</definedName>
    <definedName name="_______________________ss12">[8]rdamdata!$J$8</definedName>
    <definedName name="_______________________ss20">[8]rdamdata!$J$7</definedName>
    <definedName name="_______________________ss40">[8]rdamdata!$J$6</definedName>
    <definedName name="_______________________var1">#REF!</definedName>
    <definedName name="_______________________var4">#REF!</definedName>
    <definedName name="______________________bla1">[1]leads!$H$7</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[9]DATA!$H$67</definedName>
    <definedName name="______________________CCW2">[9]DATA!$H$97</definedName>
    <definedName name="______________________cur1">[2]r!$F$30</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[11]DATA_PRG!$H$245</definedName>
    <definedName name="______________________l1">[3]leads!$A$3:$E$108</definedName>
    <definedName name="______________________l12">#REF!</definedName>
    <definedName name="______________________l2">[2]r!$F$29</definedName>
    <definedName name="______________________l3">#REF!</definedName>
    <definedName name="______________________l4">[4]Sheet1!$W$2:$Y$103</definedName>
    <definedName name="______________________l5">#REF!</definedName>
    <definedName name="______________________l6">[2]r!$F$4</definedName>
    <definedName name="______________________l7">[5]r!$F$4</definedName>
    <definedName name="______________________l8">[2]r!$F$2</definedName>
    <definedName name="______________________l9">[2]r!$F$3</definedName>
    <definedName name="______________________LJ6">[9]DATA!$H$245</definedName>
    <definedName name="______________________lj600">#REF!</definedName>
    <definedName name="______________________lj900">#REF!</definedName>
    <definedName name="______________________LL3">#REF!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[6]r!$F$4</definedName>
    <definedName name="______________________mm1000">#REF!</definedName>
    <definedName name="______________________mm11">[2]r!$F$4</definedName>
    <definedName name="______________________mm111">[5]r!$F$4</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[12]DATA_PRG!$H$269</definedName>
    <definedName name="______________________pv2">#REF!</definedName>
    <definedName name="______________________rr3">[7]v!$A$2:$E$51</definedName>
    <definedName name="______________________rrr1">[7]r!$B$1:$I$145</definedName>
    <definedName name="______________________SP10">[13]Sheet1!$C$18</definedName>
    <definedName name="______________________SP16">[13]Sheet1!$C$24</definedName>
    <definedName name="______________________SP7">[13]Sheet1!$C$15</definedName>
    <definedName name="______________________ss12">[8]rdamdata!$J$8</definedName>
    <definedName name="______________________ss20">[8]rdamdata!$J$7</definedName>
    <definedName name="______________________ss40">[8]rdamdata!$J$6</definedName>
    <definedName name="______________________var1">#REF!</definedName>
    <definedName name="______________________var4">#REF!</definedName>
    <definedName name="_____________________bla1">[1]leads!$H$7</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[14]DATA!$H$67</definedName>
    <definedName name="_____________________CCW2">[14]DATA!$H$97</definedName>
    <definedName name="_____________________cur1">[2]r!$F$30</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[11]DATA_PRG!$H$245</definedName>
    <definedName name="_____________________l1">[3]leads!$A$3:$E$108</definedName>
    <definedName name="_____________________l12">#REF!</definedName>
    <definedName name="_____________________l2">[2]r!$F$29</definedName>
    <definedName name="_____________________l3">#REF!</definedName>
    <definedName name="_____________________l4">[4]Sheet1!$W$2:$Y$103</definedName>
    <definedName name="_____________________l5">#REF!</definedName>
    <definedName name="_____________________l6">[2]r!$F$4</definedName>
    <definedName name="_____________________l7">[5]r!$F$4</definedName>
    <definedName name="_____________________l8">[2]r!$F$2</definedName>
    <definedName name="_____________________l9">[2]r!$F$3</definedName>
    <definedName name="_____________________LJ6">[14]DATA!$H$245</definedName>
    <definedName name="_____________________lj600">#REF!</definedName>
    <definedName name="_____________________lj900">#REF!</definedName>
    <definedName name="_____________________LL3">#REF!</definedName>
    <definedName name="_____________________LSO24">[10]Lead!#REF!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[6]r!$F$4</definedName>
    <definedName name="_____________________mm1000">#REF!</definedName>
    <definedName name="_____________________mm11">[2]r!$F$4</definedName>
    <definedName name="_____________________mm111">[5]r!$F$4</definedName>
    <definedName name="_____________________mm600">#REF!</definedName>
    <definedName name="_____________________mm800">#REF!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[12]DATA_PRG!$H$269</definedName>
    <definedName name="_____________________pv2">#REF!</definedName>
    <definedName name="_____________________rr3">[7]v!$A$2:$E$51</definedName>
    <definedName name="_____________________rrr1">[7]r!$B$1:$I$145</definedName>
    <definedName name="_____________________SP10">[13]Sheet1!$C$18</definedName>
    <definedName name="_____________________SP16">[13]Sheet1!$C$24</definedName>
    <definedName name="_____________________SP7">[13]Sheet1!$C$15</definedName>
    <definedName name="_____________________ss12">[8]rdamdata!$J$8</definedName>
    <definedName name="_____________________ss20">[8]rdamdata!$J$7</definedName>
    <definedName name="_____________________ss40">[8]rdamdata!$J$6</definedName>
    <definedName name="_____________________var1">#REF!</definedName>
    <definedName name="_____________________var4">#REF!</definedName>
    <definedName name="____________________bla1">[1]leads!$H$7</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[14]DATA!$H$67</definedName>
    <definedName name="____________________CCW2">[14]DATA!$H$97</definedName>
    <definedName name="____________________cur1">[2]r!$F$30</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[11]DATA_PRG!$H$245</definedName>
    <definedName name="____________________knr2">#REF!</definedName>
    <definedName name="____________________l1">[3]leads!$A$3:$E$108</definedName>
    <definedName name="____________________l12">#REF!</definedName>
    <definedName name="____________________l2">[2]r!$F$29</definedName>
    <definedName name="____________________l3">#REF!</definedName>
    <definedName name="____________________l4">[4]Sheet1!$W$2:$Y$103</definedName>
    <definedName name="____________________l5">#REF!</definedName>
    <definedName name="____________________l6">[2]r!$F$4</definedName>
    <definedName name="____________________l7">[5]r!$F$4</definedName>
    <definedName name="____________________l8">[2]r!$F$2</definedName>
    <definedName name="____________________l9">[2]r!$F$3</definedName>
    <definedName name="____________________LJ6">[14]DATA!$H$245</definedName>
    <definedName name="____________________lj600">#REF!</definedName>
    <definedName name="____________________lj900">#REF!</definedName>
    <definedName name="____________________LL3">#REF!</definedName>
    <definedName name="____________________LSO24">[10]Lead!#REF!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[6]r!$F$4</definedName>
    <definedName name="____________________mm1000">#REF!</definedName>
    <definedName name="____________________mm11">[2]r!$F$4</definedName>
    <definedName name="____________________mm111">[5]r!$F$4</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[12]DATA_PRG!$H$269</definedName>
    <definedName name="____________________pv2">#REF!</definedName>
    <definedName name="____________________rr3">[7]v!$A$2:$E$51</definedName>
    <definedName name="____________________rrr1">[7]r!$B$1:$I$145</definedName>
    <definedName name="____________________SP10">[13]Sheet1!$C$18</definedName>
    <definedName name="____________________SP16">[13]Sheet1!$C$24</definedName>
    <definedName name="____________________SP7">[13]Sheet1!$C$15</definedName>
    <definedName name="____________________ss12">[8]rdamdata!$J$8</definedName>
    <definedName name="____________________ss20">[8]rdamdata!$J$7</definedName>
    <definedName name="____________________ss40">[8]rdamdata!$J$6</definedName>
    <definedName name="____________________var1">#REF!</definedName>
    <definedName name="____________________var4">#REF!</definedName>
    <definedName name="___________________bla1">[1]leads!$H$7</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[14]DATA!$H$67</definedName>
    <definedName name="___________________CCW2">[14]DATA!$H$97</definedName>
    <definedName name="___________________cur1">[2]r!$F$30</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[11]DATA_PRG!$H$245</definedName>
    <definedName name="___________________l1">[3]leads!$A$3:$E$108</definedName>
    <definedName name="___________________l12">#REF!</definedName>
    <definedName name="___________________l2">[2]r!$F$29</definedName>
    <definedName name="___________________l3">#REF!</definedName>
    <definedName name="___________________l4">[4]Sheet1!$W$2:$Y$103</definedName>
    <definedName name="___________________l5">#REF!</definedName>
    <definedName name="___________________l6">[2]r!$F$4</definedName>
    <definedName name="___________________l7">[5]r!$F$4</definedName>
    <definedName name="___________________l8">[2]r!$F$2</definedName>
    <definedName name="___________________l9">[2]r!$F$3</definedName>
    <definedName name="___________________LJ6">[14]DATA!$H$245</definedName>
    <definedName name="___________________lj600">#REF!</definedName>
    <definedName name="___________________lj900">#REF!</definedName>
    <definedName name="___________________LL3">#REF!</definedName>
    <definedName name="___________________LSO24">[10]Lead!#REF!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[6]r!$F$4</definedName>
    <definedName name="___________________mm1000">#REF!</definedName>
    <definedName name="___________________mm11">[2]r!$F$4</definedName>
    <definedName name="___________________mm111">[5]r!$F$4</definedName>
    <definedName name="___________________mm600">#REF!</definedName>
    <definedName name="___________________mm800">#REF!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[12]DATA_PRG!$H$269</definedName>
    <definedName name="___________________pv2">#REF!</definedName>
    <definedName name="___________________rr3">[7]v!$A$2:$E$51</definedName>
    <definedName name="___________________rrr1">[7]r!$B$1:$I$145</definedName>
    <definedName name="___________________SP10">[13]Sheet1!$C$18</definedName>
    <definedName name="___________________SP16">[13]Sheet1!$C$24</definedName>
    <definedName name="___________________SP7">[13]Sheet1!$C$15</definedName>
    <definedName name="___________________ss12">[8]rdamdata!$J$8</definedName>
    <definedName name="___________________ss20">[8]rdamdata!$J$7</definedName>
    <definedName name="___________________ss40">[8]rdamdata!$J$6</definedName>
    <definedName name="___________________var1">#REF!</definedName>
    <definedName name="___________________var4">#REF!</definedName>
    <definedName name="__________________bla1">[1]leads!$H$7</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[15]DATA!$H$67</definedName>
    <definedName name="__________________CCW2">[15]DATA!$H$97</definedName>
    <definedName name="__________________cur1">[2]r!$F$30</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[11]DATA_PRG!$H$245</definedName>
    <definedName name="__________________knr2">#REF!</definedName>
    <definedName name="__________________l1">[3]leads!$A$3:$E$108</definedName>
    <definedName name="__________________l12">#REF!</definedName>
    <definedName name="__________________l2">[2]r!$F$29</definedName>
    <definedName name="__________________l3">#REF!</definedName>
    <definedName name="__________________l4">[4]Sheet1!$W$2:$Y$103</definedName>
    <definedName name="__________________l5">#REF!</definedName>
    <definedName name="__________________l6">[2]r!$F$4</definedName>
    <definedName name="__________________l7">[5]r!$F$4</definedName>
    <definedName name="__________________l8">[2]r!$F$2</definedName>
    <definedName name="__________________l9">[2]r!$F$3</definedName>
    <definedName name="__________________LJ6">[15]DATA!$H$245</definedName>
    <definedName name="__________________lj600">#REF!</definedName>
    <definedName name="__________________lj900">#REF!</definedName>
    <definedName name="__________________LL3">#REF!</definedName>
    <definedName name="__________________LSO24">[10]Lead!#REF!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[6]r!$F$4</definedName>
    <definedName name="__________________mm1000">#REF!</definedName>
    <definedName name="__________________mm11">[2]r!$F$4</definedName>
    <definedName name="__________________mm111">[5]r!$F$4</definedName>
    <definedName name="__________________mm600">#REF!</definedName>
    <definedName name="__________________mm800">#REF!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[12]DATA_PRG!$H$269</definedName>
    <definedName name="__________________pv2">#REF!</definedName>
    <definedName name="__________________rr3">[7]v!$A$2:$E$51</definedName>
    <definedName name="__________________rrr1">[7]r!$B$1:$I$145</definedName>
    <definedName name="__________________SP10">[13]Sheet1!$C$18</definedName>
    <definedName name="__________________SP16">[13]Sheet1!$C$24</definedName>
    <definedName name="__________________SP7">[13]Sheet1!$C$15</definedName>
    <definedName name="__________________ss12">[8]rdamdata!$J$8</definedName>
    <definedName name="__________________ss20">[8]rdamdata!$J$7</definedName>
    <definedName name="__________________ss40">[8]rdamdata!$J$6</definedName>
    <definedName name="__________________var1">#REF!</definedName>
    <definedName name="__________________var4">#REF!</definedName>
    <definedName name="_________________bla1">[1]leads!$H$7</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[15]DATA!$H$67</definedName>
    <definedName name="_________________CCW2">[15]DATA!$H$97</definedName>
    <definedName name="_________________cur1">[2]r!$F$30</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[11]DATA_PRG!$H$245</definedName>
    <definedName name="_________________knr2">#REF!</definedName>
    <definedName name="_________________l1">[3]leads!$A$3:$E$108</definedName>
    <definedName name="_________________l12">#REF!</definedName>
    <definedName name="_________________l2">[2]r!$F$29</definedName>
    <definedName name="_________________l3">#REF!</definedName>
    <definedName name="_________________l4">[4]Sheet1!$W$2:$Y$103</definedName>
    <definedName name="_________________l5">#REF!</definedName>
    <definedName name="_________________l6">[2]r!$F$4</definedName>
    <definedName name="_________________l7">[5]r!$F$4</definedName>
    <definedName name="_________________l8">[2]r!$F$2</definedName>
    <definedName name="_________________l9">[2]r!$F$3</definedName>
    <definedName name="_________________LJ6">[15]DATA!$H$245</definedName>
    <definedName name="_________________lj600">#REF!</definedName>
    <definedName name="_________________lj900">#REF!</definedName>
    <definedName name="_________________LL3">#REF!</definedName>
    <definedName name="_________________LSO24">[10]Lead!#REF!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[6]r!$F$4</definedName>
    <definedName name="_________________mm1000">#REF!</definedName>
    <definedName name="_________________mm11">[2]r!$F$4</definedName>
    <definedName name="_________________mm111">[5]r!$F$4</definedName>
    <definedName name="_________________mm600">#REF!</definedName>
    <definedName name="_________________mm800">#REF!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[12]DATA_PRG!$H$269</definedName>
    <definedName name="_________________pv2">#REF!</definedName>
    <definedName name="_________________rr3">[7]v!$A$2:$E$51</definedName>
    <definedName name="_________________rrr1">[7]r!$B$1:$I$145</definedName>
    <definedName name="_________________SP10">[13]Sheet1!$C$18</definedName>
    <definedName name="_________________SP16">[13]Sheet1!$C$24</definedName>
    <definedName name="_________________SP7">[13]Sheet1!$C$15</definedName>
    <definedName name="_________________ss12">[8]rdamdata!$J$8</definedName>
    <definedName name="_________________ss20">[8]rdamdata!$J$7</definedName>
    <definedName name="_________________ss40">[8]rdamdata!$J$6</definedName>
    <definedName name="_________________var1">#REF!</definedName>
    <definedName name="_________________var4">#REF!</definedName>
    <definedName name="________________bla1">[1]leads!$H$7</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[9]DATA!$H$67</definedName>
    <definedName name="________________CCW2">[9]DATA!$H$97</definedName>
    <definedName name="________________cur1">[2]r!$F$30</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[11]DATA_PRG!$H$245</definedName>
    <definedName name="________________knr2">#REF!</definedName>
    <definedName name="________________l1">[3]leads!$A$3:$E$108</definedName>
    <definedName name="________________l12">#REF!</definedName>
    <definedName name="________________l2">[2]r!$F$29</definedName>
    <definedName name="________________l3">#REF!</definedName>
    <definedName name="________________l4">[4]Sheet1!$W$2:$Y$103</definedName>
    <definedName name="________________l5">#REF!</definedName>
    <definedName name="________________l6">[2]r!$F$4</definedName>
    <definedName name="________________l7">[5]r!$F$4</definedName>
    <definedName name="________________l8">[2]r!$F$2</definedName>
    <definedName name="________________l9">[2]r!$F$3</definedName>
    <definedName name="________________LJ6">[9]DATA!$H$245</definedName>
    <definedName name="________________lj600">#REF!</definedName>
    <definedName name="________________lj900">#REF!</definedName>
    <definedName name="________________LL3">#REF!</definedName>
    <definedName name="________________LSO24">[10]Lead!#REF!</definedName>
    <definedName name="________________MA1">#REF!</definedName>
    <definedName name="________________MA2">#REF!</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[6]r!$F$4</definedName>
    <definedName name="________________mm1000">#REF!</definedName>
    <definedName name="________________mm11">[2]r!$F$4</definedName>
    <definedName name="________________mm111">[5]r!$F$4</definedName>
    <definedName name="________________mm600">#REF!</definedName>
    <definedName name="________________mm800">#REF!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[12]DATA_PRG!$H$269</definedName>
    <definedName name="________________pv2">#REF!</definedName>
    <definedName name="________________rr3">[7]v!$A$2:$E$51</definedName>
    <definedName name="________________rrr1">[7]r!$B$1:$I$145</definedName>
    <definedName name="________________SP10">[13]Sheet1!$C$18</definedName>
    <definedName name="________________SP16">[13]Sheet1!$C$24</definedName>
    <definedName name="________________SP7">[13]Sheet1!$C$15</definedName>
    <definedName name="________________ss12">[8]rdamdata!$J$8</definedName>
    <definedName name="________________ss20">[8]rdamdata!$J$7</definedName>
    <definedName name="________________ss40">[8]rdamdata!$J$6</definedName>
    <definedName name="________________var1">#REF!</definedName>
    <definedName name="________________var4">#REF!</definedName>
    <definedName name="_______________bla1">[1]leads!$H$7</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[9]DATA!$H$67</definedName>
    <definedName name="_______________CCW2">[9]DATA!$H$97</definedName>
    <definedName name="_______________cur1">[2]r!$F$30</definedName>
    <definedName name="_______________G120907">[16]Data!#REF!</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[11]DATA_PRG!$H$245</definedName>
    <definedName name="_______________knr2">#REF!</definedName>
    <definedName name="_______________l1">[3]leads!$A$3:$E$108</definedName>
    <definedName name="_______________l12">#REF!</definedName>
    <definedName name="_______________l2">[2]r!$F$29</definedName>
    <definedName name="_______________l3">#REF!</definedName>
    <definedName name="_______________l4">[4]Sheet1!$W$2:$Y$103</definedName>
    <definedName name="_______________l5">#REF!</definedName>
    <definedName name="_______________l6">[2]r!$F$4</definedName>
    <definedName name="_______________l7">[5]r!$F$4</definedName>
    <definedName name="_______________l8">[2]r!$F$2</definedName>
    <definedName name="_______________l9">[2]r!$F$3</definedName>
    <definedName name="_______________LJ6">[9]DATA!$H$245</definedName>
    <definedName name="_______________lj600">#REF!</definedName>
    <definedName name="_______________lj900">#REF!</definedName>
    <definedName name="_______________LL3">#REF!</definedName>
    <definedName name="_______________LSO24">[10]Lead!#REF!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[6]r!$F$4</definedName>
    <definedName name="_______________mm1000">#REF!</definedName>
    <definedName name="_______________mm11">[2]r!$F$4</definedName>
    <definedName name="_______________mm111">[5]r!$F$4</definedName>
    <definedName name="_______________mm600">#REF!</definedName>
    <definedName name="_______________mm800">#REF!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[12]DATA_PRG!$H$269</definedName>
    <definedName name="_______________pv2">#REF!</definedName>
    <definedName name="_______________rr3">[7]v!$A$2:$E$51</definedName>
    <definedName name="_______________rrr1">[7]r!$B$1:$I$145</definedName>
    <definedName name="_______________SP10">[13]Sheet1!$C$18</definedName>
    <definedName name="_______________SP16">[13]Sheet1!$C$24</definedName>
    <definedName name="_______________SP7">[13]Sheet1!$C$15</definedName>
    <definedName name="_______________ss12">[8]rdamdata!$J$8</definedName>
    <definedName name="_______________ss20">[8]rdamdata!$J$7</definedName>
    <definedName name="_______________ss40">[8]rdamdata!$J$6</definedName>
    <definedName name="_______________var1">#REF!</definedName>
    <definedName name="_______________var4">#REF!</definedName>
    <definedName name="______________bla1">[1]leads!$H$7</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[9]DATA!$H$67</definedName>
    <definedName name="______________CCW2">[9]DATA!$H$97</definedName>
    <definedName name="______________cur1">[2]r!$F$30</definedName>
    <definedName name="______________G120907">[16]Data!#REF!</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[11]DATA_PRG!$H$245</definedName>
    <definedName name="______________knr2">#REF!</definedName>
    <definedName name="______________l1">[3]leads!$A$3:$E$108</definedName>
    <definedName name="______________l12">#REF!</definedName>
    <definedName name="______________l2">[2]r!$F$29</definedName>
    <definedName name="______________l3">#REF!</definedName>
    <definedName name="______________l4">[4]Sheet1!$W$2:$Y$103</definedName>
    <definedName name="______________l5">#REF!</definedName>
    <definedName name="______________l6">[2]r!$F$4</definedName>
    <definedName name="______________l7">[5]r!$F$4</definedName>
    <definedName name="______________l8">[2]r!$F$2</definedName>
    <definedName name="______________l9">[2]r!$F$3</definedName>
    <definedName name="______________LJ6">[9]DATA!$H$245</definedName>
    <definedName name="______________lj600">#REF!</definedName>
    <definedName name="______________lj900">#REF!</definedName>
    <definedName name="______________LL3">#REF!</definedName>
    <definedName name="______________LSO24">[10]Lead!#REF!</definedName>
    <definedName name="______________MA1">#REF!</definedName>
    <definedName name="______________MA2">#REF!</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[6]r!$F$4</definedName>
    <definedName name="______________mm1000">#REF!</definedName>
    <definedName name="______________mm11">[2]r!$F$4</definedName>
    <definedName name="______________mm111">[5]r!$F$4</definedName>
    <definedName name="______________mm600">#REF!</definedName>
    <definedName name="______________mm800">#REF!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[12]DATA_PRG!$H$269</definedName>
    <definedName name="______________pv2">#REF!</definedName>
    <definedName name="______________rr3">[7]v!$A$2:$E$51</definedName>
    <definedName name="______________rrr1">[7]r!$B$1:$I$145</definedName>
    <definedName name="______________SP10">[13]Sheet1!$C$18</definedName>
    <definedName name="______________SP16">[13]Sheet1!$C$24</definedName>
    <definedName name="______________SP7">[13]Sheet1!$C$15</definedName>
    <definedName name="______________ss12">[8]rdamdata!$J$8</definedName>
    <definedName name="______________ss20">[8]rdamdata!$J$7</definedName>
    <definedName name="______________ss40">[8]rdamdata!$J$6</definedName>
    <definedName name="______________var1">#REF!</definedName>
    <definedName name="______________var4">#REF!</definedName>
    <definedName name="_____________bla1">[1]leads!$H$7</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[9]DATA!$H$67</definedName>
    <definedName name="_____________CCW2">[9]DATA!$H$97</definedName>
    <definedName name="_____________cur1">[2]r!$F$30</definedName>
    <definedName name="_____________G120907">[17]Data!#REF!</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[11]DATA_PRG!$H$245</definedName>
    <definedName name="_____________knr2">#REF!</definedName>
    <definedName name="_____________l1">[3]leads!$A$3:$E$108</definedName>
    <definedName name="_____________l12">#REF!</definedName>
    <definedName name="_____________l2">[2]r!$F$29</definedName>
    <definedName name="_____________l3">#REF!</definedName>
    <definedName name="_____________l4">[4]Sheet1!$W$2:$Y$103</definedName>
    <definedName name="_____________l5">#REF!</definedName>
    <definedName name="_____________l6">[2]r!$F$4</definedName>
    <definedName name="_____________l7">[5]r!$F$4</definedName>
    <definedName name="_____________l8">[2]r!$F$2</definedName>
    <definedName name="_____________l9">[2]r!$F$3</definedName>
    <definedName name="_____________LJ6">[9]DATA!$H$245</definedName>
    <definedName name="_____________lj600">#REF!</definedName>
    <definedName name="_____________lj900">#REF!</definedName>
    <definedName name="_____________LL3">#REF!</definedName>
    <definedName name="_____________LSO24">[10]Lead!#REF!</definedName>
    <definedName name="_____________MA1">#REF!</definedName>
    <definedName name="_____________MA2">#REF!</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[6]r!$F$4</definedName>
    <definedName name="_____________mm1000">#REF!</definedName>
    <definedName name="_____________mm11">[2]r!$F$4</definedName>
    <definedName name="_____________mm111">[5]r!$F$4</definedName>
    <definedName name="_____________mm600">#REF!</definedName>
    <definedName name="_____________mm800">#REF!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[12]DATA_PRG!$H$269</definedName>
    <definedName name="_____________pv2">#REF!</definedName>
    <definedName name="_____________rr3">[7]v!$A$2:$E$51</definedName>
    <definedName name="_____________rrr1">[7]r!$B$1:$I$145</definedName>
    <definedName name="_____________SP10">[13]Sheet1!$C$18</definedName>
    <definedName name="_____________SP16">[13]Sheet1!$C$24</definedName>
    <definedName name="_____________SP7">[13]Sheet1!$C$15</definedName>
    <definedName name="_____________ss12">[8]rdamdata!$J$8</definedName>
    <definedName name="_____________ss20">[8]rdamdata!$J$7</definedName>
    <definedName name="_____________ss40">[8]rdamdata!$J$6</definedName>
    <definedName name="_____________var1">#REF!</definedName>
    <definedName name="_____________var4">#REF!</definedName>
    <definedName name="____________bla1">[1]leads!$H$7</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[9]DATA!$H$67</definedName>
    <definedName name="____________CCW2">[9]DATA!$H$97</definedName>
    <definedName name="____________cur1">[2]r!$F$30</definedName>
    <definedName name="____________G120907">[18]Data!#REF!</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[11]DATA_PRG!$H$245</definedName>
    <definedName name="____________l1">[3]leads!$A$3:$E$108</definedName>
    <definedName name="____________l12">#REF!</definedName>
    <definedName name="____________l2">[2]r!$F$29</definedName>
    <definedName name="____________l3">#REF!</definedName>
    <definedName name="____________l4">[4]Sheet1!$W$2:$Y$103</definedName>
    <definedName name="____________l5">#REF!</definedName>
    <definedName name="____________l6">[2]r!$F$4</definedName>
    <definedName name="____________l7">[5]r!$F$4</definedName>
    <definedName name="____________l8">[2]r!$F$2</definedName>
    <definedName name="____________l9">[2]r!$F$3</definedName>
    <definedName name="____________LJ6">[9]DATA!$H$245</definedName>
    <definedName name="____________lj600">#REF!</definedName>
    <definedName name="____________lj900">#REF!</definedName>
    <definedName name="____________LL3">#REF!</definedName>
    <definedName name="____________LSO24">[10]Lead!#REF!</definedName>
    <definedName name="____________MA1">#REF!</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[6]r!$F$4</definedName>
    <definedName name="____________mm1000">#REF!</definedName>
    <definedName name="____________mm11">[2]r!$F$4</definedName>
    <definedName name="____________mm111">[5]r!$F$4</definedName>
    <definedName name="____________mm600">#REF!</definedName>
    <definedName name="____________mm800">#REF!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[12]DATA_PRG!$H$269</definedName>
    <definedName name="____________pv2">#REF!</definedName>
    <definedName name="____________rr3">[7]v!$A$2:$E$51</definedName>
    <definedName name="____________rrr1">[7]r!$B$1:$I$145</definedName>
    <definedName name="____________SP10">[13]Sheet1!$C$18</definedName>
    <definedName name="____________SP16">[13]Sheet1!$C$24</definedName>
    <definedName name="____________SP7">[13]Sheet1!$C$15</definedName>
    <definedName name="____________ss12">[8]rdamdata!$J$8</definedName>
    <definedName name="____________ss20">[8]rdamdata!$J$7</definedName>
    <definedName name="____________ss40">[8]rdamdata!$J$6</definedName>
    <definedName name="____________var1">#REF!</definedName>
    <definedName name="____________var4">#REF!</definedName>
    <definedName name="____________xh2256">[19]HDPE!$L$30</definedName>
    <definedName name="____________xh2506">[19]HDPE!$M$30</definedName>
    <definedName name="____________xh2806">[19]HDPE!$N$30</definedName>
    <definedName name="____________xh3156">[19]HDPE!$O$30</definedName>
    <definedName name="____________xh634">[19]HDPE!$C$16</definedName>
    <definedName name="____________xk7100">[19]DI!$C$37</definedName>
    <definedName name="____________xk7150">[19]DI!$D$37</definedName>
    <definedName name="____________xk7250">[19]DI!$F$37</definedName>
    <definedName name="____________xk7300">[19]DI!$G$37</definedName>
    <definedName name="____________xp11010">[19]pvc!$F$61</definedName>
    <definedName name="____________xp1104">[19]pvc!$F$31</definedName>
    <definedName name="____________xp1106">[19]pvc!$F$46</definedName>
    <definedName name="____________xp1254">[19]pvc!$G$31</definedName>
    <definedName name="____________xp1256">[19]pvc!$G$46</definedName>
    <definedName name="____________xp14010">[19]pvc!$H$61</definedName>
    <definedName name="____________xp1404">[19]pvc!$H$31</definedName>
    <definedName name="____________xp1406">[19]pvc!$H$46</definedName>
    <definedName name="____________xp1604">[19]pvc!$I$31</definedName>
    <definedName name="____________xp1606">[19]pvc!$I$46</definedName>
    <definedName name="____________xp1804">[19]pvc!$J$31</definedName>
    <definedName name="____________xp1806">[19]pvc!$J$46</definedName>
    <definedName name="____________xp2006">[19]pvc!$K$46</definedName>
    <definedName name="____________xp6310">[19]pvc!$C$61</definedName>
    <definedName name="____________xp636">[19]pvc!$C$46</definedName>
    <definedName name="____________xp7510">[19]pvc!$D$61</definedName>
    <definedName name="____________xp754">[19]pvc!$D$31</definedName>
    <definedName name="____________xp756">[19]pvc!$D$46</definedName>
    <definedName name="____________xp9010">[19]pvc!$E$61</definedName>
    <definedName name="____________xp904">[19]pvc!$E$31</definedName>
    <definedName name="____________xp906">[19]pvc!$E$46</definedName>
    <definedName name="___________bla1">[1]leads!$H$7</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[9]DATA!$H$67</definedName>
    <definedName name="___________CCW2">[9]DATA!$H$97</definedName>
    <definedName name="___________cur1">[2]r!$F$30</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[11]DATA_PRG!$H$245</definedName>
    <definedName name="___________l1">[3]leads!$A$3:$E$108</definedName>
    <definedName name="___________l12">#REF!</definedName>
    <definedName name="___________l2">[2]r!$F$29</definedName>
    <definedName name="___________l3">#REF!</definedName>
    <definedName name="___________l4">[4]Sheet1!$W$2:$Y$103</definedName>
    <definedName name="___________l5">#REF!</definedName>
    <definedName name="___________l6">[2]r!$F$4</definedName>
    <definedName name="___________l7">[5]r!$F$4</definedName>
    <definedName name="___________l8">[2]r!$F$2</definedName>
    <definedName name="___________l9">[2]r!$F$3</definedName>
    <definedName name="___________LJ6">[9]DATA!$H$245</definedName>
    <definedName name="___________lj600">#REF!</definedName>
    <definedName name="___________lj900">#REF!</definedName>
    <definedName name="___________LL3">#REF!</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[6]r!$F$4</definedName>
    <definedName name="___________mm1000">#REF!</definedName>
    <definedName name="___________mm11">[2]r!$F$4</definedName>
    <definedName name="___________mm111">[5]r!$F$4</definedName>
    <definedName name="___________mm600">#REF!</definedName>
    <definedName name="___________mm800">#REF!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[12]DATA_PRG!$H$269</definedName>
    <definedName name="___________pv2">#REF!</definedName>
    <definedName name="___________rr3">[7]v!$A$2:$E$51</definedName>
    <definedName name="___________rrr1">[7]r!$B$1:$I$145</definedName>
    <definedName name="___________SP10">[13]Sheet1!$C$18</definedName>
    <definedName name="___________SP16">[13]Sheet1!$C$24</definedName>
    <definedName name="___________SP7">[13]Sheet1!$C$15</definedName>
    <definedName name="___________ss12">[8]rdamdata!$J$8</definedName>
    <definedName name="___________ss20">[8]rdamdata!$J$7</definedName>
    <definedName name="___________ss40">[8]rdamdata!$J$6</definedName>
    <definedName name="___________var1">#REF!</definedName>
    <definedName name="___________var4">#REF!</definedName>
    <definedName name="___________xh2256">[19]HDPE!$L$30</definedName>
    <definedName name="___________xh2506">[19]HDPE!$M$30</definedName>
    <definedName name="___________xh2806">[19]HDPE!$N$30</definedName>
    <definedName name="___________xh3156">[19]HDPE!$O$30</definedName>
    <definedName name="___________xh634">[19]HDPE!$C$16</definedName>
    <definedName name="___________xk7100">[19]DI!$C$37</definedName>
    <definedName name="___________xk7150">[19]DI!$D$37</definedName>
    <definedName name="___________xk7250">[19]DI!$F$37</definedName>
    <definedName name="___________xk7300">[19]DI!$G$37</definedName>
    <definedName name="___________xp11010">[19]pvc!$F$61</definedName>
    <definedName name="___________xp1104">[19]pvc!$F$31</definedName>
    <definedName name="___________xp1106">[19]pvc!$F$46</definedName>
    <definedName name="___________xp1254">[19]pvc!$G$31</definedName>
    <definedName name="___________xp1256">[19]pvc!$G$46</definedName>
    <definedName name="___________xp14010">[19]pvc!$H$61</definedName>
    <definedName name="___________xp1404">[19]pvc!$H$31</definedName>
    <definedName name="___________xp1406">[19]pvc!$H$46</definedName>
    <definedName name="___________xp1604">[19]pvc!$I$31</definedName>
    <definedName name="___________xp1606">[19]pvc!$I$46</definedName>
    <definedName name="___________xp1804">[19]pvc!$J$31</definedName>
    <definedName name="___________xp1806">[19]pvc!$J$46</definedName>
    <definedName name="___________xp2006">[19]pvc!$K$46</definedName>
    <definedName name="___________xp6310">[19]pvc!$C$61</definedName>
    <definedName name="___________xp636">[19]pvc!$C$46</definedName>
    <definedName name="___________xp7510">[19]pvc!$D$61</definedName>
    <definedName name="___________xp754">[19]pvc!$D$31</definedName>
    <definedName name="___________xp756">[19]pvc!$D$46</definedName>
    <definedName name="___________xp9010">[19]pvc!$E$61</definedName>
    <definedName name="___________xp904">[19]pvc!$E$31</definedName>
    <definedName name="___________xp906">[19]pvc!$E$46</definedName>
    <definedName name="__________bla1">[1]leads!$H$7</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[9]DATA!$H$67</definedName>
    <definedName name="__________CCW2">[9]DATA!$H$97</definedName>
    <definedName name="__________cur1">[2]r!$F$30</definedName>
    <definedName name="__________G120907">[18]Data!#REF!</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[11]DATA_PRG!$H$245</definedName>
    <definedName name="__________l1">[3]leads!$A$3:$E$108</definedName>
    <definedName name="__________l12">#REF!</definedName>
    <definedName name="__________l2">[2]r!$F$29</definedName>
    <definedName name="__________l3">#REF!</definedName>
    <definedName name="__________l4">[4]Sheet1!$W$2:$Y$103</definedName>
    <definedName name="__________l5">#REF!</definedName>
    <definedName name="__________l6">[2]r!$F$4</definedName>
    <definedName name="__________l7">[5]r!$F$4</definedName>
    <definedName name="__________l8">[2]r!$F$2</definedName>
    <definedName name="__________l9">[2]r!$F$3</definedName>
    <definedName name="__________LJ6">[9]DATA!$H$245</definedName>
    <definedName name="__________lj600">#REF!</definedName>
    <definedName name="__________lj900">#REF!</definedName>
    <definedName name="__________LL3">#REF!</definedName>
    <definedName name="__________LSO24">[10]Lead!#REF!</definedName>
    <definedName name="__________Met45">#REF!</definedName>
    <definedName name="__________MEt55">#REF!</definedName>
    <definedName name="__________Met63">#REF!</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[6]r!$F$4</definedName>
    <definedName name="__________mm1000">#REF!</definedName>
    <definedName name="__________mm11">[2]r!$F$4</definedName>
    <definedName name="__________mm111">[5]r!$F$4</definedName>
    <definedName name="__________mm600">#REF!</definedName>
    <definedName name="__________mm800">#REF!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[12]DATA_PRG!$H$269</definedName>
    <definedName name="__________pv2">#REF!</definedName>
    <definedName name="__________rr3">[7]v!$A$2:$E$51</definedName>
    <definedName name="__________rrr1">[7]r!$B$1:$I$145</definedName>
    <definedName name="__________SP10">[13]Sheet1!$C$18</definedName>
    <definedName name="__________SP16">[13]Sheet1!$C$24</definedName>
    <definedName name="__________SP7">[13]Sheet1!$C$15</definedName>
    <definedName name="__________ss12">[8]rdamdata!$J$8</definedName>
    <definedName name="__________ss20">[8]rdamdata!$J$7</definedName>
    <definedName name="__________ss40">[8]rdamdata!$J$6</definedName>
    <definedName name="__________var1">#REF!</definedName>
    <definedName name="__________var4">#REF!</definedName>
    <definedName name="__________xh2256">[19]HDPE!$L$30</definedName>
    <definedName name="__________xh2506">[19]HDPE!$M$30</definedName>
    <definedName name="__________xh2806">[19]HDPE!$N$30</definedName>
    <definedName name="__________xh3156">[19]HDPE!$O$30</definedName>
    <definedName name="__________xh634">[19]HDPE!$C$16</definedName>
    <definedName name="__________xk7100">[19]DI!$C$37</definedName>
    <definedName name="__________xk7150">[19]DI!$D$37</definedName>
    <definedName name="__________xk7250">[19]DI!$F$37</definedName>
    <definedName name="__________xk7300">[19]DI!$G$37</definedName>
    <definedName name="__________xp11010">[19]pvc!$F$61</definedName>
    <definedName name="__________xp1104">[19]pvc!$F$31</definedName>
    <definedName name="__________xp1106">[19]pvc!$F$46</definedName>
    <definedName name="__________xp1254">[19]pvc!$G$31</definedName>
    <definedName name="__________xp1256">[19]pvc!$G$46</definedName>
    <definedName name="__________xp14010">[19]pvc!$H$61</definedName>
    <definedName name="__________xp1404">[19]pvc!$H$31</definedName>
    <definedName name="__________xp1406">[19]pvc!$H$46</definedName>
    <definedName name="__________xp1604">[19]pvc!$I$31</definedName>
    <definedName name="__________xp1606">[19]pvc!$I$46</definedName>
    <definedName name="__________xp1804">[19]pvc!$J$31</definedName>
    <definedName name="__________xp1806">[19]pvc!$J$46</definedName>
    <definedName name="__________xp2006">[19]pvc!$K$46</definedName>
    <definedName name="__________xp6310">[19]pvc!$C$61</definedName>
    <definedName name="__________xp636">[19]pvc!$C$46</definedName>
    <definedName name="__________xp7510">[19]pvc!$D$61</definedName>
    <definedName name="__________xp754">[19]pvc!$D$31</definedName>
    <definedName name="__________xp756">[19]pvc!$D$46</definedName>
    <definedName name="__________xp9010">[19]pvc!$E$61</definedName>
    <definedName name="__________xp904">[19]pvc!$E$31</definedName>
    <definedName name="__________xp906">[19]pvc!$E$46</definedName>
    <definedName name="_________bla1">[1]leads!$H$7</definedName>
    <definedName name="_________can430">40.73</definedName>
    <definedName name="_________can435">43.3</definedName>
    <definedName name="_________CCW1">[9]DATA!$H$67</definedName>
    <definedName name="_________CCW2">[9]DATA!$H$97</definedName>
    <definedName name="_________cur1">[2]r!$F$30</definedName>
    <definedName name="_________imp1">[11]DATA_PRG!$H$245</definedName>
    <definedName name="_________l1">[3]leads!$A$3:$E$108</definedName>
    <definedName name="_________l12">#REF!</definedName>
    <definedName name="_________l2">[2]r!$F$29</definedName>
    <definedName name="_________l3">#REF!</definedName>
    <definedName name="_________l4">[4]Sheet1!$W$2:$Y$103</definedName>
    <definedName name="_________l5">#REF!</definedName>
    <definedName name="_________l6">[2]r!$F$4</definedName>
    <definedName name="_________l7">[5]r!$F$4</definedName>
    <definedName name="_________l8">[2]r!$F$2</definedName>
    <definedName name="_________l9">[2]r!$F$3</definedName>
    <definedName name="_________LJ6">[9]DATA!$H$245</definedName>
    <definedName name="_________Met45">#REF!</definedName>
    <definedName name="_________MEt55">#REF!</definedName>
    <definedName name="_________Met63">#REF!</definedName>
    <definedName name="_________mm1">[6]r!$F$4</definedName>
    <definedName name="_________mm1000">#REF!</definedName>
    <definedName name="_________mm11">[2]r!$F$4</definedName>
    <definedName name="_________mm111">[5]r!$F$4</definedName>
    <definedName name="_________mm600">#REF!</definedName>
    <definedName name="_________mm800">#REF!</definedName>
    <definedName name="_________pc2">#REF!</definedName>
    <definedName name="_________pla4">[12]DATA_PRG!$H$269</definedName>
    <definedName name="_________pv2">#REF!</definedName>
    <definedName name="_________rr3">[7]v!$A$2:$E$51</definedName>
    <definedName name="_________rrr1">[7]r!$B$1:$I$145</definedName>
    <definedName name="_________RT5565">#REF!</definedName>
    <definedName name="_________SP10">[13]Sheet1!$C$18</definedName>
    <definedName name="_________SP16">[13]Sheet1!$C$24</definedName>
    <definedName name="_________SP7">[13]Sheet1!$C$15</definedName>
    <definedName name="_________ss12">[8]rdamdata!$J$8</definedName>
    <definedName name="_________ss20">[8]rdamdata!$J$7</definedName>
    <definedName name="_________ss40">[8]rdamdata!$J$6</definedName>
    <definedName name="_________var1">#REF!</definedName>
    <definedName name="_________var4">#REF!</definedName>
    <definedName name="_________xh2506">[20]HDPE!$M$30</definedName>
    <definedName name="_________xh2806">[20]HDPE!$N$30</definedName>
    <definedName name="_________xh3156">[20]HDPE!$O$30</definedName>
    <definedName name="_________xh634">[20]HDPE!$C$16</definedName>
    <definedName name="_________xk7100">[20]DI!$C$37</definedName>
    <definedName name="_________xk7150">[20]DI!$D$37</definedName>
    <definedName name="_________xk7250">[20]DI!$F$37</definedName>
    <definedName name="_________xk7300">[20]DI!$G$37</definedName>
    <definedName name="_________xp11010">[20]pvc!$F$61</definedName>
    <definedName name="_________xp1104">[20]pvc!$F$31</definedName>
    <definedName name="_________xp1106">[20]pvc!$F$46</definedName>
    <definedName name="_________xp1254">[20]pvc!$G$31</definedName>
    <definedName name="_________xp1256">[20]pvc!$G$46</definedName>
    <definedName name="_________xp14010">[20]pvc!$H$61</definedName>
    <definedName name="_________xp1404">[20]pvc!$H$31</definedName>
    <definedName name="_________xp1406">[20]pvc!$H$46</definedName>
    <definedName name="_________xp1604">[20]pvc!$I$31</definedName>
    <definedName name="_________xp1606">[20]pvc!$I$46</definedName>
    <definedName name="_________xp1804">[20]pvc!$J$31</definedName>
    <definedName name="_________xp1806">[20]pvc!$J$46</definedName>
    <definedName name="_________xp2006">[20]pvc!$K$46</definedName>
    <definedName name="_________xp6310">[20]pvc!$C$61</definedName>
    <definedName name="_________xp636">[20]pvc!$C$46</definedName>
    <definedName name="_________xp7510">[20]pvc!$D$61</definedName>
    <definedName name="_________xp754">[20]pvc!$D$31</definedName>
    <definedName name="_________xp756">[20]pvc!$D$46</definedName>
    <definedName name="_________xp9010">[20]pvc!$E$61</definedName>
    <definedName name="_________xp904">[20]pvc!$E$31</definedName>
    <definedName name="_________xp906">[20]pvc!$E$46</definedName>
    <definedName name="________bla1">[1]leads!$H$7</definedName>
    <definedName name="________can430">40.73</definedName>
    <definedName name="________can435">43.3</definedName>
    <definedName name="________CCW1">[9]DATA!$H$67</definedName>
    <definedName name="________CCW2">[9]DATA!$H$97</definedName>
    <definedName name="________cur1">[2]r!$F$30</definedName>
    <definedName name="________G120907">[21]Data!#REF!</definedName>
    <definedName name="________imp1">[11]DATA_PRG!$H$245</definedName>
    <definedName name="________l1">[3]leads!$A$3:$E$108</definedName>
    <definedName name="________l12">#REF!</definedName>
    <definedName name="________l2">[2]r!$F$29</definedName>
    <definedName name="________l3">#REF!</definedName>
    <definedName name="________l4">[4]Sheet1!$W$2:$Y$103</definedName>
    <definedName name="________l5">#REF!</definedName>
    <definedName name="________l6">[2]r!$F$4</definedName>
    <definedName name="________l7">[5]r!$F$4</definedName>
    <definedName name="________l8">[2]r!$F$2</definedName>
    <definedName name="________l9">[2]r!$F$3</definedName>
    <definedName name="________LJ6">[9]DATA!$H$245</definedName>
    <definedName name="________mm1">[6]r!$F$4</definedName>
    <definedName name="________mm11">[2]r!$F$4</definedName>
    <definedName name="________mm111">[5]r!$F$4</definedName>
    <definedName name="________pc2">#REF!</definedName>
    <definedName name="________pla4">[12]DATA_PRG!$H$269</definedName>
    <definedName name="________pv2">#REF!</definedName>
    <definedName name="________rr3">[7]v!$A$2:$E$51</definedName>
    <definedName name="________rrr1">[7]r!$B$1:$I$145</definedName>
    <definedName name="________SP10">[13]Sheet1!$C$18</definedName>
    <definedName name="________SP16">[13]Sheet1!$C$24</definedName>
    <definedName name="________SP7">[13]Sheet1!$C$15</definedName>
    <definedName name="________ss12">[8]rdamdata!$J$8</definedName>
    <definedName name="________ss20">[8]rdamdata!$J$7</definedName>
    <definedName name="________ss40">[8]rdamdata!$J$6</definedName>
    <definedName name="________var1">#REF!</definedName>
    <definedName name="________var4">#REF!</definedName>
    <definedName name="________xh2256">[20]HDPE!$L$30</definedName>
    <definedName name="________xh2506">[20]HDPE!$M$30</definedName>
    <definedName name="________xh2806">[20]HDPE!$N$30</definedName>
    <definedName name="________xh3156">[20]HDPE!$O$30</definedName>
    <definedName name="________xh634">[20]HDPE!$C$16</definedName>
    <definedName name="________xk7100">[20]DI!$C$37</definedName>
    <definedName name="________xk7150">[20]DI!$D$37</definedName>
    <definedName name="________xk7250">[20]DI!$F$37</definedName>
    <definedName name="________xk7300">[20]DI!$G$37</definedName>
    <definedName name="________xp11010">[20]pvc!$F$61</definedName>
    <definedName name="________xp1104">[20]pvc!$F$31</definedName>
    <definedName name="________xp1106">[20]pvc!$F$46</definedName>
    <definedName name="________xp1254">[20]pvc!$G$31</definedName>
    <definedName name="________xp1256">[20]pvc!$G$46</definedName>
    <definedName name="________xp14010">[20]pvc!$H$61</definedName>
    <definedName name="________xp1404">[20]pvc!$H$31</definedName>
    <definedName name="________xp1406">[20]pvc!$H$46</definedName>
    <definedName name="________xp1604">[20]pvc!$I$31</definedName>
    <definedName name="________xp1606">[20]pvc!$I$46</definedName>
    <definedName name="________xp1804">[20]pvc!$J$31</definedName>
    <definedName name="________xp1806">[20]pvc!$J$46</definedName>
    <definedName name="________xp2006">[20]pvc!$K$46</definedName>
    <definedName name="________xp6310">[20]pvc!$C$61</definedName>
    <definedName name="________xp636">[20]pvc!$C$46</definedName>
    <definedName name="________xp7510">[20]pvc!$D$61</definedName>
    <definedName name="________xp754">[20]pvc!$D$31</definedName>
    <definedName name="________xp756">[20]pvc!$D$46</definedName>
    <definedName name="________xp9010">[20]pvc!$E$61</definedName>
    <definedName name="________xp904">[20]pvc!$E$31</definedName>
    <definedName name="________xp906">[20]pvc!$E$46</definedName>
    <definedName name="_______bla1">[1]leads!$H$7</definedName>
    <definedName name="_______can430">40.73</definedName>
    <definedName name="_______can435">43.3</definedName>
    <definedName name="_______CCW1">[9]DATA!$H$67</definedName>
    <definedName name="_______CCW2">[9]DATA!$H$97</definedName>
    <definedName name="_______cur1">[2]r!$F$30</definedName>
    <definedName name="_______G120907">[21]Data!#REF!</definedName>
    <definedName name="_______imp1">[11]DATA_PRG!$H$245</definedName>
    <definedName name="_______l1">[3]leads!$A$3:$E$108</definedName>
    <definedName name="_______l12">#REF!</definedName>
    <definedName name="_______l2">[2]r!$F$29</definedName>
    <definedName name="_______l3">#REF!</definedName>
    <definedName name="_______l4">[4]Sheet1!$W$2:$Y$103</definedName>
    <definedName name="_______l5">#REF!</definedName>
    <definedName name="_______l6">[2]r!$F$4</definedName>
    <definedName name="_______l7">[5]r!$F$4</definedName>
    <definedName name="_______l8">[2]r!$F$2</definedName>
    <definedName name="_______l9">[2]r!$F$3</definedName>
    <definedName name="_______LJ6">[9]DATA!$H$245</definedName>
    <definedName name="_______MA1">#REF!</definedName>
    <definedName name="_______mm1">[6]r!$F$4</definedName>
    <definedName name="_______mm11">[2]r!$F$4</definedName>
    <definedName name="_______mm111">[5]r!$F$4</definedName>
    <definedName name="_______pc2">#REF!</definedName>
    <definedName name="_______pla4">[12]DATA_PRG!$H$269</definedName>
    <definedName name="_______pv2">#REF!</definedName>
    <definedName name="_______rr3">[7]v!$A$2:$E$51</definedName>
    <definedName name="_______rrr1">[7]r!$B$1:$I$145</definedName>
    <definedName name="_______RT5565">#REF!</definedName>
    <definedName name="_______SP10">[13]Sheet1!$C$18</definedName>
    <definedName name="_______SP16">[13]Sheet1!$C$24</definedName>
    <definedName name="_______SP7">[13]Sheet1!$C$15</definedName>
    <definedName name="_______ss12">[8]rdamdata!$J$8</definedName>
    <definedName name="_______ss20">[8]rdamdata!$J$7</definedName>
    <definedName name="_______ss40">[8]rdamdata!$J$6</definedName>
    <definedName name="_______var1">#REF!</definedName>
    <definedName name="_______var4">#REF!</definedName>
    <definedName name="_______xh2256">[20]HDPE!$L$30</definedName>
    <definedName name="_______xh2506">[20]HDPE!$M$30</definedName>
    <definedName name="_______xh2806">[20]HDPE!$N$30</definedName>
    <definedName name="_______xh3156">[20]HDPE!$O$30</definedName>
    <definedName name="_______xh634">[20]HDPE!$C$16</definedName>
    <definedName name="_______xk7100">[20]DI!$C$37</definedName>
    <definedName name="_______xk7150">[20]DI!$D$37</definedName>
    <definedName name="_______xk7250">[20]DI!$F$37</definedName>
    <definedName name="_______xk7300">[20]DI!$G$37</definedName>
    <definedName name="_______xp11010">[20]pvc!$F$61</definedName>
    <definedName name="_______xp1104">[20]pvc!$F$31</definedName>
    <definedName name="_______xp1106">[20]pvc!$F$46</definedName>
    <definedName name="_______xp1254">[20]pvc!$G$31</definedName>
    <definedName name="_______xp1256">[20]pvc!$G$46</definedName>
    <definedName name="_______xp14010">[20]pvc!$H$61</definedName>
    <definedName name="_______xp1404">[20]pvc!$H$31</definedName>
    <definedName name="_______xp1406">[20]pvc!$H$46</definedName>
    <definedName name="_______xp1604">[20]pvc!$I$31</definedName>
    <definedName name="_______xp1606">[20]pvc!$I$46</definedName>
    <definedName name="_______xp1804">[20]pvc!$J$31</definedName>
    <definedName name="_______xp1806">[20]pvc!$J$46</definedName>
    <definedName name="_______xp2006">[20]pvc!$K$46</definedName>
    <definedName name="_______xp6310">[20]pvc!$C$61</definedName>
    <definedName name="_______xp636">[20]pvc!$C$46</definedName>
    <definedName name="_______xp7510">[20]pvc!$D$61</definedName>
    <definedName name="_______xp754">[20]pvc!$D$31</definedName>
    <definedName name="_______xp756">[20]pvc!$D$46</definedName>
    <definedName name="_______xp9010">[20]pvc!$E$61</definedName>
    <definedName name="_______xp904">[20]pvc!$E$31</definedName>
    <definedName name="_______xp906">[20]pvc!$E$46</definedName>
    <definedName name="______bla1">[1]leads!$H$7</definedName>
    <definedName name="______can430">40.73</definedName>
    <definedName name="______can435">43.3</definedName>
    <definedName name="______CCW1">[9]DATA!$H$67</definedName>
    <definedName name="______CCW2">[9]DATA!$H$97</definedName>
    <definedName name="______cur1">[2]r!$F$30</definedName>
    <definedName name="______er1">#REF!</definedName>
    <definedName name="______G120907">[22]Data!#REF!</definedName>
    <definedName name="______imp1">[11]DATA_PRG!$H$245</definedName>
    <definedName name="______l1">[3]leads!$A$3:$E$108</definedName>
    <definedName name="______l12">#REF!</definedName>
    <definedName name="______l2">[2]r!$F$29</definedName>
    <definedName name="______l3">#REF!</definedName>
    <definedName name="______l4">[4]Sheet1!$W$2:$Y$103</definedName>
    <definedName name="______l5">#REF!</definedName>
    <definedName name="______l6">[2]r!$F$4</definedName>
    <definedName name="______l7">[5]r!$F$4</definedName>
    <definedName name="______l8">[2]r!$F$2</definedName>
    <definedName name="______l9">[2]r!$F$3</definedName>
    <definedName name="______LJ6">[9]DATA!$H$245</definedName>
    <definedName name="______me12">'[23]Lead statement'!#REF!</definedName>
    <definedName name="______mm1">[6]r!$F$4</definedName>
    <definedName name="______mm11">[2]r!$F$4</definedName>
    <definedName name="______mm111">[5]r!$F$4</definedName>
    <definedName name="______pc2">#REF!</definedName>
    <definedName name="______pla4">[12]DATA_PRG!$H$269</definedName>
    <definedName name="______pv2">#REF!</definedName>
    <definedName name="______rr3">[7]v!$A$2:$E$51</definedName>
    <definedName name="______rrr1">[7]r!$B$1:$I$145</definedName>
    <definedName name="______SP10">[13]Sheet1!$C$18</definedName>
    <definedName name="______SP16">[13]Sheet1!$C$24</definedName>
    <definedName name="______SP7">[13]Sheet1!$C$15</definedName>
    <definedName name="______ss12">[8]rdamdata!$J$8</definedName>
    <definedName name="______ss20">[8]rdamdata!$J$7</definedName>
    <definedName name="______ss40">[8]rdamdata!$J$6</definedName>
    <definedName name="______var1">#REF!</definedName>
    <definedName name="______var4">#REF!</definedName>
    <definedName name="______xh2256">[20]HDPE!$L$30</definedName>
    <definedName name="______xh2506">[20]HDPE!$M$30</definedName>
    <definedName name="______xh2806">[20]HDPE!$N$30</definedName>
    <definedName name="______xh3156">[20]HDPE!$O$30</definedName>
    <definedName name="______xh634">[20]HDPE!$C$16</definedName>
    <definedName name="______xk7100">[20]DI!$C$37</definedName>
    <definedName name="______xk7150">[20]DI!$D$37</definedName>
    <definedName name="______xk7250">[20]DI!$F$37</definedName>
    <definedName name="______xk7300">[20]DI!$G$37</definedName>
    <definedName name="______xp11010">[20]pvc!$F$61</definedName>
    <definedName name="______xp1104">[20]pvc!$F$31</definedName>
    <definedName name="______xp1106">[20]pvc!$F$46</definedName>
    <definedName name="______xp1254">[20]pvc!$G$31</definedName>
    <definedName name="______xp1256">[20]pvc!$G$46</definedName>
    <definedName name="______xp14010">[20]pvc!$H$61</definedName>
    <definedName name="______xp1404">[20]pvc!$H$31</definedName>
    <definedName name="______xp1406">[20]pvc!$H$46</definedName>
    <definedName name="______xp1604">[20]pvc!$I$31</definedName>
    <definedName name="______xp1606">[20]pvc!$I$46</definedName>
    <definedName name="______xp1804">[20]pvc!$J$31</definedName>
    <definedName name="______xp1806">[20]pvc!$J$46</definedName>
    <definedName name="______xp2006">[20]pvc!$K$46</definedName>
    <definedName name="______xp6310">[20]pvc!$C$61</definedName>
    <definedName name="______xp636">[20]pvc!$C$46</definedName>
    <definedName name="______xp7510">[20]pvc!$D$61</definedName>
    <definedName name="______xp754">[20]pvc!$D$31</definedName>
    <definedName name="______xp756">[20]pvc!$D$46</definedName>
    <definedName name="______xp9010">[20]pvc!$E$61</definedName>
    <definedName name="______xp904">[20]pvc!$E$31</definedName>
    <definedName name="______xp906">[20]pvc!$E$46</definedName>
    <definedName name="_____12">#REF!</definedName>
    <definedName name="_____bla1">[1]leads!$H$7</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CW1">[9]DATA!$H$67</definedName>
    <definedName name="_____CCW2">[9]DATA!$H$97</definedName>
    <definedName name="_____cur1">[2]r!$F$30</definedName>
    <definedName name="_____er1">#REF!</definedName>
    <definedName name="_____G120907">[22]Data!#REF!</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imp1">[11]DATA_PRG!$H$245</definedName>
    <definedName name="_____l1">[3]leads!$A$3:$E$108</definedName>
    <definedName name="_____l12">#REF!</definedName>
    <definedName name="_____l2">[2]r!$F$29</definedName>
    <definedName name="_____l3">#REF!</definedName>
    <definedName name="_____l4">[4]Sheet1!$W$2:$Y$103</definedName>
    <definedName name="_____l5">#REF!</definedName>
    <definedName name="_____l6">[2]r!$F$4</definedName>
    <definedName name="_____l7">[5]r!$F$4</definedName>
    <definedName name="_____l8">[2]r!$F$2</definedName>
    <definedName name="_____l9">[2]r!$F$3</definedName>
    <definedName name="_____LJ6">[9]DATA!$H$245</definedName>
    <definedName name="_____lj600">#REF!</definedName>
    <definedName name="_____lj900">#REF!</definedName>
    <definedName name="_____LL3">#REF!</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[6]r!$F$4</definedName>
    <definedName name="_____mm11">[2]r!$F$4</definedName>
    <definedName name="_____mm111">[5]r!$F$4</definedName>
    <definedName name="_____OH1">[24]MRATES!$T$26</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[12]DATA_PRG!$H$269</definedName>
    <definedName name="_____pv2">#REF!</definedName>
    <definedName name="_____rr3">[7]v!$A$2:$E$51</definedName>
    <definedName name="_____rrr1">[7]r!$B$1:$I$145</definedName>
    <definedName name="_____RT5565">#REF!</definedName>
    <definedName name="_____SP10">[13]Sheet1!$C$18</definedName>
    <definedName name="_____SP16">[13]Sheet1!$C$24</definedName>
    <definedName name="_____SP7">[13]Sheet1!$C$15</definedName>
    <definedName name="_____ss12">[8]rdamdata!$J$8</definedName>
    <definedName name="_____ss20">[8]rdamdata!$J$7</definedName>
    <definedName name="_____ss40">[8]rdamdata!$J$6</definedName>
    <definedName name="_____var1">#REF!</definedName>
    <definedName name="_____var4">#REF!</definedName>
    <definedName name="_____xh2256">[20]HDPE!$L$30</definedName>
    <definedName name="_____xh2506">[20]HDPE!$M$30</definedName>
    <definedName name="_____xh2806">[20]HDPE!$N$30</definedName>
    <definedName name="_____xh3156">[20]HDPE!$O$30</definedName>
    <definedName name="_____xh634">[20]HDPE!$C$16</definedName>
    <definedName name="_____xk7100">[20]DI!$C$37</definedName>
    <definedName name="_____xk7150">[20]DI!$D$37</definedName>
    <definedName name="_____xk7250">[20]DI!$F$37</definedName>
    <definedName name="_____xk7300">[20]DI!$G$37</definedName>
    <definedName name="_____xp11010">[20]pvc!$F$61</definedName>
    <definedName name="_____xp1104">[20]pvc!$F$31</definedName>
    <definedName name="_____xp1106">[20]pvc!$F$46</definedName>
    <definedName name="_____xp1254">[20]pvc!$G$31</definedName>
    <definedName name="_____xp1256">[20]pvc!$G$46</definedName>
    <definedName name="_____xp14010">[20]pvc!$H$61</definedName>
    <definedName name="_____xp1404">[20]pvc!$H$31</definedName>
    <definedName name="_____xp1406">[20]pvc!$H$46</definedName>
    <definedName name="_____xp1604">[20]pvc!$I$31</definedName>
    <definedName name="_____xp1606">[20]pvc!$I$46</definedName>
    <definedName name="_____xp1804">[20]pvc!$J$31</definedName>
    <definedName name="_____xp1806">[20]pvc!$J$46</definedName>
    <definedName name="_____xp2006">[20]pvc!$K$46</definedName>
    <definedName name="_____xp6310">[20]pvc!$C$61</definedName>
    <definedName name="_____xp636">[20]pvc!$C$46</definedName>
    <definedName name="_____xp7510">[20]pvc!$D$61</definedName>
    <definedName name="_____xp754">[20]pvc!$D$31</definedName>
    <definedName name="_____xp756">[20]pvc!$D$46</definedName>
    <definedName name="_____xp9010">[20]pvc!$E$61</definedName>
    <definedName name="_____xp904">[20]pvc!$E$31</definedName>
    <definedName name="_____xp906">[20]pvc!$E$46</definedName>
    <definedName name="____bla1">[1]leads!$H$7</definedName>
    <definedName name="____can430">40.73</definedName>
    <definedName name="____can435">43.3</definedName>
    <definedName name="____CCW1">[9]DATA!$H$67</definedName>
    <definedName name="____CCW2">[9]DATA!$H$97</definedName>
    <definedName name="____cur1">[2]r!$F$30</definedName>
    <definedName name="____er1">#REF!</definedName>
    <definedName name="____G120907">[25]Data!#REF!</definedName>
    <definedName name="____imp1">[11]DATA_PRG!$H$245</definedName>
    <definedName name="____knr2">#REF!</definedName>
    <definedName name="____l1">[3]leads!$A$3:$E$108</definedName>
    <definedName name="____l12">#REF!</definedName>
    <definedName name="____l2">[2]r!$F$29</definedName>
    <definedName name="____l3">#REF!</definedName>
    <definedName name="____l4">[4]Sheet1!$W$2:$Y$103</definedName>
    <definedName name="____l5">#REF!</definedName>
    <definedName name="____l6">[2]r!$F$4</definedName>
    <definedName name="____l7">[5]r!$F$4</definedName>
    <definedName name="____l8">[2]r!$F$2</definedName>
    <definedName name="____l9">[2]r!$F$3</definedName>
    <definedName name="____LJ6">[9]DATA!$H$245</definedName>
    <definedName name="____mm1">[6]r!$F$4</definedName>
    <definedName name="____mm11">[2]r!$F$4</definedName>
    <definedName name="____mm111">[5]r!$F$4</definedName>
    <definedName name="____OH1">[24]MRATES!$T$26</definedName>
    <definedName name="____pc2">#REF!</definedName>
    <definedName name="____pla4">[12]DATA_PRG!$H$269</definedName>
    <definedName name="____pv2">#REF!</definedName>
    <definedName name="____rr3">[7]v!$A$2:$E$51</definedName>
    <definedName name="____rrr1">[7]r!$B$1:$I$145</definedName>
    <definedName name="____SP10">[13]Sheet1!$C$18</definedName>
    <definedName name="____SP16">[13]Sheet1!$C$24</definedName>
    <definedName name="____SP7">[13]Sheet1!$C$15</definedName>
    <definedName name="____ss12">[8]rdamdata!$J$8</definedName>
    <definedName name="____ss20">[8]rdamdata!$J$7</definedName>
    <definedName name="____ss40">[8]rdamdata!$J$6</definedName>
    <definedName name="____var1">#REF!</definedName>
    <definedName name="____var4">#REF!</definedName>
    <definedName name="____xh2256">[20]HDPE!$L$30</definedName>
    <definedName name="____xh2506">[20]HDPE!$M$30</definedName>
    <definedName name="____xh2806">[20]HDPE!$N$30</definedName>
    <definedName name="____xh3156">[20]HDPE!$O$30</definedName>
    <definedName name="____xh634">[20]HDPE!$C$16</definedName>
    <definedName name="____xk7100">[20]DI!$C$37</definedName>
    <definedName name="____xk7150">[20]DI!$D$37</definedName>
    <definedName name="____xk7250">[20]DI!$F$37</definedName>
    <definedName name="____xk7300">[20]DI!$G$37</definedName>
    <definedName name="____xp11010">[20]pvc!$F$61</definedName>
    <definedName name="____xp1104">[20]pvc!$F$31</definedName>
    <definedName name="____xp1106">[20]pvc!$F$46</definedName>
    <definedName name="____xp1254">[20]pvc!$G$31</definedName>
    <definedName name="____xp1256">[20]pvc!$G$46</definedName>
    <definedName name="____xp14010">[20]pvc!$H$61</definedName>
    <definedName name="____xp1404">[20]pvc!$H$31</definedName>
    <definedName name="____xp1406">[20]pvc!$H$46</definedName>
    <definedName name="____xp1604">[20]pvc!$I$31</definedName>
    <definedName name="____xp1606">[20]pvc!$I$46</definedName>
    <definedName name="____xp1804">[20]pvc!$J$31</definedName>
    <definedName name="____xp1806">[20]pvc!$J$46</definedName>
    <definedName name="____xp2006">[20]pvc!$K$46</definedName>
    <definedName name="____xp6310">[20]pvc!$C$61</definedName>
    <definedName name="____xp636">[20]pvc!$C$46</definedName>
    <definedName name="____xp7510">[20]pvc!$D$61</definedName>
    <definedName name="____xp754">[20]pvc!$D$31</definedName>
    <definedName name="____xp756">[20]pvc!$D$46</definedName>
    <definedName name="____xp9010">[20]pvc!$E$61</definedName>
    <definedName name="____xp904">[20]pvc!$E$31</definedName>
    <definedName name="____xp906">[20]pvc!$E$46</definedName>
    <definedName name="___bla1">[1]leads!$H$7</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CW1">[9]DATA!$H$67</definedName>
    <definedName name="___CCW2">[9]DATA!$H$97</definedName>
    <definedName name="___cur1">[2]r!$F$30</definedName>
    <definedName name="___er1">#REF!</definedName>
    <definedName name="___G120907">[25]Data!#REF!</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imp1">[11]DATA_PRG!$H$245</definedName>
    <definedName name="___knr2">#REF!</definedName>
    <definedName name="___l1">[3]leads!$A$3:$E$108</definedName>
    <definedName name="___l12">#REF!</definedName>
    <definedName name="___l2">[2]r!$F$29</definedName>
    <definedName name="___l3">#REF!</definedName>
    <definedName name="___l4">[4]Sheet1!$W$2:$Y$103</definedName>
    <definedName name="___l5">#REF!</definedName>
    <definedName name="___l6">[2]r!$F$4</definedName>
    <definedName name="___l7">[5]r!$F$4</definedName>
    <definedName name="___l8">[2]r!$F$2</definedName>
    <definedName name="___l9">[2]r!$F$3</definedName>
    <definedName name="___LJ6">[9]DATA!$H$245</definedName>
    <definedName name="___lj600">#REF!</definedName>
    <definedName name="___lj900">#REF!</definedName>
    <definedName name="___LL3">#REF!</definedName>
    <definedName name="___ma2">'[26]C-data'!$F$7</definedName>
    <definedName name="___me12">'[27]Lead statement'!#REF!</definedName>
    <definedName name="___me15">'[28]Lead statement'!#REF!</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[6]r!$F$4</definedName>
    <definedName name="___mm11">[2]r!$F$4</definedName>
    <definedName name="___mm111">[5]r!$F$4</definedName>
    <definedName name="___MS6">[29]MRATES!$P$50</definedName>
    <definedName name="___ne10">'[30]Lead statement'!#REF!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[12]DATA_PRG!$H$269</definedName>
    <definedName name="___pv2">#REF!</definedName>
    <definedName name="___rr3">[7]v!$A$2:$E$51</definedName>
    <definedName name="___rrr1">[7]r!$B$1:$I$145</definedName>
    <definedName name="___RT5565">#REF!</definedName>
    <definedName name="___SP10">[13]Sheet1!$C$18</definedName>
    <definedName name="___SP16">[13]Sheet1!$C$24</definedName>
    <definedName name="___SP7">[13]Sheet1!$C$15</definedName>
    <definedName name="___ss12">[8]rdamdata!$J$8</definedName>
    <definedName name="___ss20">[8]rdamdata!$J$7</definedName>
    <definedName name="___ss40">[8]rdamdata!$J$6</definedName>
    <definedName name="___var1">#REF!</definedName>
    <definedName name="___var4">#REF!</definedName>
    <definedName name="___xh2256">[20]HDPE!$L$30</definedName>
    <definedName name="___xh2506">[20]HDPE!$M$30</definedName>
    <definedName name="___xh2806">[20]HDPE!$N$30</definedName>
    <definedName name="___xh3156">[20]HDPE!$O$30</definedName>
    <definedName name="___xh634">[20]HDPE!$C$16</definedName>
    <definedName name="___xk7100">[20]DI!$C$37</definedName>
    <definedName name="___xk7150">[20]DI!$D$37</definedName>
    <definedName name="___xk7250">[20]DI!$F$37</definedName>
    <definedName name="___xk7300">[20]DI!$G$37</definedName>
    <definedName name="___xlnm_Print_Area">NA()</definedName>
    <definedName name="___xp11010">[20]pvc!$F$61</definedName>
    <definedName name="___xp1104">[20]pvc!$F$31</definedName>
    <definedName name="___xp1106">[20]pvc!$F$46</definedName>
    <definedName name="___xp1254">[20]pvc!$G$31</definedName>
    <definedName name="___xp1256">[20]pvc!$G$46</definedName>
    <definedName name="___xp14010">[20]pvc!$H$61</definedName>
    <definedName name="___xp1404">[20]pvc!$H$31</definedName>
    <definedName name="___xp1406">[20]pvc!$H$46</definedName>
    <definedName name="___xp1604">[20]pvc!$I$31</definedName>
    <definedName name="___xp1606">[20]pvc!$I$46</definedName>
    <definedName name="___xp1804">[20]pvc!$J$31</definedName>
    <definedName name="___xp1806">[20]pvc!$J$46</definedName>
    <definedName name="___xp2006">[20]pvc!$K$46</definedName>
    <definedName name="___xp6310">[20]pvc!$C$61</definedName>
    <definedName name="___xp636">[20]pvc!$C$46</definedName>
    <definedName name="___xp7510">[20]pvc!$D$61</definedName>
    <definedName name="___xp754">[20]pvc!$D$31</definedName>
    <definedName name="___xp756">[20]pvc!$D$46</definedName>
    <definedName name="___xp9010">[20]pvc!$E$61</definedName>
    <definedName name="___xp904">[20]pvc!$E$31</definedName>
    <definedName name="___xp906">[20]pvc!$E$46</definedName>
    <definedName name="__atw2">'[26]C-data'!$F$92</definedName>
    <definedName name="__AUX1">#REF!</definedName>
    <definedName name="__AUX111">[31]bom!$R$2</definedName>
    <definedName name="__aux2">#REF!</definedName>
    <definedName name="__AUX3">#REF!</definedName>
    <definedName name="__bla1">[1]leads!$H$7</definedName>
    <definedName name="__can430">40.73</definedName>
    <definedName name="__can435">43.3</definedName>
    <definedName name="__CCW1">[14]DATA!$H$67</definedName>
    <definedName name="__CCW2">[14]DATA!$H$97</definedName>
    <definedName name="__cur1">[2]r!$F$30</definedName>
    <definedName name="__er1">#REF!</definedName>
    <definedName name="__G120907">[32]Data!#REF!</definedName>
    <definedName name="__hpm1">#REF!</definedName>
    <definedName name="__imp1">[11]DATA_PRG!$H$245</definedName>
    <definedName name="__IRC12">[29]MRATES!$M$9</definedName>
    <definedName name="__IRC19">[29]MRATES!$M$10</definedName>
    <definedName name="__IRC25">[29]MRATES!$M$11</definedName>
    <definedName name="__IRC40">[29]MRATES!$M$12</definedName>
    <definedName name="__IRC5">[29]MRATES!$M$7</definedName>
    <definedName name="__IRC50">[29]MRATES!$M$13</definedName>
    <definedName name="__IRC60">[29]MRATES!$M$14</definedName>
    <definedName name="__IRC9">[29]MRATES!$M$8</definedName>
    <definedName name="__knr2">#REF!</definedName>
    <definedName name="__l1">[3]leads!$A$3:$E$108</definedName>
    <definedName name="__l12">#REF!</definedName>
    <definedName name="__l2">[2]r!$F$29</definedName>
    <definedName name="__l3">#REF!</definedName>
    <definedName name="__l4">[4]Sheet1!$W$2:$Y$103</definedName>
    <definedName name="__l5">#REF!</definedName>
    <definedName name="__l6">[2]r!$F$4</definedName>
    <definedName name="__l7">[5]r!$F$4</definedName>
    <definedName name="__l8">[2]r!$F$2</definedName>
    <definedName name="__l9">[2]r!$F$3</definedName>
    <definedName name="__lcn1">#REF!</definedName>
    <definedName name="__LJ6">[14]DATA!$H$245</definedName>
    <definedName name="__ma1">'[26]C-data'!$F$6</definedName>
    <definedName name="__me12">'[23]Lead statement'!#REF!</definedName>
    <definedName name="__me20">'[33]Lead statement'!$P$13</definedName>
    <definedName name="__me40">'[33]Lead statement'!$P$14</definedName>
    <definedName name="__mm1">[6]r!$F$4</definedName>
    <definedName name="__mm11">[2]r!$F$4</definedName>
    <definedName name="__mm111">[5]r!$F$4</definedName>
    <definedName name="__MS6">[34]MRATES!$T$17</definedName>
    <definedName name="__OH1">[34]MRATES!$T$26</definedName>
    <definedName name="__pc2">#REF!</definedName>
    <definedName name="__pla4">[12]DATA_PRG!$H$269</definedName>
    <definedName name="__pv2">#REF!</definedName>
    <definedName name="__QS25">[29]MRATES!$G$16</definedName>
    <definedName name="__QS40">[29]MRATES!$G$17</definedName>
    <definedName name="__rr3">[7]v!$A$2:$E$51</definedName>
    <definedName name="__rrr1">[7]r!$B$1:$I$145</definedName>
    <definedName name="__RT5565">#REF!</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P10">[13]Sheet1!$C$18</definedName>
    <definedName name="__SP16">[13]Sheet1!$C$24</definedName>
    <definedName name="__SP7">[13]Sheet1!$C$15</definedName>
    <definedName name="__SS10">[29]MRATES!$J$7</definedName>
    <definedName name="__ss12">[8]rdamdata!$J$8</definedName>
    <definedName name="__SS150">[29]MRATES!$G$13</definedName>
    <definedName name="__ss20">[8]rdamdata!$J$7</definedName>
    <definedName name="__SS225">[29]MRATES!$G$14</definedName>
    <definedName name="__SS25">[29]MRATES!$J$10</definedName>
    <definedName name="__SS300">[29]MRATES!$G$15</definedName>
    <definedName name="__ss40">[8]rdamdata!$J$6</definedName>
    <definedName name="__SS6">[29]MRATES!$J$6</definedName>
    <definedName name="__sw1">#REF!</definedName>
    <definedName name="__TB2">'[35]SPT vs PHI'!$B$2:$C$65</definedName>
    <definedName name="__tw2">'[26]C-data'!$F$90</definedName>
    <definedName name="__us1">#REF!</definedName>
    <definedName name="__var1">#REF!</definedName>
    <definedName name="__var4">#REF!</definedName>
    <definedName name="__xh2256">[20]HDPE!$L$30</definedName>
    <definedName name="__xh2506">[20]HDPE!$M$30</definedName>
    <definedName name="__xh2806">[20]HDPE!$N$30</definedName>
    <definedName name="__xh3156">[20]HDPE!$O$30</definedName>
    <definedName name="__xh634">[20]HDPE!$C$16</definedName>
    <definedName name="__xh9999">[36]HDPE!$L$30</definedName>
    <definedName name="__xk7100">[20]DI!$C$37</definedName>
    <definedName name="__xk7150">[20]DI!$D$37</definedName>
    <definedName name="__xk7250">[20]DI!$F$37</definedName>
    <definedName name="__xk7300">[20]DI!$G$37</definedName>
    <definedName name="__xlnm_Database">NA()</definedName>
    <definedName name="__xp11010">[20]pvc!$F$61</definedName>
    <definedName name="__xp1104">[20]pvc!$F$31</definedName>
    <definedName name="__xp1106">[20]pvc!$F$46</definedName>
    <definedName name="__xp1254">[20]pvc!$G$31</definedName>
    <definedName name="__xp1256">[20]pvc!$G$46</definedName>
    <definedName name="__xp14010">[20]pvc!$H$61</definedName>
    <definedName name="__xp1404">[20]pvc!$H$31</definedName>
    <definedName name="__xp1406">[20]pvc!$H$46</definedName>
    <definedName name="__xp1604">[20]pvc!$I$31</definedName>
    <definedName name="__xp1606">[20]pvc!$I$46</definedName>
    <definedName name="__xp1804">[20]pvc!$J$31</definedName>
    <definedName name="__xp1806">[20]pvc!$J$46</definedName>
    <definedName name="__xp2006">[20]pvc!$K$46</definedName>
    <definedName name="__xp6310">[20]pvc!$C$61</definedName>
    <definedName name="__xp636">[20]pvc!$C$46</definedName>
    <definedName name="__xp7510">[20]pvc!$D$61</definedName>
    <definedName name="__xp754">[20]pvc!$D$31</definedName>
    <definedName name="__xp756">[20]pvc!$D$46</definedName>
    <definedName name="__xp9010">[20]pvc!$E$61</definedName>
    <definedName name="__xp904">[20]pvc!$E$31</definedName>
    <definedName name="__xp906">[20]pvc!$E$46</definedName>
    <definedName name="_0knrothpfinal">#REF!</definedName>
    <definedName name="_1__Bitumen_pressure">[37]Usage!$C$11</definedName>
    <definedName name="_150_mm_thickness">'[37]Common '!$D$294</definedName>
    <definedName name="_2_and_3">'[38]Estimate '!#REF!</definedName>
    <definedName name="_3" hidden="1">'[39]final abstract'!#REF!</definedName>
    <definedName name="_75_mm_thick_ness">'[37]Common '!$D$287</definedName>
    <definedName name="_AUX111">[31]bom!$R$2</definedName>
    <definedName name="_aux2">#REF!</definedName>
    <definedName name="_AUX3">#REF!</definedName>
    <definedName name="_bla1">[1]leads!$H$7</definedName>
    <definedName name="_can430">40.73</definedName>
    <definedName name="_can435">43.3</definedName>
    <definedName name="_CCW1">[9]DATA!$H$67</definedName>
    <definedName name="_CCW2">[9]DATA!$H$97</definedName>
    <definedName name="_cir">[40]Cover!$E$27</definedName>
    <definedName name="_cur1">[2]r!$F$30</definedName>
    <definedName name="_div">[40]Cover!$E$28</definedName>
    <definedName name="_E02">[41]mlead!$C$8</definedName>
    <definedName name="_E05">[42]mlead!$C$11</definedName>
    <definedName name="_E12">[41]mlead!$C$18</definedName>
    <definedName name="_E29">#REF!</definedName>
    <definedName name="_E38">#REF!</definedName>
    <definedName name="_ewe1">#REF!</definedName>
    <definedName name="_Fill" hidden="1">'[39]final abstract'!#REF!</definedName>
    <definedName name="_xlnm._FilterDatabase" localSheetId="5" hidden="1">Sheet1!$R$1:$R$522</definedName>
    <definedName name="_xlnm._FilterDatabase" localSheetId="2" hidden="1">'Sheet1 (2)'!$A$5:$AJ$484</definedName>
    <definedName name="_G120907">[25]Data!#REF!</definedName>
    <definedName name="_hab1">#REF!</definedName>
    <definedName name="_hpm1">#REF!</definedName>
    <definedName name="_imp1">[11]DATA_PRG!$H$245</definedName>
    <definedName name="_IRC12">[29]MRATES!$M$9</definedName>
    <definedName name="_IRC19">[29]MRATES!$M$10</definedName>
    <definedName name="_IRC25">[29]MRATES!$M$11</definedName>
    <definedName name="_IRC40">[29]MRATES!$M$12</definedName>
    <definedName name="_IRC5">[29]MRATES!$M$7</definedName>
    <definedName name="_IRC50">[29]MRATES!$M$13</definedName>
    <definedName name="_IRC60">[29]MRATES!$M$14</definedName>
    <definedName name="_IRC9">[29]MRATES!$M$8</definedName>
    <definedName name="_Key1" hidden="1">#REF!</definedName>
    <definedName name="_knr2">#REF!</definedName>
    <definedName name="_l1">[3]leads!$A$3:$E$108</definedName>
    <definedName name="_l12">#REF!</definedName>
    <definedName name="_l2">[2]r!$F$29</definedName>
    <definedName name="_l3">#REF!</definedName>
    <definedName name="_l4">[4]Sheet1!$W$2:$Y$103</definedName>
    <definedName name="_l5">#REF!</definedName>
    <definedName name="_l6">[2]r!$F$4</definedName>
    <definedName name="_l7">[5]r!$F$4</definedName>
    <definedName name="_l8">[2]r!$F$2</definedName>
    <definedName name="_l9">[2]r!$F$3</definedName>
    <definedName name="_lcn1">#REF!</definedName>
    <definedName name="_LEAD">[43]RMR!$D$31</definedName>
    <definedName name="_LJ6">[9]DATA!$H$245</definedName>
    <definedName name="_M17">[41]mlead!$D$23</definedName>
    <definedName name="_M38">[41]mlead!$D$44</definedName>
    <definedName name="_M67">[42]mlead!$D$73</definedName>
    <definedName name="_me12">'[44]Lead statement'!#REF!</definedName>
    <definedName name="_me15">'[45]Lead statement'!#REF!</definedName>
    <definedName name="_me20">'[46]Lead statement'!$P$12</definedName>
    <definedName name="_me40">'[46]Lead statement'!$P$13</definedName>
    <definedName name="_mm1">[6]r!$F$4</definedName>
    <definedName name="_mm11">[2]r!$F$4</definedName>
    <definedName name="_mm111">[5]r!$F$4</definedName>
    <definedName name="_MS6">[29]MRATES!$P$50</definedName>
    <definedName name="_ne10">'[47]Lead statement'!#REF!</definedName>
    <definedName name="_New1">[48]data!#REF!</definedName>
    <definedName name="_NW">[49]Cover!$C$8</definedName>
    <definedName name="_OH1">[34]MRATES!$T$26</definedName>
    <definedName name="_Order1" hidden="1">255</definedName>
    <definedName name="_pa1">'[26]C-data'!$F$12</definedName>
    <definedName name="_pa2">'[26]C-data'!$F$13</definedName>
    <definedName name="_pc2">#REF!</definedName>
    <definedName name="_pipe_con_500">[50]mlead!#REF!</definedName>
    <definedName name="_pipe_con_700">[50]mlead!#REF!</definedName>
    <definedName name="_pipe_ic_1100">[50]mlead!#REF!</definedName>
    <definedName name="_pipe_ic_500">[50]mlead!#REF!</definedName>
    <definedName name="_pipe_ic_700">[50]mlead!#REF!</definedName>
    <definedName name="_pla4">[12]DATA_PRG!$H$269</definedName>
    <definedName name="_pv2">#REF!</definedName>
    <definedName name="_QS25">[29]MRATES!$G$16</definedName>
    <definedName name="_QS40">[29]MRATES!$G$17</definedName>
    <definedName name="_rr3">[7]v!$A$2:$E$51</definedName>
    <definedName name="_rrr1">[7]r!$B$1:$I$145</definedName>
    <definedName name="_RT5565">#REF!</definedName>
    <definedName name="_S">#REF!</definedName>
    <definedName name="_sep1">'[26]C-data'!$F$45</definedName>
    <definedName name="_SP10">[13]Sheet1!$C$18</definedName>
    <definedName name="_SP16">[13]Sheet1!$C$24</definedName>
    <definedName name="_SP7">[13]Sheet1!$C$15</definedName>
    <definedName name="_SS10">[29]MRATES!$J$7</definedName>
    <definedName name="_ss12">[8]rdamdata!$J$8</definedName>
    <definedName name="_SS150">[29]MRATES!$G$13</definedName>
    <definedName name="_ss20">[8]rdamdata!$J$7</definedName>
    <definedName name="_SS225">[29]MRATES!$G$14</definedName>
    <definedName name="_SS25">[29]MRATES!$J$10</definedName>
    <definedName name="_SS300">[29]MRATES!$G$15</definedName>
    <definedName name="_ss40">[8]rdamdata!$J$6</definedName>
    <definedName name="_SS6">[29]MRATES!$J$6</definedName>
    <definedName name="_sw1">#REF!</definedName>
    <definedName name="_th_week_water_transp_habs">#REF!</definedName>
    <definedName name="_var1">#REF!</definedName>
    <definedName name="_var4">#REF!</definedName>
    <definedName name="_xh2256">[20]HDPE!$L$30</definedName>
    <definedName name="_xh2506">[20]HDPE!$M$30</definedName>
    <definedName name="_xh2806">[20]HDPE!$N$30</definedName>
    <definedName name="_xh3156">[20]HDPE!$O$30</definedName>
    <definedName name="_xh634">[20]HDPE!$C$16</definedName>
    <definedName name="_xh9999">[36]HDPE!$L$30</definedName>
    <definedName name="_xk7100">[20]DI!$C$37</definedName>
    <definedName name="_xk7150">[20]DI!$D$37</definedName>
    <definedName name="_xk7250">[20]DI!$F$37</definedName>
    <definedName name="_xk7300">[20]DI!$G$37</definedName>
    <definedName name="_xp11010">[20]pvc!$F$61</definedName>
    <definedName name="_xp1104">[20]pvc!$F$31</definedName>
    <definedName name="_xp1106">[20]pvc!$F$46</definedName>
    <definedName name="_xp1254">[20]pvc!$G$31</definedName>
    <definedName name="_xp1256">[20]pvc!$G$46</definedName>
    <definedName name="_xp14010">[20]pvc!$H$61</definedName>
    <definedName name="_xp1404">[20]pvc!$H$31</definedName>
    <definedName name="_xp1406">[20]pvc!$H$46</definedName>
    <definedName name="_xp1604">[20]pvc!$I$31</definedName>
    <definedName name="_xp1606">[20]pvc!$I$46</definedName>
    <definedName name="_xp1804">[20]pvc!$J$31</definedName>
    <definedName name="_xp1806">[20]pvc!$J$46</definedName>
    <definedName name="_xp2006">[20]pvc!$K$46</definedName>
    <definedName name="_xp6310">[20]pvc!$C$61</definedName>
    <definedName name="_xp636">[20]pvc!$C$46</definedName>
    <definedName name="_xp7510">[20]pvc!$D$61</definedName>
    <definedName name="_xp754">[20]pvc!$D$31</definedName>
    <definedName name="_xp756">[20]pvc!$D$46</definedName>
    <definedName name="_xp9010">[20]pvc!$E$61</definedName>
    <definedName name="_xp904">[20]pvc!$E$31</definedName>
    <definedName name="_xp906">[20]pvc!$E$46</definedName>
    <definedName name="a">#REF!</definedName>
    <definedName name="a_6">"'smb://Tender2/d/Vinod/Excel/Tender/Garuda%20Resorts.xls'#$Boq.CX1"</definedName>
    <definedName name="a_8">"'smb://Tender2/d/Vinod/Excel/Tender/Garuda%20Resorts.xls'#$Boq.CX1"</definedName>
    <definedName name="aa" hidden="1">'[39]final abstract'!#REF!</definedName>
    <definedName name="AAA">'[51]Data.F8.BTR'!#REF!</definedName>
    <definedName name="aadf">#REF!</definedName>
    <definedName name="aawa">#REF!</definedName>
    <definedName name="ab">#REF!</definedName>
    <definedName name="abs">#REF!</definedName>
    <definedName name="AC_C">[52]wh_data_R!$D$264:$H$281</definedName>
    <definedName name="AC_CL">[52]wh_data_R!$D$263:$H$263</definedName>
    <definedName name="AC_CLL">[52]wh_data_R!$K$378:$M$381</definedName>
    <definedName name="AC_CLR">[52]wh_data!$L$35:$O$35</definedName>
    <definedName name="AC_CLS">[52]wh_data_R!$K$378:$K$381</definedName>
    <definedName name="AC_D_R">[52]CPHEEO!$BH$3:$BH$40</definedName>
    <definedName name="AC_DC">[52]wh_data_R!$A$36:$A$53</definedName>
    <definedName name="AC_DL_RANGE">[52]CPHEEO!$BE$3:$BE$16</definedName>
    <definedName name="AC_DR">[52]wh_data!$L$36:$L$53</definedName>
    <definedName name="AC_G">[52]wh_data_R!$AA$1440:$AA$1442</definedName>
    <definedName name="AC_P">[52]wh_data_R!$AB$1440:$AB$1442</definedName>
    <definedName name="AC_PIPES">'[53]PIPES BASIC RATES'!$A$223:$A$277</definedName>
    <definedName name="AC_RATES">[52]wh_data!$L$36:$O$53</definedName>
    <definedName name="academic" hidden="1">'[39]final abstract'!#REF!</definedName>
    <definedName name="Address">#REF!</definedName>
    <definedName name="adfas">[54]Lead!#REF!</definedName>
    <definedName name="ADFDSFSD1111">#REF!</definedName>
    <definedName name="ae">'[55]Specification report'!$I$160</definedName>
    <definedName name="ae.">'[55]Specification report'!$I$161</definedName>
    <definedName name="ae_">NA()</definedName>
    <definedName name="AEW_FOR">'[50]abs road'!#REF!</definedName>
    <definedName name="AEW_SIDE">'[50]abs road'!#REF!</definedName>
    <definedName name="ag">[12]DATA_PRG!$H$86</definedName>
    <definedName name="AGRA_SHOULDERS">#REF!</definedName>
    <definedName name="AGSB">'[50]abs road'!#REF!</definedName>
    <definedName name="AlampurABCDCivil" hidden="1">'[39]final abstract'!#REF!</definedName>
    <definedName name="ALDROPS">'[53]BASIC DATA'!$B$669:$B$677</definedName>
    <definedName name="ALLPIPE_TYPES">[52]CPHEEO!$AY$2:$BF$2</definedName>
    <definedName name="ANALYSIS_DATA">'[56]Bitumen trunk'!$BO$2:$DA$196</definedName>
    <definedName name="Aname">#REF!</definedName>
    <definedName name="ANNUAL_ELECTRICAL1_CHARGES">[52]CPHEEO!$J$13</definedName>
    <definedName name="ANNUAL_ELECTRICAL2_CHARGES">[52]CPHEEO!$L$13</definedName>
    <definedName name="anscount" hidden="1">1</definedName>
    <definedName name="AR">[57]Lead!#REF!</definedName>
    <definedName name="as">[58]v!#REF!</definedName>
    <definedName name="ASCSD">#REF!</definedName>
    <definedName name="asd">[59]Data!#REF!</definedName>
    <definedName name="asf">#REF!</definedName>
    <definedName name="ASSS_6">"'smb://Mh2/e/Documents%20and%20Settings/Venkat/Local%20Settings/Temp/My%20Documents/zero.xls'#$'p&amp;m'.$H$264:$H$264"</definedName>
    <definedName name="AVG_HRS_PUMP_ULTI">[52]CPHEEO!$L$10</definedName>
    <definedName name="AWBM2">#REF!</definedName>
    <definedName name="AWBM3">#REF!</definedName>
    <definedName name="Axs_6">"'smb://rajkishor/f/FILES/2%20KC258%20PASADINA/My%20Documents/zero.xls'#$'p&amp;m'.$H$264:$H$264"</definedName>
    <definedName name="b">'[60]Bridge Data 2005-06'!$B$51</definedName>
    <definedName name="B_6">"'smb://Planning2/d/ECC%20bbsr/tech/FinalZCR.xls'#$''.$A$20:$AMJ$20"</definedName>
    <definedName name="bala">#REF!</definedName>
    <definedName name="banilad">[61]banilad!$A$1:$Z$1159</definedName>
    <definedName name="bb" hidden="1">'[39]final abstract'!#REF!</definedName>
    <definedName name="Bethamcherla_stone_25_4mm_colour">NA()</definedName>
    <definedName name="Bitumen_Boilor">[37]Usage!$C$24</definedName>
    <definedName name="BITUMEN_TRUNK_ROAD_SECTIONS">'[56]Bitumen trunk'!$A$1:$L$198</definedName>
    <definedName name="BLAST">[29]MRATES!$J$16</definedName>
    <definedName name="blast1">[62]r!$F$29</definedName>
    <definedName name="blast2">[62]r!$F$29</definedName>
    <definedName name="BLAST3">[29]MRATES!$J$17</definedName>
    <definedName name="BoltsNuts">[63]maya!$B$376:$B$381</definedName>
    <definedName name="BOND600">[29]MRATES!$G$12</definedName>
    <definedName name="boq">#REF!</definedName>
    <definedName name="BOTTOMDOMEONETOSIX">#REF!</definedName>
    <definedName name="BOTTOMDOMESIXTOTHIRTEEN">#REF!</definedName>
    <definedName name="BOTTOMRINGGIRDERONETOSIX">#REF!</definedName>
    <definedName name="BOTTOMRINGGIRDERSEVENTOTHIRTEEN">#REF!</definedName>
    <definedName name="br">'[33]Lead statement'!$P$20</definedName>
    <definedName name="brnm">'[26]C-data'!$F$63</definedName>
    <definedName name="bs">#REF!</definedName>
    <definedName name="BSB5vorklmg">[64]BALAN1!$F$16</definedName>
    <definedName name="Bulk">[37]General!$K$3</definedName>
    <definedName name="BUT_HINGES">'[53]BASIC DATA'!$B$650:$B$661</definedName>
    <definedName name="BWIRE">[29]MRATES!$P$52</definedName>
    <definedName name="BWSC_PIPES">'[53]PIPES BASIC RATES'!$A$440:$A$578</definedName>
    <definedName name="BWSP_C">[52]wh_data_R!$D$351:$N$365</definedName>
    <definedName name="BWSP_CL">[52]wh_data_R!$D$350:$N$350</definedName>
    <definedName name="BWSP_CL_RATES">[52]wh_data!$M$139:$W$139</definedName>
    <definedName name="BWSP_CLL">[52]wh_data_R!$AA$378:$AC$387</definedName>
    <definedName name="BWSP_CLR">[52]wh_data!$L$139:$P$139</definedName>
    <definedName name="BWSP_CLS">[52]wh_data_R!$AA$378:$AA$387</definedName>
    <definedName name="BWSP_D_R">[52]CPHEEO!$BE$3:$BE$17</definedName>
    <definedName name="BWSP_D_RATES">[52]wh_data!$L$140:$L$150</definedName>
    <definedName name="BWSP_DC">[52]wh_data_R!$A$141:$A$155</definedName>
    <definedName name="BWSP_DL_RANGE">[52]CPHEEO!$BF$3:$BF$14</definedName>
    <definedName name="BWSP_DR">[52]wh_data!$L$140:$L$148</definedName>
    <definedName name="BWSP_FR_12KG">[65]BWSCPlt!$C$19:$M$19</definedName>
    <definedName name="BWSP_FR_14KG">[65]BWSCPlt!$C$34:$M$34</definedName>
    <definedName name="BWSP_FR_16KG">[65]BWSCPlt!$C$49:$M$49</definedName>
    <definedName name="BWSP_FR_18KG">[65]BWSCPlt!$C$64:$M$64</definedName>
    <definedName name="BWSP_FR_20KG">[65]BWSCPlt!$C$79:$M$79</definedName>
    <definedName name="BWSP_FR_22KG">[65]BWSCPlt!$C$94:$M$94</definedName>
    <definedName name="BWSP_FR_24KG">[65]BWSCPlt!$C$109:$M$109</definedName>
    <definedName name="BWSP_FR_26KG">[65]BWSCPlt!$C$124:$M$124</definedName>
    <definedName name="BWSP_FR_28KG">[65]BWSCPlt!$C$139:$M$139</definedName>
    <definedName name="BWSP_FR_30KG">[65]BWSCPlt!$C$154:$M$154</definedName>
    <definedName name="BWSP_G">[52]wh_data_R!$F$1440:$F$1449</definedName>
    <definedName name="BWSP_P">[52]wh_data_R!$G$1440:$G$1449</definedName>
    <definedName name="BWSP_RATES">[52]wh_data!$L$140:$P$148</definedName>
    <definedName name="BWSP_T">[52]wh_data!$A$140:$L$176</definedName>
    <definedName name="c.c136">[66]Sheet1!$A$19:$A$22</definedName>
    <definedName name="CANTILEVERSEVENTOTHIRTEEN">#REF!</definedName>
    <definedName name="CC">[67]DATA!$H$59</definedName>
    <definedName name="CC_1">[9]DATA!$I$59</definedName>
    <definedName name="CC_1_6_10__using_40MM_OTG_Meteal_including_cost_and_conveyance_of_all_materials_and_labour_charge._etc.__Complete">#REF!</definedName>
    <definedName name="cc_mix">'[68]data existing_do not delete'!$D$2:$D$7</definedName>
    <definedName name="cc1_5_10">NA()</definedName>
    <definedName name="CC12A">'[69]12'!$A$1:$U$65536</definedName>
    <definedName name="CC12B">'[69]12'!$A$1:$U$65536</definedName>
    <definedName name="CC2A">'[69]2A'!$A$1:$V$65536</definedName>
    <definedName name="CC2B">'[69]2B'!$A$1:$V$65536</definedName>
    <definedName name="CC2C">'[69]2C'!$A$1:$V$65536</definedName>
    <definedName name="CC2D">'[69]2D'!$A$1:$V$65536</definedName>
    <definedName name="CC2E">'[69]2E'!$A$1:$V$65536</definedName>
    <definedName name="CC2F">'[69]2F'!$A$1:$V$65536</definedName>
    <definedName name="CC2G">'[69]2G'!$A$1:$V$65536</definedName>
    <definedName name="CC2H">'[69]2H'!$A$1:$V$65536</definedName>
    <definedName name="CC3A">'[69]3A'!$A$1:$V$65536</definedName>
    <definedName name="CC3B">'[69]3B'!$A$1:$V$65536</definedName>
    <definedName name="CC4a">'[69]4'!$A$1:$U$65536</definedName>
    <definedName name="CC7A">'[69]7A'!$A$1:$U$65536</definedName>
    <definedName name="CC7B">'[69]7B'!$A$1:$U$65536</definedName>
    <definedName name="CC8A">'[69]8A'!$A$1:$U$65536</definedName>
    <definedName name="CC8B">'[69]8B'!$A$1:$U$65536</definedName>
    <definedName name="CC9A">'[69]9A'!$A$1:$U$65536</definedName>
    <definedName name="CC9B">'[69]9B'!$A$1:$U$65536</definedName>
    <definedName name="CC9C">'[69]9C'!$A$1:$U$65536</definedName>
    <definedName name="CC9D">'[69]9D'!$A$1:$U$65536</definedName>
    <definedName name="CC9E">'[69]9E'!$A$1:$U$65536</definedName>
    <definedName name="CC9F">'[69]9F'!$A$1:$U$65536</definedName>
    <definedName name="CC9G">'[69]9G'!$A$1:$U$65536</definedName>
    <definedName name="CC9H">'[69]9H'!$A$1:$U$65536</definedName>
    <definedName name="CC9I">'[69]9I'!$A$1:$U$65536</definedName>
    <definedName name="CC9J">'[69]9J'!$A$1:$U$65536</definedName>
    <definedName name="CC9K">'[69]9K'!$A$1:$U$65536</definedName>
    <definedName name="ccir">#REF!</definedName>
    <definedName name="cd">#REF!</definedName>
    <definedName name="CDNO">#REF!</definedName>
    <definedName name="cdno_600">#REF!</definedName>
    <definedName name="ce">'[70]Lead statement'!$P$19</definedName>
    <definedName name="cem">'[26]C-data'!$F$55</definedName>
    <definedName name="CEMENT">[29]MRATES!$P$48</definedName>
    <definedName name="CEMENT_CONCRETE">'[53]BACK BONE'!$GV$1:$GV$13</definedName>
    <definedName name="CEMENT_CONCRETE_BASIC_COST">'[53]BACK BONE'!$HC$3:$HC$40</definedName>
    <definedName name="CENTERING_SCAFFOLDING_COLUMNS">'[53]BACK BONE'!$EE$2:$EE$10</definedName>
    <definedName name="CI_CL">[52]wh_data_R!$D$284:$G$284</definedName>
    <definedName name="CI_CL_RATES">[52]wh_data!$M$60:$O$60</definedName>
    <definedName name="CI_CLL">[52]wh_data_R!$O$378:$Q$380</definedName>
    <definedName name="CI_CLR">[52]wh_data!$L$60:$O$60</definedName>
    <definedName name="CI_CLS">[52]wh_data_R!$O$378:$O$380</definedName>
    <definedName name="CI_D_R">[52]CPHEEO!$BA$3:$BA$39</definedName>
    <definedName name="CI_D_RATES">[65]CI!$C$9:$S$9</definedName>
    <definedName name="CI_DC">[52]wh_data_R!$A$61:$A$78</definedName>
    <definedName name="CI_DL_RANGE">[52]CPHEEO!$BA$3:$BA$15</definedName>
    <definedName name="CI_DR">[52]wh_data!$L$61:$L$77</definedName>
    <definedName name="CI_FR_A">[65]CI!$C$34:$S$34</definedName>
    <definedName name="CI_FR_B">[65]CI!$C$49:$S$49</definedName>
    <definedName name="CI_FR_LA">[65]CI!$C$19:$S$19</definedName>
    <definedName name="CI_G">[52]wh_data_R!$W$1440:$W$1442</definedName>
    <definedName name="CI_P">[52]wh_data_R!$X$1440:$X$1442</definedName>
    <definedName name="CI_PIPES">'[53]PIPES BASIC RATES'!$A$333:$A$349</definedName>
    <definedName name="CI_RATES">[52]wh_data!$L$61:$O$77</definedName>
    <definedName name="CI_T">[52]wh_data!$A$61:$D$85</definedName>
    <definedName name="cidjoint">#REF!</definedName>
    <definedName name="CIDjoints">[63]maya!$B$370:$B$375</definedName>
    <definedName name="CILA_PIPES">'[53]PIPES BASIC RATES'!$A$279:$A$331</definedName>
    <definedName name="City">#REF!</definedName>
    <definedName name="code">'[71]segments-details'!$B$5:$B$371</definedName>
    <definedName name="col">[72]DATA_PRG!$H$173</definedName>
    <definedName name="COMM_MLD">[52]input!$K$8</definedName>
    <definedName name="COMM_POP">[52]input!$F$8</definedName>
    <definedName name="COMM_YEAR">[52]input!$C$8</definedName>
    <definedName name="COMM_YR_LPM">[52]input!$H$8</definedName>
    <definedName name="Comp.Stat">[73]Data!#REF!</definedName>
    <definedName name="Company">#REF!</definedName>
    <definedName name="conmixer">'[33]SSR 2014-15 Rates'!$E$62</definedName>
    <definedName name="Construction">'[56]Bitumen trunk'!$W$1:$AN$196</definedName>
    <definedName name="cost">#REF!</definedName>
    <definedName name="COTTAGE" hidden="1">'[39]final abstract'!#REF!</definedName>
    <definedName name="Country">#REF!</definedName>
    <definedName name="CP">[74]MRATES!$H$54</definedName>
    <definedName name="cr">[9]DATA!$H$17</definedName>
    <definedName name="CR_stone">'[75]Common '!$D$21:$D$22</definedName>
    <definedName name="CR_stone_HBG">'[75]Common '!$D$21</definedName>
    <definedName name="crs">'[33]Lead statement'!$P$16</definedName>
    <definedName name="crsrate">'[8]lead-st'!$L$12</definedName>
    <definedName name="crss">[8]rdamdata!$J$10</definedName>
    <definedName name="crush">[62]r!$F$30</definedName>
    <definedName name="crust">'[51]Data.F8.BTR'!#REF!</definedName>
    <definedName name="CSAND">[29]MRATES!$G$8</definedName>
    <definedName name="cvbt">#REF!</definedName>
    <definedName name="CWSUMP">'[76]DATA-BASE'!$I$6:$T$22</definedName>
    <definedName name="d">[57]Lead!#REF!</definedName>
    <definedName name="D.t">[48]data!#REF!</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#REF!</definedName>
    <definedName name="data">[59]Data!#REF!</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hidden="1">#REF!</definedName>
    <definedName name="data2" hidden="1">#REF!</definedName>
    <definedName name="data3" hidden="1">#REF!</definedName>
    <definedName name="DATA6">#REF!</definedName>
    <definedName name="_xlnm.Database">#REF!</definedName>
    <definedName name="datafsdf">'[77]labour coeff'!$A$3:$S$74</definedName>
    <definedName name="datanew">#REF!</definedName>
    <definedName name="db">[72]DATA_PRG!$F$366</definedName>
    <definedName name="DD">#REF!</definedName>
    <definedName name="ddd" hidden="1">'[39]final abstract'!#REF!</definedName>
    <definedName name="de">'[55]Specification report'!$E$160</definedName>
    <definedName name="de.">'[78]GF SB Ok '!$F$1611</definedName>
    <definedName name="dee">#REF!</definedName>
    <definedName name="dee.">'[55]Specification report'!$E$161</definedName>
    <definedName name="dee_">NA()</definedName>
    <definedName name="delifting_depths">'[68]data existing_do not delete'!$A$27:$A$40</definedName>
    <definedName name="description">[79]maya!$A$71:$A$98</definedName>
    <definedName name="DESIGN_PERIOD">[52]CPHEEO!$C$17</definedName>
    <definedName name="df">[48]data!#REF!</definedName>
    <definedName name="dfas" hidden="1">'[39]final abstract'!#REF!</definedName>
    <definedName name="dfdsfd">'[80]Plant &amp;  Machinery'!$G$13</definedName>
    <definedName name="dfef">[81]Lead!#REF!</definedName>
    <definedName name="dfgdg">#REF!</definedName>
    <definedName name="dfghtjitujyi5ryhfrth">#REF!</definedName>
    <definedName name="dfgyhf">#REF!</definedName>
    <definedName name="dfhdf">#REF!</definedName>
    <definedName name="DI_CL">[52]wh_data_R!$D$305:$H$305</definedName>
    <definedName name="DI_CL_RATES">[52]wh_data!$M$87:$N$87</definedName>
    <definedName name="DI_CLL">[52]wh_data_R!$S$378:$U$381</definedName>
    <definedName name="DI_CLR">[52]wh_data!$L$87:$N$87</definedName>
    <definedName name="DI_CLS">[52]wh_data_R!$S$378:$S$381</definedName>
    <definedName name="DI_D_R">[52]CPHEEO!$BB$3:$BB$39</definedName>
    <definedName name="DI_D_RATES">[65]DI!$C$25:$Q$25</definedName>
    <definedName name="DI_DC">[52]wh_data_R!$A$89:$A$110</definedName>
    <definedName name="DI_DL_RANGE">[52]CPHEEO!$BB$3:$BB$14</definedName>
    <definedName name="DI_DR">[52]wh_data!$L$88:$L$103</definedName>
    <definedName name="DI_FR_K7">[65]DI!$C$35:$Q$35</definedName>
    <definedName name="DI_FR_K9">[65]DI!$C$19:$Q$19</definedName>
    <definedName name="DI_G">[52]wh_data_R!$S$1440:$S$1441</definedName>
    <definedName name="DI_P">[52]wh_data_R!$T$1440:$T$1441</definedName>
    <definedName name="DI_PIPES">'[53]PIPES BASIC RATES'!$A$350:$A$438</definedName>
    <definedName name="DI_RATES">[52]wh_data!$L$88:$N$103</definedName>
    <definedName name="DI_T">[52]wh_data!$A$88:$C$112</definedName>
    <definedName name="dia">[82]Sheet2!$A$1:$B$9</definedName>
    <definedName name="Discount" hidden="1">#REF!</definedName>
    <definedName name="display_area_2" hidden="1">#REF!</definedName>
    <definedName name="Dist_Abstract">#REF!</definedName>
    <definedName name="div">[9]DATA!$H$250</definedName>
    <definedName name="DKDK">[83]Labour!$D$5</definedName>
    <definedName name="Dname">#REF!</definedName>
    <definedName name="dndfh">#REF!</definedName>
    <definedName name="do___________________________________________________________20_B">'[37]Common '!$D$182</definedName>
    <definedName name="DRINKING">'[51]Data.F8.BTR'!#REF!</definedName>
    <definedName name="Drum_Mix_Plant_40___60_TPH">[37]Usage!$C$5</definedName>
    <definedName name="dss" hidden="1">'[39]final abstract'!#REF!</definedName>
    <definedName name="dt">#REF!</definedName>
    <definedName name="dtt">#REF!</definedName>
    <definedName name="DUST">[29]MRATES!$M$17</definedName>
    <definedName name="E">[52]wh_data_R!$P$195:$S$203</definedName>
    <definedName name="E_W_SIDE">#N/A</definedName>
    <definedName name="EARTH_D">[29]MRATES!$K$33</definedName>
    <definedName name="ec">[84]m!$M$3</definedName>
    <definedName name="ee">'[55]Specification report'!$B$160</definedName>
    <definedName name="ee.">'[55]Specification report'!$B$161</definedName>
    <definedName name="ee_">NA()</definedName>
    <definedName name="eee">#REF!</definedName>
    <definedName name="EFF">[52]CPHEEO!$C$10</definedName>
    <definedName name="egar">[85]Material!$D$117</definedName>
    <definedName name="Email">#REF!</definedName>
    <definedName name="er">#REF!</definedName>
    <definedName name="ers">#REF!</definedName>
    <definedName name="ertgdrghfghdsr">#REF!</definedName>
    <definedName name="ESTIMATE">'[86]0000000000000'!$D$3</definedName>
    <definedName name="EW_A">[9]DATA!$H$32</definedName>
    <definedName name="EW_B">[9]DATA!$H$37</definedName>
    <definedName name="EW_SP">#REF!</definedName>
    <definedName name="ewe">#REF!</definedName>
    <definedName name="EWRERE">#REF!</definedName>
    <definedName name="EWW">[87]m1!$D$9</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f">#REF!</definedName>
    <definedName name="faaaaaaaaa">#REF!</definedName>
    <definedName name="FAB">[9]DATA!$H$199</definedName>
    <definedName name="faofeq">'[88]TBAL9697 -group wise  sdpl'!$A$34</definedName>
    <definedName name="faplm">'[88]TBAL9697 -group wise  sdpl'!$A$34</definedName>
    <definedName name="fapms">'[88]TBAL9697 -group wise  sdpl'!$A$34</definedName>
    <definedName name="faveh">'[88]TBAL9697 -group wise  sdpl'!$A$34</definedName>
    <definedName name="Fax">#REF!</definedName>
    <definedName name="FCode" hidden="1">#REF!</definedName>
    <definedName name="FDJDSJFDJFLDJF">[83]Labour!$D$19</definedName>
    <definedName name="fdsg">#REF!</definedName>
    <definedName name="Feeder_Road_Sections">[56]Feeder!$A$1:$L$386</definedName>
    <definedName name="fgafgsfgfytssstr">#REF!</definedName>
    <definedName name="fgf">#REF!</definedName>
    <definedName name="fgfnfgfh">#REF!</definedName>
    <definedName name="fghh">#REF!</definedName>
    <definedName name="final">#REF!</definedName>
    <definedName name="finished">#REF!</definedName>
    <definedName name="First" hidden="1">'[39]final abstract'!#REF!</definedName>
    <definedName name="FJDK">[72]DATA_PRG!$H$173</definedName>
    <definedName name="floor">[72]DATA_PRG!$H$317</definedName>
    <definedName name="floor_cc">[12]DATA_PRG!$F$373</definedName>
    <definedName name="frncis_6">"'smb://Planning2/d/ECC%20bbsr/tech/FinalZCR.xls'#$''.$A$20:$AMJ$20"</definedName>
    <definedName name="FSAND">[29]MRATES!$G$9</definedName>
    <definedName name="fy">[59]Data!#REF!</definedName>
    <definedName name="g">#REF!</definedName>
    <definedName name="gagan">[85]Material!$D$113</definedName>
    <definedName name="GG">[72]DATA_PRG!$H$109</definedName>
    <definedName name="GH">#REF!</definedName>
    <definedName name="GI_CL">[52]wh_data_R!#REF!</definedName>
    <definedName name="GI_CLL">[52]wh_data_R!$AP$1440:$AR$1442</definedName>
    <definedName name="GI_D_R">[52]CPHEEO!$BF$3:$BF$7</definedName>
    <definedName name="GI_pipe_15_mm">#REF!</definedName>
    <definedName name="GI_PIPES">'[53]BASIC DATA'!$B$494:$B$523</definedName>
    <definedName name="GLASS_TYPE">'[53]BASIC DATA'!$B$607:$B$627</definedName>
    <definedName name="gls">'[89]Nspt-smp-final-ORIGINAL'!$U$8:$U$56</definedName>
    <definedName name="gn">[12]DATA_PRG!$H$187</definedName>
    <definedName name="gound">#REF!</definedName>
    <definedName name="GPC">#REF!</definedName>
    <definedName name="GPname">#REF!</definedName>
    <definedName name="gr">'[33]Lead statement'!$P$9</definedName>
    <definedName name="gra">[12]DATA_PRG!$B$5</definedName>
    <definedName name="GRAVEL">[29]MRATES!$G$6</definedName>
    <definedName name="GRAVEL_D">[29]MRATES!$K$34</definedName>
    <definedName name="GRP_C">[52]wh_data_R!$E$368:$I$369</definedName>
    <definedName name="GRP_CL">[52]wh_data_R!$D$368:$I$368</definedName>
    <definedName name="GRP_CL_RATES">[52]wh_data!$M$159:$Q$159</definedName>
    <definedName name="GRP_CLL">[52]wh_data_R!$AE$378:$AG$382</definedName>
    <definedName name="GRP_CLR">[52]wh_data!$L$159:$O$159</definedName>
    <definedName name="GRP_CLS">[52]wh_data_R!$J$1440:$J$1444</definedName>
    <definedName name="GRP_D_R">[52]CPHEEO!$BD$3:$BD$11</definedName>
    <definedName name="GRP_D_RATES">'[65]G.R.P'!$C$24:$K$24</definedName>
    <definedName name="GRP_DL_RANGE">[52]CPHEEO!$BD$3:$BD$12</definedName>
    <definedName name="GRP_DR">[52]wh_data!$L$160:$L$168</definedName>
    <definedName name="GRP_FR_12BAR">'[65]G.R.P'!$C$60:$K$60</definedName>
    <definedName name="GRP_FR_15BAR">'[65]G.R.P'!$C$74:$K$74</definedName>
    <definedName name="GRP_FR_3BAR">'[65]G.R.P'!$C$32:$K$32</definedName>
    <definedName name="GRP_FR_6BAR">'[65]G.R.P'!$C$32:$K$32</definedName>
    <definedName name="GRP_FR_9BAR">'[65]G.R.P'!$C$46:$K$46</definedName>
    <definedName name="GRP_G">[52]wh_data_R!$K$1440:$K$1444</definedName>
    <definedName name="GRP_P">[52]wh_data_R!$L$1440:$L$1444</definedName>
    <definedName name="GRP_PIPES">'[53]PIPES BASIC RATES'!$A$580:$A$633</definedName>
    <definedName name="GRP_RATES">[52]wh_data!$L$160:$Q$168</definedName>
    <definedName name="GRT">[72]DATA_PRG!$H$86</definedName>
    <definedName name="GSP">[9]DATA!$H$233</definedName>
    <definedName name="gtrothpfinal">#REF!</definedName>
    <definedName name="guiol">#REF!</definedName>
    <definedName name="GUS">#REF!</definedName>
    <definedName name="GUSAUX">'[90]Global factors'!$B$3</definedName>
    <definedName name="GUSSW">'[90]Global factors'!$B$2</definedName>
    <definedName name="GUSUSD">#REF!</definedName>
    <definedName name="habs">'[91]habs-list'!$C$5:$J$102</definedName>
    <definedName name="HDM_III_INPUT_DATA">'[56]Bitumen trunk'!$BO$1:$DI$196</definedName>
    <definedName name="HDPE">[92]detls!$A$3:$O$18</definedName>
    <definedName name="HDPE_C">[52]wh_data_R!$D$247:$H$261</definedName>
    <definedName name="HDPE_CL">[52]wh_data_R!$D$246:$H$246</definedName>
    <definedName name="HDPE_CL_RATES">[52]wh_data!$M$2:$P$2</definedName>
    <definedName name="HDPE_CLL">[52]wh_data_R!$G$378:$I$381</definedName>
    <definedName name="HDPE_CLR">[52]wh_data!$L$2:$O$2</definedName>
    <definedName name="HDPE_CLS">[52]wh_data_R!$G$378:$G$381</definedName>
    <definedName name="HDPE_D">[52]wh_data!$E$3:$H$17</definedName>
    <definedName name="HDPE_D_R">[52]CPHEEO!$AZ$3:$AZ$17</definedName>
    <definedName name="HDPE_D_RATES">[65]HDPE!$C$9:$O$9</definedName>
    <definedName name="HDPE_DC">[52]wh_data_R!$A$3:$A$17</definedName>
    <definedName name="HDPE_DL_RANGE">[52]CPHEEO!$AZ$3:$AZ$18</definedName>
    <definedName name="HDPE_DR">[52]wh_data!$L$3:$L$15</definedName>
    <definedName name="HDPE_FR_10KG">[65]HDPE!$C$64:$O$64</definedName>
    <definedName name="HDPE_FR_4KG">[65]HDPE!$C$28:$O$28</definedName>
    <definedName name="HDPE_FR_6KG">[65]HDPE!$C$40:$O$40</definedName>
    <definedName name="HDPE_FR_8KG">[65]HDPE!$C$52:$O$52</definedName>
    <definedName name="HDPE_G">[52]wh_data_R!$AE$1440:$AE$1442</definedName>
    <definedName name="HDPE_ID">[52]wh_data_R!$L$3:$L$17</definedName>
    <definedName name="HDPE_ID_CL">[52]wh_data_R!$L$2:$P$2</definedName>
    <definedName name="HDPE_IDS">[52]wh_data_R!$L$3:$P$17</definedName>
    <definedName name="HDPE_P">[52]wh_data_R!$AF$1440:$AF$1442</definedName>
    <definedName name="HDPE_PIPES">'[53]PIPES BASIC RATES'!$A$62:$A$221</definedName>
    <definedName name="HDPE_RATES">[52]wh_data!$L$3:$O$15</definedName>
    <definedName name="HDPE_T">[52]wh_data!$A$3:$D$17</definedName>
    <definedName name="hdpe1">[92]detls!$A$3:$O$18</definedName>
    <definedName name="hdpepvrate">'[93]hdpe-rates'!$C$7:$I$59</definedName>
    <definedName name="hdperates">'[94]HDPE-pipe-rates'!$I$33:$Z$38</definedName>
    <definedName name="hdpewts">'[93]hdpe weights'!$B$1:$F$53</definedName>
    <definedName name="Header_Row">ROW(#REF!)</definedName>
    <definedName name="hh">#REF!</definedName>
    <definedName name="HiddenRows" hidden="1">#REF!</definedName>
    <definedName name="HIRE_CHARGES_PLASTERING_CEILING">'[53]BACK BONE'!$DZ$2:$DZ$10</definedName>
    <definedName name="HIRE_CHARGES_PLASTERING_WALLS">'[53]BACK BONE'!$DU$2:$DU$10</definedName>
    <definedName name="Hot_Mix_Plant_30_45__TPH">[37]Usage!$C$6</definedName>
    <definedName name="Hot_Mix_Plant_30_45_TPH_6_10_TPH">[37]Usage!$C$8</definedName>
    <definedName name="HP_RATE">[52]input!$E$17</definedName>
    <definedName name="HPM">[95]DISCOUNT!$B$4</definedName>
    <definedName name="HPMAUX">'[90]Global factors'!$B$8</definedName>
    <definedName name="HPMIO">'[90]Global factors'!$B$7</definedName>
    <definedName name="HYSD">[29]MRATES!$P$49</definedName>
    <definedName name="i">#REF!</definedName>
    <definedName name="IA">'[96]Sheet1 (2)'!$II$1</definedName>
    <definedName name="id10.0">'[71]int-Dia-hdpe'!$H$3:$H$27</definedName>
    <definedName name="id10_0">NA()</definedName>
    <definedName name="id2.5">#REF!</definedName>
    <definedName name="id4.0">'[71]int-Dia-hdpe'!$E$3:$E$27</definedName>
    <definedName name="id4_0">NA()</definedName>
    <definedName name="id6.0">'[71]int-Dia-hdpe'!$F$3:$F$27</definedName>
    <definedName name="id6_0">NA()</definedName>
    <definedName name="id8.0">'[71]int-Dia-hdpe'!$G$3:$G$27</definedName>
    <definedName name="id8_0">NA()</definedName>
    <definedName name="if">[97]Sheet3!$C$15</definedName>
    <definedName name="iiii">[80]Labour!$D$5</definedName>
    <definedName name="IRC2.36">[29]MRATES!$M$6</definedName>
    <definedName name="ISMC_WEIGHTS">#REF!</definedName>
    <definedName name="JBcode_14dig">#REF!</definedName>
    <definedName name="jd">#REF!</definedName>
    <definedName name="jhkjahdkjhasdjhfkjasdhfkj">[54]Lead!#REF!</definedName>
    <definedName name="jjfgkf">#REF!</definedName>
    <definedName name="JKDL123" hidden="1">#REF!</definedName>
    <definedName name="jksfiohifnklkldf" localSheetId="0">Scheduled_Payment+Extra_Payment</definedName>
    <definedName name="jksfiohifnklkldf" localSheetId="1">Scheduled_Payment+Extra_Payment</definedName>
    <definedName name="jksfiohifnklkldf" localSheetId="4">Scheduled_Payment+Extra_Payment</definedName>
    <definedName name="jksfiohifnklkldf" localSheetId="3">Scheduled_Payment+Extra_Payment</definedName>
    <definedName name="jksfiohifnklkldf" localSheetId="2">Scheduled_Payment+Extra_Payment</definedName>
    <definedName name="jksfiohifnklkldf">Scheduled_Payment+Extra_Payment</definedName>
    <definedName name="KC139_6">"'smb://Rajkishor/f/muthu%20vasanthan/Food%20court/S5.xls'#$''.$A$1"</definedName>
    <definedName name="KC139_7">"$#REF!.$A$1"</definedName>
    <definedName name="KFJ">[72]DATA_PRG!$H$180</definedName>
    <definedName name="kiran">#REF!</definedName>
    <definedName name="KK">[72]DATA_PRG!$H$211</definedName>
    <definedName name="Knr">#REF!</definedName>
    <definedName name="KW_RATE">[52]input!$C$17</definedName>
    <definedName name="l">[98]Labour!$D$8</definedName>
    <definedName name="L_Bhisti">[99]Labour!$D$3</definedName>
    <definedName name="L_BitumenSprayer">[98]Labour!$D$4</definedName>
    <definedName name="L_Blacksmith">[99]Labour!$D$5</definedName>
    <definedName name="L_Blaster">[100]Labour!$D$6</definedName>
    <definedName name="L_ChipsSpreader">[98]Labour!$D$8</definedName>
    <definedName name="L_Driller">[100]Labour!$D$11</definedName>
    <definedName name="L_Mason_1stClass">[99]Labour!$D$14</definedName>
    <definedName name="L_Mason_2ndClass">[99]Labour!$D$15</definedName>
    <definedName name="L_Mate">[99]Labour!$D$16</definedName>
    <definedName name="L_Mazdoor">[99]Labour!$D$17</definedName>
    <definedName name="L_Mazdoor_Semi">[99]Labour!$D$18</definedName>
    <definedName name="L_Mazdoor_Skilled">[99]Labour!$D$19</definedName>
    <definedName name="L_Surveyor">[99]Labour!$D$22</definedName>
    <definedName name="Last_Row">#N/A</definedName>
    <definedName name="LCNAUX">'[90]Global factors'!$B$5</definedName>
    <definedName name="LCS">#REF!</definedName>
    <definedName name="lead">#REF!</definedName>
    <definedName name="lead_prin">#REF!</definedName>
    <definedName name="LEAD_RANGE">'[53]BACK BONE'!$DF$4:$DF$26</definedName>
    <definedName name="lead3">#REF!</definedName>
    <definedName name="leadprin">#REF!</definedName>
    <definedName name="leads1">[101]leads!$A$3:$F$53</definedName>
    <definedName name="leads11">[1]leads!$A$3:$E$107</definedName>
    <definedName name="lfo">[97]Sheet3!$C$16</definedName>
    <definedName name="lgt">'[26]C-data'!$F$25</definedName>
    <definedName name="Lift_Delift_Ranges">'[53]BACK BONE'!$A$24:$A1037651</definedName>
    <definedName name="LIFT_RANGE">'[53]BACK BONE'!$DO$4:$DO$26</definedName>
    <definedName name="lifting_heights">'[68]data existing_do not delete'!$A$43:$A$54</definedName>
    <definedName name="lin">[72]DATA_PRG!$H$159</definedName>
    <definedName name="LineDetails">[102]Lookup!$A$3:$AH$284</definedName>
    <definedName name="lkuj">#REF!</definedName>
    <definedName name="LMAUX">'[90]Global factors'!$B$10</definedName>
    <definedName name="LOAD_UNLOAD">'[53]BACK BONE'!$DS$1:$DS$3</definedName>
    <definedName name="LSNO1">[103]Lead!$N$7</definedName>
    <definedName name="LSNO13">[10]Lead!$N$10</definedName>
    <definedName name="LSNO14">[10]Lead!$N$11</definedName>
    <definedName name="LSNO19">[104]Lead!$O$20</definedName>
    <definedName name="LSNO2">[10]Lead!$N$7</definedName>
    <definedName name="LSNO20">[10]Lead!#REF!</definedName>
    <definedName name="LSNO24">[103]Lead!$N$26</definedName>
    <definedName name="LSNO26">[103]Lead!$N$28</definedName>
    <definedName name="LSNO3">[103]Lead!$N$9</definedName>
    <definedName name="LSNO4">[10]Lead!$N$9</definedName>
    <definedName name="lujm">#REF!</definedName>
    <definedName name="M_ACPipe_100">[100]Material!$D$3</definedName>
    <definedName name="M_Aggregate_10">[99]Material!$D$17</definedName>
    <definedName name="M_Aggregate_20">[99]Material!$D$18</definedName>
    <definedName name="M_Aggregate_375mmMaximum_224_56mm">[99]Material!$D$4</definedName>
    <definedName name="M_Aggregate_40">[99]Material!$D$19</definedName>
    <definedName name="M_Aggregate_Crushable_GradeII">[105]Material!$D$21</definedName>
    <definedName name="M_Aggregate_Crushable_GradeIII">[105]Material!$D$22</definedName>
    <definedName name="M_Aggregate_GradeII_19mmNominal_10_5mm">[106]Material!$D$14</definedName>
    <definedName name="M_Aggregate_GradeII_19mmNominal_25_10mm">[106]Material!$D$15</definedName>
    <definedName name="M_Aggregate_GradeII_19mmNominal_5mm_below">[106]Material!$D$16</definedName>
    <definedName name="M_Aggregate_GradeII_63_45mm">[105]Material!$D$24</definedName>
    <definedName name="M_Aggregate_GradeIII_53_224mm">[105]Material!$D$25</definedName>
    <definedName name="M_BindingWire">[100]Material!$D$38</definedName>
    <definedName name="M_Bitumen_CRM">[106]Material!$D$39</definedName>
    <definedName name="M_Bitumen_NRM">[106]Material!$D$40</definedName>
    <definedName name="M_Bitumen_PM">[106]Material!$D$41</definedName>
    <definedName name="M_Bitumen_S65">[98]Material!$D$42</definedName>
    <definedName name="M_Bitumen_S90">[98]Material!$D$43</definedName>
    <definedName name="M_BitumenEmulsion_RS1">[106]Material!$D$44</definedName>
    <definedName name="M_BitumenEmulsion_SS1">[99]Material!$D$45</definedName>
    <definedName name="M_BitumenSealant">[99]Material!$D$46</definedName>
    <definedName name="M_Blasted_Rubble">[100]Material!$D$47</definedName>
    <definedName name="M_BlastingMaterial">[100]Material!$D$48</definedName>
    <definedName name="M_BondStone_400_150_150mm">[100]Material!$D$49</definedName>
    <definedName name="M_Brick_1stClass">[100]Material!$D$50</definedName>
    <definedName name="M_Cement">[99]Material!$D$51</definedName>
    <definedName name="M_CompensationForEarthTakenFromPrivateLand">[98]Material!$D$54</definedName>
    <definedName name="M_CrushedSand_OR_Grit">[106]Material!$D$61</definedName>
    <definedName name="M_CrushedStoneChipping_132">[106]Material!$D$64</definedName>
    <definedName name="M_CrushedStoneChipping_67mm_100Passing_112mm">[106]Material!$D$65</definedName>
    <definedName name="M_CrushedStoneChipping_67mm_100Passing_95mm">[106]Material!$D$66</definedName>
    <definedName name="M_CrushedStoneChipping_95">[106]Material!$D$67</definedName>
    <definedName name="M_CrushedStoneCoarseAggregatePassing_53mm">[98]Material!$D$68</definedName>
    <definedName name="M_CuringCompound">[99]Material!$D$69</definedName>
    <definedName name="M_DebondingStrips">[99]Material!$D$70</definedName>
    <definedName name="M_ElastomericBearingAssembly">[100]Material!$D$73</definedName>
    <definedName name="M_ElectricDetonator">[100]Material!$D$74</definedName>
    <definedName name="M_FilterMedia">[100]Material!$D$79</definedName>
    <definedName name="M_filterMediam">[83]Material!$D$79</definedName>
    <definedName name="M_GranularMaterial">[100]Material!$D$88</definedName>
    <definedName name="M_HandBrokenMetal_40mm">[106]Material!$D$89</definedName>
    <definedName name="M_InterlockingBlocks_60mm">[106]Material!$D$91</definedName>
    <definedName name="M_InterlockingBlocks_80mm">[106]Material!$D$92</definedName>
    <definedName name="M_JointFillerBoard">[99]Material!$D$93</definedName>
    <definedName name="M_JuteRope_12mm">[99]Material!$D$95</definedName>
    <definedName name="M_KeyAggregatesPassing_224mm">[98]Material!$D$96</definedName>
    <definedName name="M_Lime">[100]Material!$D$97</definedName>
    <definedName name="M_MSClamps">[100]Material!$D$102</definedName>
    <definedName name="M_Plasticizer">[99]Material!$D$109</definedName>
    <definedName name="M_PolytheneSheet_125">[99]Material!$D$110</definedName>
    <definedName name="M_PolytheneSheething">[99]Material!$D$111</definedName>
    <definedName name="M_RCCPipeNP3_1000mm">[99]Material!$D$114</definedName>
    <definedName name="M_RCCPipeNP3_1200mm">[99]Material!$D$113</definedName>
    <definedName name="M_RCCPipeNP3_500mm">[99]Material!$D$117</definedName>
    <definedName name="M_RCCPipeNP3_750mm">[99]Material!$D$115</definedName>
    <definedName name="M_RCCPipeNP4_1000mm">[99]Material!$D$119</definedName>
    <definedName name="M_RCCPipeNP4_1200mm">[99]Material!$D$118</definedName>
    <definedName name="M_RCCPipeNP4_500mm">[99]Material!$D$122</definedName>
    <definedName name="M_RCCPipeNP4_750mm">[99]Material!$D$120</definedName>
    <definedName name="M_Sand_Coarse">[99]Material!$D$125</definedName>
    <definedName name="M_Sand_Fine">[99]Material!$D$126</definedName>
    <definedName name="M_SteelReinforcement_HYSDBars">[100]Material!$D$129</definedName>
    <definedName name="M_SteelReinforcement_MSRoundBars">[99]Material!$D$130</definedName>
    <definedName name="M_SteelReinforcement_TMTBars">[100]Material!$D$131</definedName>
    <definedName name="M_StoneBoulder_150mm_below">[98]Material!$D$132</definedName>
    <definedName name="M_StoneChips_12mm">[106]Material!$D$133</definedName>
    <definedName name="M_StoneCrushedAggregate_112_009mm">[106]Material!$D$135</definedName>
    <definedName name="M_StoneForCoarseRubbleMasonry_1stSort">[100]Material!$D$136</definedName>
    <definedName name="M_StoneForCoarseRubbleMasonry_2ndSort">[100]Material!$D$137</definedName>
    <definedName name="M_StoneForRandomRubbleMasonry">[100]Material!$D$138</definedName>
    <definedName name="M_StoneSpalls">[98]Material!$D$144</definedName>
    <definedName name="M_Water">[99]Material!$D$146</definedName>
    <definedName name="MA">[107]Input!$D$36</definedName>
    <definedName name="MAD">#REF!</definedName>
    <definedName name="Maddy">#REF!</definedName>
    <definedName name="madhu">#REF!</definedName>
    <definedName name="mal">[108]DATA!$H$67</definedName>
    <definedName name="Male">[48]data!#REF!</definedName>
    <definedName name="MAN">[84]m!$B$149</definedName>
    <definedName name="Mani">[109]Leads!$B$13:$D$113</definedName>
    <definedName name="map">'[26]C-data'!$F$115</definedName>
    <definedName name="MARBLE_STONES">'[53]BUILDING ITEMS'!$C$23:$C$27</definedName>
    <definedName name="mas_hab">[110]mas_hab!$A$1:$L$2239</definedName>
    <definedName name="mason">'[111]Rates SSR 2008-09'!$I$63</definedName>
    <definedName name="mason1">'[33]SSR 2014-15 Rates'!$E$41</definedName>
    <definedName name="mason2">'[33]SSR 2014-15 Rates'!$E$42</definedName>
    <definedName name="MATE">[74]MRATES!$F$36</definedName>
    <definedName name="MATERIAL_CLASS">'[53]PIPES BASIC RATES'!$A$5:$A$1000</definedName>
    <definedName name="Mazdoor">'[33]SSR 2014-15 Rates'!$E$43</definedName>
    <definedName name="Medical">[48]data!#REF!</definedName>
    <definedName name="metal">#REF!</definedName>
    <definedName name="METAL_D">[29]MRATES!$K$30</definedName>
    <definedName name="metal1">#REF!</definedName>
    <definedName name="metal11">#REF!</definedName>
    <definedName name="metal3">#REF!</definedName>
    <definedName name="MILD_6">[112]RMR!$F$30</definedName>
    <definedName name="mix">[113]r!$I$46</definedName>
    <definedName name="MLOAD">[29]MRATES!$X$10</definedName>
    <definedName name="mm">[62]r!$F$4</definedName>
    <definedName name="mn">'[114]Lead statement'!#REF!</definedName>
    <definedName name="MNJ">#REF!</definedName>
    <definedName name="mone">[62]r!$F$2</definedName>
    <definedName name="mone1">[2]r!$F$2</definedName>
    <definedName name="MS">[29]MRATES!$P$51</definedName>
    <definedName name="MSAND">[29]MRATES!$G$7</definedName>
    <definedName name="MSTACK">[29]MRATES!$X$12</definedName>
    <definedName name="mtwo">[62]r!$F$3</definedName>
    <definedName name="mtwo1">[2]r!$F$3</definedName>
    <definedName name="MUNLOAD">[29]MRATES!$X$11</definedName>
    <definedName name="MWL">[52]input!$C$11</definedName>
    <definedName name="mwls">'[89]Nspt-smp-final-ORIGINAL'!$X$8:$X$56</definedName>
    <definedName name="mymax">[115]Levels!$P$5</definedName>
    <definedName name="mymin">[115]Levels!$O$5</definedName>
    <definedName name="n">#REF!</definedName>
    <definedName name="nagara">[116]m!$M$3</definedName>
    <definedName name="nagaraj">[116]m!$M$3</definedName>
    <definedName name="Name">#REF!</definedName>
    <definedName name="New">[48]data!#REF!</definedName>
    <definedName name="new_111" localSheetId="3">Scheduled_Payment+Extra_Payment</definedName>
    <definedName name="new_111">Scheduled_Payment+Extra_Payment</definedName>
    <definedName name="newdata">#REF!</definedName>
    <definedName name="NH4vorklmg">[64]BALAN1!$F$20</definedName>
    <definedName name="nl">[117]DATA!$B$22</definedName>
    <definedName name="nn">[118]Publicbuilding!$R$46</definedName>
    <definedName name="no">'[71]habs-list'!$B$5:$B$285</definedName>
    <definedName name="NO_1000">#REF!</definedName>
    <definedName name="NO_800">#REF!</definedName>
    <definedName name="nodes">[91]nodes!$C$5:$C$115</definedName>
    <definedName name="NOTUSED">'[56]R99 etc'!$A$1:$L$142</definedName>
    <definedName name="nr">[9]DATA!$B$3</definedName>
    <definedName name="NR_136_Found">'[119]Road data'!$K$417</definedName>
    <definedName name="NR_Approachslab">'[119]Road data'!$K$697</definedName>
    <definedName name="NR_backfill">'[119]Road data'!$K$741</definedName>
    <definedName name="NR_Filter">'[119]Road data'!$K$544</definedName>
    <definedName name="NR_HYSD_found">'[119]Road data'!$K$789</definedName>
    <definedName name="NR_HYSD_sub">'[119]Road data'!$K$773</definedName>
    <definedName name="NR_HYSD_super">'[119]Road data'!$K$757</definedName>
    <definedName name="NR_M15_Footing">'[119]Road data'!$K$570</definedName>
    <definedName name="NR_M15_levellingcoarse">'[119]Road data'!$K$721</definedName>
    <definedName name="NR_M15_sub">'[119]Road data'!$K$596</definedName>
    <definedName name="NR_M20_bed">'[119]Road data'!$K$621</definedName>
    <definedName name="NR_M20_slab">'[119]Road data'!$K$646</definedName>
    <definedName name="NR_M30_WC">'[119]Road data'!$K$671</definedName>
    <definedName name="NR_R_300">'[119]Road data'!$K$527</definedName>
    <definedName name="NR_weepholes">'[119]Road data'!$K$849</definedName>
    <definedName name="NUM_MMM">#REF!</definedName>
    <definedName name="Number_of_Payments">#N/A</definedName>
    <definedName name="Nurses">'[51]Data.F8.BTR'!#REF!</definedName>
    <definedName name="nw">#REF!</definedName>
    <definedName name="od">'[71]int-Dia-hdpe'!$C$3:$C$27</definedName>
    <definedName name="OH">[74]MRATES!$H$52</definedName>
    <definedName name="OHBRBRACESEVENTOTHIRTEEN">#REF!</definedName>
    <definedName name="OHBRCOLUMNONETOSIX">#REF!</definedName>
    <definedName name="OHBRCOLUMNSEVENTOTHIRTEEN">#REF!</definedName>
    <definedName name="OHR">'[120]Leads Entry'!$I$30</definedName>
    <definedName name="ohsrcap">#REF!</definedName>
    <definedName name="ohsrlls">[91]nodes!$D$5:$D$115</definedName>
    <definedName name="OIU">[72]DATA_PRG!$H$328</definedName>
    <definedName name="ojjlkj">[80]Material!$D$130</definedName>
    <definedName name="OOOEOOOE">#REF!</definedName>
    <definedName name="OrderTable" hidden="1">#REF!</definedName>
    <definedName name="Packed">[37]General!$K$4</definedName>
    <definedName name="paint">[72]DATA_PRG!$H$345</definedName>
    <definedName name="painter">'[33]SSR 2014-15 Rates'!$E$44</definedName>
    <definedName name="Payment_Date">#N/A</definedName>
    <definedName name="pc">#REF!</definedName>
    <definedName name="Phone">#REF!</definedName>
    <definedName name="Picking_5_to_100_mm_old_metalled_surface_and_sectioning">'[37]Common '!$D$280</definedName>
    <definedName name="PIPE_CL1">[52]CPHEEO!$AO$3:$AV$3</definedName>
    <definedName name="PIPE_ID">[52]CPHEEO!$BK$2:$BK$3</definedName>
    <definedName name="PIPE_ID_CD">[52]CPHEEO!$BL$2:$BL$3</definedName>
    <definedName name="PIPE_TYPE">[52]wh_data_R!$B$377:$B$384</definedName>
    <definedName name="PIPE_TYPE_R">[52]wh_data!$R$2:$R$9</definedName>
    <definedName name="PIPE_TYPES">[52]wh_data!$J$2:$J$9</definedName>
    <definedName name="piperates">'[93]ssr-rates'!$B$2:$J$839</definedName>
    <definedName name="PIPES">[52]CPHEEO!$AY$2:$BH$2</definedName>
    <definedName name="PIPES_CR">[52]CPHEEO!$Z$3:$Z$12</definedName>
    <definedName name="PIPES_E">[52]wh_data_R!$P$195:$P$203</definedName>
    <definedName name="pla">[12]DATA_PRG!$H$252</definedName>
    <definedName name="plasp">[72]DATA_PRG!$H$296</definedName>
    <definedName name="plaster_thick">'[68]data existing_do not delete'!$D$14:$D$16</definedName>
    <definedName name="PLASTERING_WALLS_CEILING">'[53]BACK BONE'!$HL$2:$HL$52</definedName>
    <definedName name="PM_AirCompressor_210cfm">'[99]Plant &amp;  Machinery'!$G$4</definedName>
    <definedName name="PM_BatchMixHMP_46_60THP">'[106]Plant &amp;  Machinery'!$G$5</definedName>
    <definedName name="PM_BatchTypeHMP_30_40">'[98]Plant &amp;  Machinery'!$G$6</definedName>
    <definedName name="PM_BitumenBoilerOilFired_1000">'[98]Plant &amp;  Machinery'!$G$9</definedName>
    <definedName name="PM_BitumenBoilerOilFired_200">'[106]Plant &amp;  Machinery'!$G$8</definedName>
    <definedName name="PM_BitumenEmulsionPressureDistributor">'[106]Plant &amp;  Machinery'!$G$10</definedName>
    <definedName name="PM_ConcreteMixer">'[99]Plant &amp;  Machinery'!$G$11</definedName>
    <definedName name="PM_Dozer_D50">'[99]Plant &amp;  Machinery'!$G$13</definedName>
    <definedName name="PM_ElectricGeneratorSet_125">'[98]Plant &amp;  Machinery'!$G$15</definedName>
    <definedName name="PM_FrontEndLoader_1cum">'[98]Plant &amp;  Machinery'!$G$17</definedName>
    <definedName name="PM_HydraulicBroom">'[106]Plant &amp;  Machinery'!$G$19</definedName>
    <definedName name="PM_HydraulicExcavator_09cum">'[98]Plant &amp;  Machinery'!$G$20</definedName>
    <definedName name="PM_HydraulicSelfPropelledChipSpreader">'[106]Plant &amp;  Machinery'!$G$21</definedName>
    <definedName name="PM_JointCuttingMachine">'[99]Plant &amp;  Machinery'!$G$23</definedName>
    <definedName name="PM_Mixall_6_10t">'[106]Plant &amp;  Machinery'!$G$24</definedName>
    <definedName name="PM_MotorGrader">'[98]Plant &amp;  Machinery'!$G$25</definedName>
    <definedName name="PM_NeedleVibrator">'[99]Plant &amp;  Machinery'!$G$27</definedName>
    <definedName name="PM_PaverFinisher">'[98]Plant &amp;  Machinery'!$G$28</definedName>
    <definedName name="PM_PlateVibrator">'[99]Plant &amp;  Machinery'!$G$30</definedName>
    <definedName name="PM_ScreedVibrator">'[99]Plant &amp;  Machinery'!$G$31</definedName>
    <definedName name="PM_ThreeWheeled_80_100kN_StaticRoller">'[98]Plant &amp;  Machinery'!$G$34</definedName>
    <definedName name="PM_Tipper_55">'[98]Plant &amp;  Machinery'!$G$45</definedName>
    <definedName name="PM_Tractor_Rotavator">'[105]Plant &amp;  Machinery'!$G$49</definedName>
    <definedName name="PM_Tractor_Trolley">'[99]Plant &amp;  Machinery'!$G$48</definedName>
    <definedName name="PM_Truck">'[121]Plant &amp;  Machinery'!$G$50</definedName>
    <definedName name="PM_VibratoryRoller_80_100kN">'[106]Plant &amp;  Machinery'!$G$51</definedName>
    <definedName name="PM_WaterTanker_6kl">'[99]Plant &amp;  Machinery'!$G$53</definedName>
    <definedName name="PMS">[87]m1!$D$30</definedName>
    <definedName name="POIN">[9]DATA!$H$182</definedName>
    <definedName name="Polished_Shahabad_slabs_of_Tandur_25_4mm_white">NA()</definedName>
    <definedName name="pp">'[122]pvc-pipe-rates'!$B$8:$B$27</definedName>
    <definedName name="ppp" hidden="1">{#N/A,#N/A,FALSE,"no"}</definedName>
    <definedName name="PPPPP">#REF!</definedName>
    <definedName name="pr">[123]id!$A$3:$E$449</definedName>
    <definedName name="PR_Habcode_16_Dig">#REF!</definedName>
    <definedName name="Prasad">#REF!</definedName>
    <definedName name="praveen">[124]sand!$A$1:$N$206</definedName>
    <definedName name="PRC">#REF!</definedName>
    <definedName name="_xlnm.Print_Area">#REF!</definedName>
    <definedName name="Print_Area_MI">#REF!</definedName>
    <definedName name="Print_Area_MI_12">#REF!</definedName>
    <definedName name="Print_Area_MI_3">#REF!</definedName>
    <definedName name="Print_Area_MI_6">#REF!</definedName>
    <definedName name="Print_Area_MI_9">#REF!</definedName>
    <definedName name="Print_Area_Reset">#N/A</definedName>
    <definedName name="_xlnm.Print_Titles" localSheetId="0">'Master BOQ Final Awarded (2)'!$2:$2</definedName>
    <definedName name="_xlnm.Print_Titles" localSheetId="1">'Master BOQ Final Awarded (3)'!$2:$2</definedName>
    <definedName name="ProdForm" hidden="1">#REF!</definedName>
    <definedName name="Product" hidden="1">#REF!</definedName>
    <definedName name="PROS_LPM">[52]input!$H$9</definedName>
    <definedName name="PROS_MLD">[52]input!$K$9</definedName>
    <definedName name="PROS_PERIOD">[52]input!$C$5</definedName>
    <definedName name="PROS_POP">[52]input!$F$9</definedName>
    <definedName name="PROS_YEAR">[52]input!$C$9</definedName>
    <definedName name="prsrhds">[125]t_prsr!$A$3:$H$60</definedName>
    <definedName name="PSC_C">[52]wh_data_R!$D$335:$J$346</definedName>
    <definedName name="PSC_CL">[52]wh_data_R!$D$334:$J$334</definedName>
    <definedName name="PSC_CL_RATES">[52]wh_data!$M$119:$T$119</definedName>
    <definedName name="PSC_CLL">[52]wh_data_R!$W$378:$Y$383</definedName>
    <definedName name="PSC_CLR">[52]wh_data!$L$119:$O$119</definedName>
    <definedName name="PSC_CLS">[52]wh_data_R!$N$1440:$N$1445</definedName>
    <definedName name="PSC_D_R">[52]CPHEEO!$BC$3:$BC$14</definedName>
    <definedName name="PSC_D_RATES">'[65]PSC REVISED'!$C$9:$K$9</definedName>
    <definedName name="PSC_DC">[52]wh_data_R!$A$121:$A$132</definedName>
    <definedName name="PSC_DR">[52]wh_data!$L$120:$L$126</definedName>
    <definedName name="PSC_FR_10KG">'[65]PSC REVISED'!$C$46:$K$46</definedName>
    <definedName name="PSC_FR_12KG">'[65]PSC REVISED'!$C$62:$K$62</definedName>
    <definedName name="PSC_FR_14KG">'[65]PSC REVISED'!$C$77:$K$77</definedName>
    <definedName name="PSC_FR_16KG">'[65]PSC REVISED'!$C$92:$K$92</definedName>
    <definedName name="PSC_FR_6KG">'[65]PSC REVISED'!$C$18:$K$18</definedName>
    <definedName name="PSC_FR_8KG">'[65]PSC REVISED'!$C$32:$K$32</definedName>
    <definedName name="PSC_G">[52]wh_data_R!$O$1440:$O$1445</definedName>
    <definedName name="PSC_P">[52]wh_data_R!$P$1440:$P$1445</definedName>
    <definedName name="PSC_RATES">[52]wh_data!$L$120:$O$126</definedName>
    <definedName name="PSC_T">[52]wh_data!$A$120:$G$129</definedName>
    <definedName name="PUMPSET_COST">[52]CPHEEO!$C$11</definedName>
    <definedName name="PUMPSET_LIFE">[52]CPHEEO!$C$13</definedName>
    <definedName name="PV">[125]PVC_dia!$A$26:$L$38</definedName>
    <definedName name="pvc">[126]detls!$A$26:$O$38</definedName>
    <definedName name="PVC_CL">[52]wh_data_R!$D$231:$G$231</definedName>
    <definedName name="PVC_CL_RATES">[52]wh_data!$M$20:$O$20</definedName>
    <definedName name="PVC_CLR">[52]wh_data!$L$20:$O$20</definedName>
    <definedName name="PVC_CLS">[52]wh_data_R!$AH$1440:$AH$1442</definedName>
    <definedName name="PVC_D_R">[52]CPHEEO!$AY$3:$AY$15</definedName>
    <definedName name="PVC_D_RATES">[65]pvc!$C$23:$O$23</definedName>
    <definedName name="PVC_DC">[52]wh_data_R!$A$21:$A$33</definedName>
    <definedName name="PVC_DL_RANGE">[52]CPHEEO!$AY$3:$AY$16</definedName>
    <definedName name="PVC_DR">[52]wh_data!$L$21:$L$33</definedName>
    <definedName name="PVC_FR_10KG">[65]pvc!$C$60:$O$60</definedName>
    <definedName name="PVC_FR_4KG">[65]pvc!$C$31:$O$31</definedName>
    <definedName name="PVC_FR_6KG">[65]pvc!$C$45:$O$45</definedName>
    <definedName name="PVC_G">[52]wh_data_R!$AI$1440:$AI$1442</definedName>
    <definedName name="PVC_ID">[52]wh_data_R!$L$21:$L$33</definedName>
    <definedName name="PVC_ID_CL">[52]wh_data_R!$L$20:$O$20</definedName>
    <definedName name="PVC_IDS">[52]wh_data_R!$L$21:$O$33</definedName>
    <definedName name="PVC_PIPES">'[53]PIPES BASIC RATES'!$A$5:$A$60</definedName>
    <definedName name="pvc_specials">#REF!</definedName>
    <definedName name="PVC_T">[52]wh_data!$A$21:$D$33</definedName>
    <definedName name="PVCid10.0">'[71]int-Dia-pvc'!$H$3:$H$27</definedName>
    <definedName name="PVCid10_0">NA()</definedName>
    <definedName name="PVCid4.0">'[71]int-Dia-pvc'!$E$3:$E$27</definedName>
    <definedName name="PVCid4_0">NA()</definedName>
    <definedName name="PVCid6.0">'[71]int-Dia-pvc'!$F$3:$F$27</definedName>
    <definedName name="PVCid6_0">NA()</definedName>
    <definedName name="PVCid8.0">'[71]int-Dia-pvc'!$G$3:$G$27</definedName>
    <definedName name="PVCid8_0">NA()</definedName>
    <definedName name="PVCod">'[71]int-Dia-pvc'!$C$3:$C$27</definedName>
    <definedName name="pvcpvrate">'[93]pvc-rates'!$C$7:$I$46</definedName>
    <definedName name="pvcrates">'[94]pvc-pipe-rates'!$I$30:$Z$35</definedName>
    <definedName name="pvcsaddle">[66]Sheet1!$B$98:$B$102</definedName>
    <definedName name="pvcwts">'[93]PVC weights'!$B$1:$F$40</definedName>
    <definedName name="pw">'[26]C-data'!$F$86</definedName>
    <definedName name="q">#REF!</definedName>
    <definedName name="Q_CD_EW">#REF!</definedName>
    <definedName name="Q_CD_M10_BODY">#REF!</definedName>
    <definedName name="Q_CD_M10_FOUN">#REF!</definedName>
    <definedName name="Q_EW_F">[127]R_Det!#REF!</definedName>
    <definedName name="Q_EW_S">[127]R_Det!#REF!</definedName>
    <definedName name="Q_GRAVEL_SHOLDERS">[127]R_Det!#REF!</definedName>
    <definedName name="Q_GSB">[127]R_Det!#REF!</definedName>
    <definedName name="Q_MSS">[43]R_Det!$I$48</definedName>
    <definedName name="q_pick">[127]R_Det!#REF!</definedName>
    <definedName name="Q_SCSD">[127]R_Det!#REF!</definedName>
    <definedName name="Q_SDBC">[127]R_Det!#REF!</definedName>
    <definedName name="Q_TACK">[127]R_Det!#REF!</definedName>
    <definedName name="Q_WBM2">[127]R_Det!#REF!</definedName>
    <definedName name="Q_WBM3">[127]R_Det!#REF!</definedName>
    <definedName name="QQ">[87]m1!$D$9</definedName>
    <definedName name="qqq">#REF!</definedName>
    <definedName name="qqww">#REF!</definedName>
    <definedName name="qr">'[33]Lead statement'!$P$10</definedName>
    <definedName name="QRückläufe">[64]BALAN1!$E$10</definedName>
    <definedName name="QSchlamwasser_Dauer">[64]BALAN1!$E$54</definedName>
    <definedName name="QUERY2">[128]data!#REF!</definedName>
    <definedName name="R_136_Bodywalls">'[129]Road data'!$K$399</definedName>
    <definedName name="R_136_Found">'[129]Road data'!$K$374</definedName>
    <definedName name="R_148_belowcc">'[129]Road data'!$K$285</definedName>
    <definedName name="R_BackFill">'[129]Road data'!$K$699</definedName>
    <definedName name="R_BetweenBodywalls">'[129]Road data'!$K$466</definedName>
    <definedName name="R_BM">'[50]Road data'!#REF!</definedName>
    <definedName name="r_det">[50]R_Det!$I$31</definedName>
    <definedName name="R_Diversion_Road">'[130]Road data'!#REF!</definedName>
    <definedName name="R_EW_Car">'[50]Road data'!#REF!</definedName>
    <definedName name="R_EW_FMC_Car">'[130]Road data'!$K$49</definedName>
    <definedName name="R_EW_FMC_Side">'[50]Road data'!$K$30</definedName>
    <definedName name="R_EW_Form_OMC">'[129]Road data'!$K$58</definedName>
    <definedName name="R_EW_Man">'[130]Road data'!#REF!</definedName>
    <definedName name="R_EW_OMC_Car">'[50]Road data'!#REF!</definedName>
    <definedName name="R_EW_OMC_Side">'[50]Road data'!#REF!</definedName>
    <definedName name="R_EW_Side_OMC">'[129]Road data'!$K$30</definedName>
    <definedName name="R_EW_Trench">'[131]Road data'!$K$13</definedName>
    <definedName name="R_Filter">'[129]Road data'!$K$502</definedName>
    <definedName name="R_Gravel_Bedding">'[43]Road data'!$K$354</definedName>
    <definedName name="R_Gravel_between">'[131]Road data'!$K$356</definedName>
    <definedName name="R_Gravel_Pipebedding">'[131]Road data'!$K$299</definedName>
    <definedName name="R_Gravel_Quardrent">'[130]Road data'!#REF!</definedName>
    <definedName name="R_GravelBedding">'[129]Road data'!$K$351</definedName>
    <definedName name="R_GravelShoulders">'[50]Road data'!$K$251</definedName>
    <definedName name="R_GSB">'[130]Road data'!$K$77</definedName>
    <definedName name="R_HP_1000">'[132]Road data'!$K$446</definedName>
    <definedName name="R_HP_600">'[50]Road data'!#REF!</definedName>
    <definedName name="R_HP_800">'[132]Road data'!$K$432</definedName>
    <definedName name="R_HPL_600">'[50]Road data'!#REF!</definedName>
    <definedName name="R_HPL_800">'[131]Road data'!$K$322</definedName>
    <definedName name="R_HYSD_Found">'[129]Road data'!$K$747</definedName>
    <definedName name="R_HYSD_sub">'[129]Road data'!$K$731</definedName>
    <definedName name="R_HYSD_Super">'[50]Road data'!#REF!</definedName>
    <definedName name="R_M10_base">'[130]Road data'!#REF!</definedName>
    <definedName name="R_M10_bCC">'[50]Road data'!#REF!</definedName>
    <definedName name="R_M10_bodywalls">'[131]Road data'!$K$286</definedName>
    <definedName name="R_M10_drains">'[130]Road data'!#REF!</definedName>
    <definedName name="R_M10_found">'[131]Road data'!$K$275</definedName>
    <definedName name="R_M15_dividers">'[130]Road data'!#REF!</definedName>
    <definedName name="R_M15_Foot">'[129]Road data'!$K$528</definedName>
    <definedName name="R_M15_footing">'[50]Road data'!#REF!</definedName>
    <definedName name="R_M15_LevellingCoarse">'[129]Road data'!$K$679</definedName>
    <definedName name="R_M15_SUB">'[50]Road data'!#REF!</definedName>
    <definedName name="R_M20_Bed">'[129]Road data'!$K$579</definedName>
    <definedName name="R_M20_BedBack">'[50]Road data'!#REF!</definedName>
    <definedName name="R_M20_COVER">'[50]Road data'!#REF!</definedName>
    <definedName name="R_M20_DECKSLAB">'[50]Road data'!#REF!</definedName>
    <definedName name="R_M20_slab">'[129]Road data'!$K$604</definedName>
    <definedName name="R_M25_ApproachSlab">'[50]Road data'!#REF!</definedName>
    <definedName name="R_M30_WC">'[50]Road data'!#REF!</definedName>
    <definedName name="R_M35_CC">'[130]Road data'!#REF!</definedName>
    <definedName name="R_M35_FlyAsh">'[50]Road data'!#REF!</definedName>
    <definedName name="R_Mild">'[50]Road data'!#REF!</definedName>
    <definedName name="R_MSS">'[129]Road data'!$K$244</definedName>
    <definedName name="R_Painting">'[50]Road data'!#REF!</definedName>
    <definedName name="R_Pick">'[50]Road data'!$K$89</definedName>
    <definedName name="R_Plastering">'[50]Road data'!#REF!</definedName>
    <definedName name="R_R300">'[129]Road data'!$K$484</definedName>
    <definedName name="R_Rev_A300">'[130]Road data'!#REF!</definedName>
    <definedName name="R_Rev_Q300">'[130]Road data'!#REF!</definedName>
    <definedName name="R_SandFILLING">'[50]Road data'!#REF!</definedName>
    <definedName name="R_Scar_BT">'[50]Road data'!#REF!</definedName>
    <definedName name="R_Scar_GSB">'[50]Road data'!#REF!</definedName>
    <definedName name="R_Scarf">'[129]Road data'!$K$97</definedName>
    <definedName name="R_SCSD">'[129]Road data'!$K$198</definedName>
    <definedName name="R_SCSD_6070">'[50]Road data'!$K$173</definedName>
    <definedName name="R_SCSD_80100">'[50]Road data'!#REF!</definedName>
    <definedName name="R_SDBC">'[50]Road data'!$K$234</definedName>
    <definedName name="R_shoulders">'[129]Road data'!$K$263</definedName>
    <definedName name="R_Tack">'[50]Road data'!$K$197</definedName>
    <definedName name="R_WBM_G2">'[129]Road data'!$K$121</definedName>
    <definedName name="R_WBM_G3">'[129]Road data'!$K$144</definedName>
    <definedName name="R_WBM2">'[50]Road data'!#REF!</definedName>
    <definedName name="R_WBM2_HS">'[50]Road data'!$K$116</definedName>
    <definedName name="R_WBM2_HVR">'[50]Road data'!#REF!</definedName>
    <definedName name="R_WBM2_MCS">'[50]Road data'!#REF!</definedName>
    <definedName name="R_WBM3">'[50]Road data'!#REF!</definedName>
    <definedName name="R_WBM3_HS">'[50]Road data'!$K$142</definedName>
    <definedName name="R_WBM3_HVR">'[50]Road data'!#REF!</definedName>
    <definedName name="R_WBM3_MCS">'[50]Road data'!#REF!</definedName>
    <definedName name="R_Weepholes">'[50]Road data'!#REF!</definedName>
    <definedName name="R_WMM">'[50]Road data'!#REF!</definedName>
    <definedName name="raf">[83]Material!$D$130</definedName>
    <definedName name="raffs">'[83]Plant &amp;  Machinery'!$G$13</definedName>
    <definedName name="rafi">'[83]Plant &amp;  Machinery'!$G$4</definedName>
    <definedName name="raju">[83]Material!$D$126</definedName>
    <definedName name="ram">[83]Material!$D$129</definedName>
    <definedName name="raod">[54]Lead!#REF!</definedName>
    <definedName name="rat">[83]Material!$D$51</definedName>
    <definedName name="rate12">'[8]lead-st'!$L$9</definedName>
    <definedName name="rate20">'[8]lead-st'!$L$8</definedName>
    <definedName name="rate40">'[8]lead-st'!$L$7</definedName>
    <definedName name="ratecrs">'[8]lead-st'!$L$12</definedName>
    <definedName name="raterough">'[8]lead-st'!$L$13</definedName>
    <definedName name="raterr">'[8]lead-st'!$L$11</definedName>
    <definedName name="rates">#REF!</definedName>
    <definedName name="rates1">#REF!</definedName>
    <definedName name="rates11">#REF!</definedName>
    <definedName name="rates4">#REF!</definedName>
    <definedName name="ratesand">'[8]lead-st'!$L$10</definedName>
    <definedName name="Ravu">#REF!</definedName>
    <definedName name="rax">[83]Material!$D$47</definedName>
    <definedName name="rb">'[26]C-data'!$F$112</definedName>
    <definedName name="RCArea" hidden="1">#REF!</definedName>
    <definedName name="RCC_CLL">[52]wh_data_R!$AL$1440:$AN$1441</definedName>
    <definedName name="RCC_D_R">[52]CPHEEO!$BG$3:$BG$13</definedName>
    <definedName name="rcc_mix">'[68]data existing_do not delete'!$F$14:$F$15</definedName>
    <definedName name="RCC_NP_CLASS_PIPES">'[53]RCC S.S PIPES NP CLASS'!$A$23:$A$83</definedName>
    <definedName name="RCC_PR_CLASS_PIPES">'[53]RCC S.S PR CLASS'!$A$24:$A$77</definedName>
    <definedName name="rcc_vrcc_mix">'[68]data existing_do not delete'!$G$14:$G$17</definedName>
    <definedName name="RE">#REF!</definedName>
    <definedName name="REFIL">[9]DATA!$H$189</definedName>
    <definedName name="Repalle_Sub">[133]quarry!$A$5:$AA$337</definedName>
    <definedName name="rerfdsfsdfd">'[83]Plant &amp;  Machinery'!$G$4</definedName>
    <definedName name="rfgsdg">#REF!</definedName>
    <definedName name="rggdg">#REF!</definedName>
    <definedName name="road">[54]Lead!#REF!</definedName>
    <definedName name="Road_Sections_list">'[56]Trunk unpaved'!$A$2:$L$233</definedName>
    <definedName name="roar1">[54]Lead!#REF!</definedName>
    <definedName name="ROUGH">[29]MRATES!$G$11</definedName>
    <definedName name="rrg">[134]r!$F$7</definedName>
    <definedName name="rrotg">'[135]Lead statement'!$P$16</definedName>
    <definedName name="rrr">'[80]Plant &amp;  Machinery'!$G$4</definedName>
    <definedName name="rrrate">'[8]lead-st'!$L$11</definedName>
    <definedName name="RRRR">#REF!</definedName>
    <definedName name="rrs">[8]rdamdata!$J$9</definedName>
    <definedName name="RSDP">[9]DATA!$H$215</definedName>
    <definedName name="rstone">[8]rdamdata!$J$11</definedName>
    <definedName name="rt">[54]Lead!#REF!</definedName>
    <definedName name="RubberRings">[63]maya!$B$382:$B$386</definedName>
    <definedName name="rwsrate">'[136]ssr-rates'!$B$1:$J$1644</definedName>
    <definedName name="s">#REF!</definedName>
    <definedName name="S.F" hidden="1">'[39]final abstract'!#REF!</definedName>
    <definedName name="S_Backfill">'[119]Road data'!$C$723</definedName>
    <definedName name="S_Filter">'[119]Road data'!$C$529</definedName>
    <definedName name="S_HYSD_found">'[119]Road data'!$C$775</definedName>
    <definedName name="S_HYSD_sub">'[119]Road data'!$C$759</definedName>
    <definedName name="S_HYSD_super">'[119]Road data'!$C$743</definedName>
    <definedName name="S_M15_footing">'[119]Road data'!$C$546</definedName>
    <definedName name="S_M15_levellingcoarse">'[119]Road data'!$C$699</definedName>
    <definedName name="S_M15_sub">'[119]Road data'!$C$572</definedName>
    <definedName name="S_m20_bed">'[119]Road data'!$C$598</definedName>
    <definedName name="S_M20_slab">'[119]Road data'!$C$623</definedName>
    <definedName name="S_M25_Approachslab">'[119]Road data'!$C$673</definedName>
    <definedName name="S_M30_WC">'[119]Road data'!$C$648</definedName>
    <definedName name="S_No_">NA()</definedName>
    <definedName name="S_R_300">'[119]Road data'!$C$511</definedName>
    <definedName name="S_weepholes">'[119]Road data'!$C$821</definedName>
    <definedName name="sa">[137]Lead!#REF!</definedName>
    <definedName name="sad">'[51]Data.F8.BTR'!#REF!</definedName>
    <definedName name="sadfas">#REF!</definedName>
    <definedName name="sand">[8]rdamdata!$J$12</definedName>
    <definedName name="SAND_D">[29]MRATES!$K$32</definedName>
    <definedName name="SandF">[63]maya!$A$30:$A$31</definedName>
    <definedName name="SASA">#REF!</definedName>
    <definedName name="sc">'[33]Lead statement'!$P$7</definedName>
    <definedName name="SD">[84]m!$D$149</definedName>
    <definedName name="sdf">#REF!</definedName>
    <definedName name="sdfsdsdfdf">[83]Material!$D$70</definedName>
    <definedName name="sea">#REF!</definedName>
    <definedName name="SEComp">'[138]Data.F8.BTR'!#REF!</definedName>
    <definedName name="segments">'[71]segments-details'!$A$5:$D$439</definedName>
    <definedName name="sein">#REF!</definedName>
    <definedName name="sein1">#REF!</definedName>
    <definedName name="sein4">#REF!</definedName>
    <definedName name="sese">[139]Data!#REF!</definedName>
    <definedName name="sf">'[33]Lead statement'!$P$8</definedName>
    <definedName name="SGGRAVEL">[29]MRATES!$H$34</definedName>
    <definedName name="SGMETAL">[29]MRATES!$H$30</definedName>
    <definedName name="SGSAND">[29]MRATES!$H$32</definedName>
    <definedName name="Shahabad_slabs_of_Tandur_25_4mm_white">NA()</definedName>
    <definedName name="Shahabad_slabs_of_Tandur_50_8mm_white">NA()</definedName>
    <definedName name="SHARED_FORMULA_1_11_1_11_26">#REF!</definedName>
    <definedName name="SHARED_FORMULA_1_11_1_11_30">#REF!</definedName>
    <definedName name="SHARED_FORMULA_1_153_1_153_26">NA()</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44_11_44_29">+#REF!/10^5</definedName>
    <definedName name="SHARED_FORMULA_11_46_11_46_29">NA()</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4_10_14_10_18">+#REF!*#REF!</definedName>
    <definedName name="SHARED_FORMULA_14_50_14_50_18">+#REF!*#REF!</definedName>
    <definedName name="SHARED_FORMULA_14_52_14_52_18">NA()</definedName>
    <definedName name="SHARED_FORMULA_15_13_15_13_17">SUM(#REF!)</definedName>
    <definedName name="SHARED_FORMULA_18_13_18_13_17">IF(#REF!=10,"Ten",IF(#REF!=1,"ONE",""))</definedName>
    <definedName name="SHARED_FORMULA_19_13_19_13_17">#REF!</definedName>
    <definedName name="SHARED_FORMULA_2_6_2_6_30">+#REF!</definedName>
    <definedName name="SHARED_FORMULA_21_13_21_13_17">#REF!*#REF!/#REF!</definedName>
    <definedName name="SHARED_FORMULA_21_273_21_273_17">NA()</definedName>
    <definedName name="SHARED_FORMULA_21_289_21_289_17">SUM(#REF!)</definedName>
    <definedName name="SHARED_FORMULA_21_291_21_291_17">+#REF!-#REF!</definedName>
    <definedName name="SHARED_FORMULA_22_101_22_101_17">NA()</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31_22_31_17">+#REF!*#REF!</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2_22_52_17">NA()</definedName>
    <definedName name="SHARED_FORMULA_22_55_22_55_17">+#REF!*#REF!</definedName>
    <definedName name="SHARED_FORMULA_22_57_22_57_17">+#REF!*#REF!</definedName>
    <definedName name="SHARED_FORMULA_22_59_22_59_17">NA()</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5_22_85_17">+#REF!*#REF!</definedName>
    <definedName name="SHARED_FORMULA_22_87_22_87_17">+#REF!*#REF!</definedName>
    <definedName name="SHARED_FORMULA_22_90_22_90_17">NA()</definedName>
    <definedName name="SHARED_FORMULA_22_92_22_92_17">+#REF!*#REF!</definedName>
    <definedName name="SHARED_FORMULA_22_96_22_96_17">NA()</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3_11_3_11_26">#REF!</definedName>
    <definedName name="SHARED_FORMULA_3_11_3_11_30">#REF!</definedName>
    <definedName name="SHARED_FORMULA_3_119_3_119_8">NA()</definedName>
    <definedName name="SHARED_FORMULA_3_122_3_122_7">#REF!</definedName>
    <definedName name="SHARED_FORMULA_3_145_3_145_8">NA()</definedName>
    <definedName name="SHARED_FORMULA_3_148_3_148_7">NA()</definedName>
    <definedName name="SHARED_FORMULA_3_16_3_16_33">+#REF!</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209_3_209_22">+#REF!</definedName>
    <definedName name="SHARED_FORMULA_3_21_3_21_33">+#REF!</definedName>
    <definedName name="SHARED_FORMULA_3_213_3_213_22">NA()</definedName>
    <definedName name="SHARED_FORMULA_3_216_3_216_22">+#REF!</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36_3_236_26">NA()</definedName>
    <definedName name="SHARED_FORMULA_3_239_3_239_26">+#REF!</definedName>
    <definedName name="SHARED_FORMULA_3_24_3_24_37">+#REF!</definedName>
    <definedName name="SHARED_FORMULA_3_268_3_268_33">NA()</definedName>
    <definedName name="SHARED_FORMULA_3_274_3_274_33">+#REF!</definedName>
    <definedName name="SHARED_FORMULA_3_28_3_28_33">+#REF!</definedName>
    <definedName name="SHARED_FORMULA_3_31_3_31_22">+#REF!</definedName>
    <definedName name="SHARED_FORMULA_3_31_3_31_30">+#REF!</definedName>
    <definedName name="SHARED_FORMULA_3_32_3_32_37">+#REF!</definedName>
    <definedName name="SHARED_FORMULA_3_34_3_34_22">NA()</definedName>
    <definedName name="SHARED_FORMULA_3_34_3_34_30">NA()</definedName>
    <definedName name="SHARED_FORMULA_3_38_3_38_30">#REF!</definedName>
    <definedName name="SHARED_FORMULA_3_39_3_39_37">+#REF!</definedName>
    <definedName name="SHARED_FORMULA_3_39_3_39_8">NA()</definedName>
    <definedName name="SHARED_FORMULA_3_41_3_41_30">NA()</definedName>
    <definedName name="SHARED_FORMULA_3_46_3_46_22">+#REF!</definedName>
    <definedName name="SHARED_FORMULA_3_462_3_462_37">NA()</definedName>
    <definedName name="SHARED_FORMULA_3_489_3_489_26">NA()</definedName>
    <definedName name="SHARED_FORMULA_3_49_3_49_22">NA()</definedName>
    <definedName name="SHARED_FORMULA_3_493_3_493_26">NA()</definedName>
    <definedName name="SHARED_FORMULA_3_5_3_5_22">+#REF!</definedName>
    <definedName name="SHARED_FORMULA_3_503_3_503_37">+#REF!</definedName>
    <definedName name="SHARED_FORMULA_3_517_3_517_26">+#REF!</definedName>
    <definedName name="SHARED_FORMULA_3_521_3_521_26">+#REF!</definedName>
    <definedName name="SHARED_FORMULA_3_57_3_57_30">+#REF!</definedName>
    <definedName name="SHARED_FORMULA_3_60_3_60_30">NA()</definedName>
    <definedName name="SHARED_FORMULA_3_63_3_63_26">+#REF!</definedName>
    <definedName name="SHARED_FORMULA_3_65_3_65_8">NA()</definedName>
    <definedName name="SHARED_FORMULA_3_66_3_66_26">NA()</definedName>
    <definedName name="SHARED_FORMULA_3_69_3_69_7">NA()</definedName>
    <definedName name="SHARED_FORMULA_3_7_3_7_33">+#REF!</definedName>
    <definedName name="SHARED_FORMULA_3_780_3_780_26">NA()</definedName>
    <definedName name="SHARED_FORMULA_3_9_3_9_37">+#REF!</definedName>
    <definedName name="SHARED_FORMULA_3_91_3_91_8">NA()</definedName>
    <definedName name="SHARED_FORMULA_3_95_3_95_7">#REF!</definedName>
    <definedName name="SHARED_FORMULA_3_96_3_96_7">NA()</definedName>
    <definedName name="SHARED_FORMULA_4_117_4_117_33">NA()</definedName>
    <definedName name="SHARED_FORMULA_4_120_4_120_8">NA()</definedName>
    <definedName name="SHARED_FORMULA_4_130_4_130_30">NA()</definedName>
    <definedName name="SHARED_FORMULA_4_135_4_135_30">+#REF!</definedName>
    <definedName name="SHARED_FORMULA_4_146_4_146_8">NA()</definedName>
    <definedName name="SHARED_FORMULA_4_161_4_161_26">NA()</definedName>
    <definedName name="SHARED_FORMULA_4_164_4_164_26">+#REF!+0.075*2</definedName>
    <definedName name="SHARED_FORMULA_4_165_4_165_30">NA()</definedName>
    <definedName name="SHARED_FORMULA_4_170_4_170_30">+#REF!</definedName>
    <definedName name="SHARED_FORMULA_4_174_4_174_22">+#REF!</definedName>
    <definedName name="SHARED_FORMULA_4_178_4_178_22">NA()</definedName>
    <definedName name="SHARED_FORMULA_4_18_4_18_37">+#REF!+0.15*2</definedName>
    <definedName name="SHARED_FORMULA_4_189_4_189_22">+#REF!</definedName>
    <definedName name="SHARED_FORMULA_4_193_4_193_22">NA()</definedName>
    <definedName name="SHARED_FORMULA_4_194_4_194_22">+#REF!</definedName>
    <definedName name="SHARED_FORMULA_4_198_4_198_22">NA()</definedName>
    <definedName name="SHARED_FORMULA_4_199_4_199_30">NA()</definedName>
    <definedName name="SHARED_FORMULA_4_204_4_204_30">+#REF!</definedName>
    <definedName name="SHARED_FORMULA_4_204_4_204_37">NA()</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8_4_228_26">NA()</definedName>
    <definedName name="SHARED_FORMULA_4_231_4_231_26">+#REF!</definedName>
    <definedName name="SHARED_FORMULA_4_246_4_246_26">NA()</definedName>
    <definedName name="SHARED_FORMULA_4_278_4_278_37">NA()</definedName>
    <definedName name="SHARED_FORMULA_4_291_4_291_17">SUM(#REF!)</definedName>
    <definedName name="SHARED_FORMULA_4_297_4_297_37">+#REF!+0.23*2</definedName>
    <definedName name="SHARED_FORMULA_4_34_4_34_26">+#REF!+0.1*2</definedName>
    <definedName name="SHARED_FORMULA_4_37_4_37_26">NA()</definedName>
    <definedName name="SHARED_FORMULA_4_396_4_396_37">+#REF!</definedName>
    <definedName name="SHARED_FORMULA_4_398_4_398_22">NA()</definedName>
    <definedName name="SHARED_FORMULA_4_4_4_4_26">+#REF!+0.15*2</definedName>
    <definedName name="SHARED_FORMULA_4_412_4_412_22">NA()</definedName>
    <definedName name="SHARED_FORMULA_4_435_4_435_37">NA()</definedName>
    <definedName name="SHARED_FORMULA_4_472_4_472_37">+#REF!</definedName>
    <definedName name="SHARED_FORMULA_4_5_4_5_22">+#REF!+0.15*2</definedName>
    <definedName name="SHARED_FORMULA_4_5_4_5_37">+#REF!+0.15*2</definedName>
    <definedName name="SHARED_FORMULA_4_538_4_538_22">NA()</definedName>
    <definedName name="SHARED_FORMULA_4_6_4_6_30">+#REF!+0.15*2</definedName>
    <definedName name="SHARED_FORMULA_4_611_4_611_22">NA()</definedName>
    <definedName name="SHARED_FORMULA_4_66_4_66_33">NA()</definedName>
    <definedName name="SHARED_FORMULA_4_68_4_68_8">NA()</definedName>
    <definedName name="SHARED_FORMULA_4_689_4_689_22">NA()</definedName>
    <definedName name="SHARED_FORMULA_4_70_4_70_33">+#REF!+0.075*2</definedName>
    <definedName name="SHARED_FORMULA_4_732_4_732_22">+#REF!</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90_4_90_33">NA()</definedName>
    <definedName name="SHARED_FORMULA_4_93_4_93_8">NA()</definedName>
    <definedName name="SHARED_FORMULA_4_94_4_94_33">+#REF!</definedName>
    <definedName name="SHARED_FORMULA_5_11_5_11_26">#REF!+0.1*2</definedName>
    <definedName name="SHARED_FORMULA_5_116_5_116_26">+#REF!</definedName>
    <definedName name="SHARED_FORMULA_5_130_5_130_22">+#REF!</definedName>
    <definedName name="SHARED_FORMULA_5_134_5_134_22">NA()</definedName>
    <definedName name="SHARED_FORMULA_5_137_5_137_30">NA()</definedName>
    <definedName name="SHARED_FORMULA_5_142_5_142_30">+#REF!</definedName>
    <definedName name="SHARED_FORMULA_5_153_5_153_26">NA()</definedName>
    <definedName name="SHARED_FORMULA_5_156_5_156_26">+#REF!</definedName>
    <definedName name="SHARED_FORMULA_5_17_5_17_22">0.15+0.1*2</definedName>
    <definedName name="SHARED_FORMULA_5_179_5_179_30">NA()</definedName>
    <definedName name="SHARED_FORMULA_5_184_5_184_30">+#REF!</definedName>
    <definedName name="SHARED_FORMULA_5_233_5_233_22">+#REF!</definedName>
    <definedName name="SHARED_FORMULA_5_24_5_24_37">0.15+0.1*2</definedName>
    <definedName name="SHARED_FORMULA_5_246_5_246_26">NA()</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+#REF!</definedName>
    <definedName name="SHARED_FORMULA_5_287_5_287_30">+#REF!</definedName>
    <definedName name="SHARED_FORMULA_5_289_5_289_26">NA()</definedName>
    <definedName name="SHARED_FORMULA_5_293_5_293_26">+#REF!</definedName>
    <definedName name="SHARED_FORMULA_5_308_5_308_26">+#REF!</definedName>
    <definedName name="SHARED_FORMULA_5_32_5_32_37">+#REF!+0.1*2</definedName>
    <definedName name="SHARED_FORMULA_5_38_5_38_30">0.15+0.1*2</definedName>
    <definedName name="SHARED_FORMULA_5_39_5_39_37">+#REF!+0.1*2</definedName>
    <definedName name="SHARED_FORMULA_5_397_5_397_30">1.2*2+0.15</definedName>
    <definedName name="SHARED_FORMULA_5_41_5_41_30">0.15+0.1*2</definedName>
    <definedName name="SHARED_FORMULA_5_418_5_418_30">1.2*2+0.15</definedName>
    <definedName name="SHARED_FORMULA_5_432_5_432_22">+#REF!</definedName>
    <definedName name="SHARED_FORMULA_5_46_5_46_22">0.15+0.1*2</definedName>
    <definedName name="SHARED_FORMULA_5_49_5_49_22">0.15+0.1*2</definedName>
    <definedName name="SHARED_FORMULA_5_520_5_520_26">NA()</definedName>
    <definedName name="SHARED_FORMULA_5_530_5_530_26">NA()</definedName>
    <definedName name="SHARED_FORMULA_5_540_5_540_26">NA()</definedName>
    <definedName name="SHARED_FORMULA_5_551_5_551_26">+#REF!</definedName>
    <definedName name="SHARED_FORMULA_5_562_5_562_26">+#REF!</definedName>
    <definedName name="SHARED_FORMULA_5_57_5_57_30">+#REF!+0.1*2</definedName>
    <definedName name="SHARED_FORMULA_5_572_5_572_26">+#REF!</definedName>
    <definedName name="SHARED_FORMULA_5_599_5_599_26">NA()</definedName>
    <definedName name="SHARED_FORMULA_5_60_5_60_30">NA()</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50_5_650_26">+#REF!</definedName>
    <definedName name="SHARED_FORMULA_5_666_5_666_26">NA()</definedName>
    <definedName name="SHARED_FORMULA_5_675_5_675_26">+#REF!</definedName>
    <definedName name="SHARED_FORMULA_5_7_5_7_33">+#REF!+0.1*2</definedName>
    <definedName name="SHARED_FORMULA_5_700_5_700_26">+#REF!</definedName>
    <definedName name="SHARED_FORMULA_5_792_5_792_26">NA()</definedName>
    <definedName name="SHARED_FORMULA_5_803_5_803_26">NA()</definedName>
    <definedName name="SHARED_FORMULA_5_814_5_814_26">NA()</definedName>
    <definedName name="SHARED_FORMULA_5_827_5_827_26">+#REF!</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6_1029_6_1029_26">NA()</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6_6_106_22">+#REF!</definedName>
    <definedName name="SHARED_FORMULA_6_1066_6_1066_22">NA()</definedName>
    <definedName name="SHARED_FORMULA_6_1071_6_1071_26">+#REF!-#REF!</definedName>
    <definedName name="SHARED_FORMULA_6_1075_6_1075_22">NA()</definedName>
    <definedName name="SHARED_FORMULA_6_1081_6_1081_26">+#REF!-#REF!</definedName>
    <definedName name="SHARED_FORMULA_6_1082_6_1082_26">NA()</definedName>
    <definedName name="SHARED_FORMULA_6_1092_6_1092_26">NA()</definedName>
    <definedName name="SHARED_FORMULA_6_11_6_11_26">+#REF!+#REF!</definedName>
    <definedName name="SHARED_FORMULA_6_11_6_11_30">+#REF!+#REF!</definedName>
    <definedName name="SHARED_FORMULA_6_110_6_110_22">NA()</definedName>
    <definedName name="SHARED_FORMULA_6_1106_6_1106_26">#REF!+0.6</definedName>
    <definedName name="SHARED_FORMULA_6_1118_6_1118_22">+#REF!</definedName>
    <definedName name="SHARED_FORMULA_6_1135_6_1135_26">NA()</definedName>
    <definedName name="SHARED_FORMULA_6_114_6_114_26">#REF!+#REF!-#REF!</definedName>
    <definedName name="SHARED_FORMULA_6_1152_6_1152_2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ROUND(#REF!*#REF!/#REF!,2)</definedName>
    <definedName name="SHARED_FORMULA_6_132_6_132_30">+#REF!</definedName>
    <definedName name="SHARED_FORMULA_6_132_6_132_37">+#REF!-#REF!</definedName>
    <definedName name="SHARED_FORMULA_6_135_6_135_37">NA()</definedName>
    <definedName name="SHARED_FORMULA_6_1355_6_1355_26">NA()</definedName>
    <definedName name="SHARED_FORMULA_6_1371_6_1371_26">+#REF!</definedName>
    <definedName name="SHARED_FORMULA_6_1382_6_1382_26">NA()</definedName>
    <definedName name="SHARED_FORMULA_6_1398_6_1398_26">+#REF!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8_6_1438_10">NA()</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6_6_1566_26">NA()</definedName>
    <definedName name="SHARED_FORMULA_6_1573_6_1573_26">+#REF!</definedName>
    <definedName name="SHARED_FORMULA_6_1582_6_1582_26">+#REF!</definedName>
    <definedName name="SHARED_FORMULA_6_168_6_168_33">NA()</definedName>
    <definedName name="SHARED_FORMULA_6_174_6_174_33">+#REF!-0.125</definedName>
    <definedName name="SHARED_FORMULA_6_178_6_178_30">NA()</definedName>
    <definedName name="SHARED_FORMULA_6_178_6_178_7">NA()</definedName>
    <definedName name="SHARED_FORMULA_6_18_6_18_22">+#REF!</definedName>
    <definedName name="SHARED_FORMULA_6_183_6_183_30">#REF!-#REF!</definedName>
    <definedName name="SHARED_FORMULA_6_218_6_218_7">NA()</definedName>
    <definedName name="SHARED_FORMULA_6_220_6_220_26">NA()</definedName>
    <definedName name="SHARED_FORMULA_6_223_6_223_26">+#REF!-#REF!/1000</definedName>
    <definedName name="SHARED_FORMULA_6_229_6_229_33">NA()</definedName>
    <definedName name="SHARED_FORMULA_6_235_6_235_33">+#REF!-0.125</definedName>
    <definedName name="SHARED_FORMULA_6_241_6_241_22">NA()</definedName>
    <definedName name="SHARED_FORMULA_6_245_6_245_22">+#REF!-0.15</definedName>
    <definedName name="SHARED_FORMULA_6_245_6_245_7">NA()</definedName>
    <definedName name="SHARED_FORMULA_6_246_6_246_26">NA()</definedName>
    <definedName name="SHARED_FORMULA_6_253_6_253_26">+#REF!</definedName>
    <definedName name="SHARED_FORMULA_6_256_6_256_22">NA()</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+#REF!</definedName>
    <definedName name="SHARED_FORMULA_6_273_6_273_7">NA()</definedName>
    <definedName name="SHARED_FORMULA_6_275_6_275_26">NA()</definedName>
    <definedName name="SHARED_FORMULA_6_276_6_276_22">+#REF!-0.15</definedName>
    <definedName name="SHARED_FORMULA_6_285_6_285_30">+#REF!-#REF!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+#REF!-0.15</definedName>
    <definedName name="SHARED_FORMULA_6_302_6_302_26">+#REF!</definedName>
    <definedName name="SHARED_FORMULA_6_306_6_306_22">NA()</definedName>
    <definedName name="SHARED_FORMULA_6_310_6_310_22">+#REF!-0.15</definedName>
    <definedName name="SHARED_FORMULA_6_32_6_32_22">+#REF!</definedName>
    <definedName name="SHARED_FORMULA_6_321_6_321_37">+#REF!-0.125</definedName>
    <definedName name="SHARED_FORMULA_6_325_6_325_22">NA()</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+#REF!-0.15</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6_6_356_26">NA()</definedName>
    <definedName name="SHARED_FORMULA_6_357_6_357_26">+#REF!-#REF!</definedName>
    <definedName name="SHARED_FORMULA_6_358_6_358_22">NA()</definedName>
    <definedName name="SHARED_FORMULA_6_362_6_362_22">+#REF!-0.15</definedName>
    <definedName name="SHARED_FORMULA_6_368_6_368_26">+#REF!-#REF!</definedName>
    <definedName name="SHARED_FORMULA_6_376_6_376_26">+#REF!-#REF!</definedName>
    <definedName name="SHARED_FORMULA_6_379_6_379_30">+#REF!-#REF!</definedName>
    <definedName name="SHARED_FORMULA_6_388_6_388_26">+#REF!-#REF!</definedName>
    <definedName name="SHARED_FORMULA_6_39_6_39_30">+#REF!</definedName>
    <definedName name="SHARED_FORMULA_6_39_6_39_37">+#REF!</definedName>
    <definedName name="SHARED_FORMULA_6_396_6_396_26">+#REF!-#REF!</definedName>
    <definedName name="SHARED_FORMULA_6_399_6_399_22">NA()</definedName>
    <definedName name="SHARED_FORMULA_6_408_6_408_26">+#REF!-#REF!</definedName>
    <definedName name="SHARED_FORMULA_6_412_6_412_22">NA()</definedName>
    <definedName name="SHARED_FORMULA_6_413_6_413_22">+#REF!</definedName>
    <definedName name="SHARED_FORMULA_6_414_6_414_37">NA()</definedName>
    <definedName name="SHARED_FORMULA_6_416_6_416_26">+#REF!-#REF!</definedName>
    <definedName name="SHARED_FORMULA_6_42_6_42_30">NA()</definedName>
    <definedName name="SHARED_FORMULA_6_43_6_43_26">+#REF!</definedName>
    <definedName name="SHARED_FORMULA_6_432_6_432_22">+#REF!</definedName>
    <definedName name="SHARED_FORMULA_6_435_6_435_37">NA()</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+#REF!</definedName>
    <definedName name="SHARED_FORMULA_6_473_6_473_22">NA()</definedName>
    <definedName name="SHARED_FORMULA_6_481_6_481_30">+#REF!</definedName>
    <definedName name="SHARED_FORMULA_6_494_6_494_22">NA()</definedName>
    <definedName name="SHARED_FORMULA_6_494_6_494_37">+#REF!+0.45</definedName>
    <definedName name="SHARED_FORMULA_6_5_6_5_22">+#REF!</definedName>
    <definedName name="SHARED_FORMULA_6_500_6_500_22">+#REF!-#REF!</definedName>
    <definedName name="SHARED_FORMULA_6_503_6_503_22">NA()</definedName>
    <definedName name="SHARED_FORMULA_6_521_6_521_22">+#REF!-#REF!</definedName>
    <definedName name="SHARED_FORMULA_6_522_6_522_22">NA()</definedName>
    <definedName name="SHARED_FORMULA_6_530_6_530_22">+#REF!-#REF!</definedName>
    <definedName name="SHARED_FORMULA_6_549_6_549_22">+#REF!-#REF!</definedName>
    <definedName name="SHARED_FORMULA_6_569_6_569_22">NA()</definedName>
    <definedName name="SHARED_FORMULA_6_571_6_571_26">NA()</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96_6_596_22">NA()</definedName>
    <definedName name="SHARED_FORMULA_6_597_6_597_22">+#REF!-#REF!</definedName>
    <definedName name="SHARED_FORMULA_6_606_6_606_2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38_6_638_26">NA()</definedName>
    <definedName name="SHARED_FORMULA_6_64_6_64_26">+#REF!</definedName>
    <definedName name="SHARED_FORMULA_6_648_6_648_2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+#REF!-#REF!</definedName>
    <definedName name="SHARED_FORMULA_6_741_6_741_26">NA()</definedName>
    <definedName name="SHARED_FORMULA_6_752_6_752_22">NA()</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2_6_792_26">NA()</definedName>
    <definedName name="SHARED_FORMULA_6_795_6_795_26">+#REF!-#REF!</definedName>
    <definedName name="SHARED_FORMULA_6_801_6_801_22">NA()</definedName>
    <definedName name="SHARED_FORMULA_6_803_6_803_26">NA()</definedName>
    <definedName name="SHARED_FORMULA_6_805_6_805_22">+#REF!-0.125</definedName>
    <definedName name="SHARED_FORMULA_6_813_6_813_22">NA()</definedName>
    <definedName name="SHARED_FORMULA_6_814_6_814_26">NA()</definedName>
    <definedName name="SHARED_FORMULA_6_816_6_816_26">+#REF!</definedName>
    <definedName name="SHARED_FORMULA_6_824_6_824_22">NA()</definedName>
    <definedName name="SHARED_FORMULA_6_827_6_827_26">+#REF!</definedName>
    <definedName name="SHARED_FORMULA_6_83_6_83_30">+#REF!+#REF!-0.3-0.05</definedName>
    <definedName name="SHARED_FORMULA_6_837_6_837_26">+#REF!</definedName>
    <definedName name="SHARED_FORMULA_6_847_6_847_26">+#REF!</definedName>
    <definedName name="SHARED_FORMULA_6_85_6_85_26">+#REF!</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3_6_93_30">+#REF!+#REF!-0.05</definedName>
    <definedName name="SHARED_FORMULA_6_93_6_93_7">NA()</definedName>
    <definedName name="SHARED_FORMULA_6_931_6_931_22">+#REF!-0.125</definedName>
    <definedName name="SHARED_FORMULA_6_934_6_934_26">NA()</definedName>
    <definedName name="SHARED_FORMULA_6_947_6_947_22">+#REF!+0.6</definedName>
    <definedName name="SHARED_FORMULA_6_952_6_952_22">NA()</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5_7_105_22">+#REF!*#REF!*#REF!*#REF!</definedName>
    <definedName name="SHARED_FORMULA_7_1055_7_1055_22">#REF!*#REF!*#REF!*#REF!</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2_7_1082_26">NA()</definedName>
    <definedName name="SHARED_FORMULA_7_1094_7_1094_22">#REF!*#REF!*#REF!</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6_7_126_30">NA()</definedName>
    <definedName name="SHARED_FORMULA_7_126_7_126_37">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1_7_141_30">#REF!*#REF!*#REF!*#REF!</definedName>
    <definedName name="SHARED_FORMULA_7_141_7_141_37">#REF!*#REF!*#REF!*#REF!</definedName>
    <definedName name="SHARED_FORMULA_7_1418_7_1418_26">+#REF!*#REF!*#REF!*#REF!</definedName>
    <definedName name="SHARED_FORMULA_7_1422_7_1422_26">NA()</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7_7_1547_26">#REF!*#REF!*#REF!*#REF!</definedName>
    <definedName name="SHARED_FORMULA_7_1556_7_1556_26">NA()</definedName>
    <definedName name="SHARED_FORMULA_7_156_7_156_26">#REF!*#REF!*#REF!*#REF!</definedName>
    <definedName name="SHARED_FORMULA_7_157_7_157_22">NA()</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6_7_176_22">NA()</definedName>
    <definedName name="SHARED_FORMULA_7_178_7_178_30">NA()</definedName>
    <definedName name="SHARED_FORMULA_7_178_7_178_37">#REF!*#REF!*#REF!</definedName>
    <definedName name="SHARED_FORMULA_7_181_7_181_26">NA()</definedName>
    <definedName name="SHARED_FORMULA_7_183_7_183_30">#REF!*#REF!*#REF!*#REF!</definedName>
    <definedName name="SHARED_FORMULA_7_184_7_184_26">#REF!*#REF!*#REF!*#REF!</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6_7_196_33">#REF!*#REF!*#REF!*#REF!*#REF!</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6">NA()</definedName>
    <definedName name="SHARED_FORMULA_7_21_7_21_33">#REF!*#REF!*#REF!*#REF!</definedName>
    <definedName name="SHARED_FORMULA_7_210_7_210_26">#REF!*#REF!*#REF!*#REF!</definedName>
    <definedName name="SHARED_FORMULA_7_217_7_217_37">#REF!*#REF!*#REF!*#REF!</definedName>
    <definedName name="SHARED_FORMULA_7_220_7_220_26">NA()</definedName>
    <definedName name="SHARED_FORMULA_7_223_7_223_26">+#REF!*#REF!*#REF!*#REF!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5_7_235_33">#REF!*#REF!*#REF!</definedName>
    <definedName name="SHARED_FORMULA_7_236_7_236_26">NA()</definedName>
    <definedName name="SHARED_FORMULA_7_239_7_239_26">+#REF!*#REF!*#REF!*#REF!</definedName>
    <definedName name="SHARED_FORMULA_7_24_7_24_37">#REF!*#REF!*#REF!*#REF!</definedName>
    <definedName name="SHARED_FORMULA_7_241_7_241_22">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60_7_260_22">#REF!*#REF!*#REF!*#REF!*#REF!</definedName>
    <definedName name="SHARED_FORMULA_7_261_7_261_26">NA()</definedName>
    <definedName name="SHARED_FORMULA_7_265_7_265_33">NA()</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8_7_278_37">NA()</definedName>
    <definedName name="SHARED_FORMULA_7_279_7_279_33">#REF!*#REF!*#REF!*#REF!</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37">+#REF!*#REF!*#REF!*#REF!</definedName>
    <definedName name="SHARED_FORMULA_7_316_7_316_30">NA()</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2_7_362_22">#REF!*#REF!*#REF!*#REF!*#REF!</definedName>
    <definedName name="SHARED_FORMULA_7_362_7_362_37">#REF!*#REF!*#REF!*#REF!*#REF!</definedName>
    <definedName name="SHARED_FORMULA_7_366_7_366_30">NA()</definedName>
    <definedName name="SHARED_FORMULA_7_368_7_368_26">+#REF!*#REF!*#REF!*#REF!</definedName>
    <definedName name="SHARED_FORMULA_7_37_7_37_26">NA()</definedName>
    <definedName name="SHARED_FORMULA_7_370_7_370_30">#REF!*#REF!*#REF!*#REF!</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37">#REF!*#REF!*#REF!*#REF!</definedName>
    <definedName name="SHARED_FORMULA_7_39_7_39_8">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26">+#REF!*#REF!*#REF!*#REF!</definedName>
    <definedName name="SHARED_FORMULA_7_408_7_408_26">+#REF!*#REF!*#REF!*#REF!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22">NA()</definedName>
    <definedName name="SHARED_FORMULA_7_479_7_479_30">+#REF!*#REF!*#REF!</definedName>
    <definedName name="SHARED_FORMULA_7_49_7_49_22">NA()</definedName>
    <definedName name="SHARED_FORMULA_7_494_7_494_37">+#REF!*#REF!*#REF!*#REF!</definedName>
    <definedName name="SHARED_FORMULA_7_5_7_5_2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#REF!*#REF!*#REF!*#REF!</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65_7_565_22">#REF!*#REF!*#REF!*#REF!</definedName>
    <definedName name="SHARED_FORMULA_7_565_7_565_37">+#REF!*#REF!*#REF!</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26">+#REF!*#REF!*#REF!*#REF!</definedName>
    <definedName name="SHARED_FORMULA_7_697_7_697_26">NA()</definedName>
    <definedName name="SHARED_FORMULA_7_699_7_699_26">#REF!*#REF!*#REF!*#REF!*#REF!</definedName>
    <definedName name="SHARED_FORMULA_7_7_7_7_33">#REF!*#REF!*#REF!*#REF!</definedName>
    <definedName name="SHARED_FORMULA_7_70_7_70_30">NA()</definedName>
    <definedName name="SHARED_FORMULA_7_707_7_707_22">#REF!*#REF!*#REF!*#REF!*#REF!</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IDEWALLSSEVENTOTHIRTEEN">#REF!</definedName>
    <definedName name="Siri" localSheetId="0">Scheduled_Payment+Extra_Payment</definedName>
    <definedName name="Siri" localSheetId="1">Scheduled_Payment+Extra_Payment</definedName>
    <definedName name="Siri" localSheetId="4">Scheduled_Payment+Extra_Payment</definedName>
    <definedName name="Siri" localSheetId="3">Scheduled_Payment+Extra_Payment</definedName>
    <definedName name="Siri" localSheetId="2">Scheduled_Payment+Extra_Payment</definedName>
    <definedName name="Siri">Scheduled_Payment+Extra_Payment</definedName>
    <definedName name="SITE">#REF!</definedName>
    <definedName name="SIXTOTHIRTEEN">#REF!</definedName>
    <definedName name="SLAB">[9]DATA!$H$113</definedName>
    <definedName name="SLOAD">[29]MRATES!$AD$10</definedName>
    <definedName name="sm">'[33]Lead statement'!$P$6</definedName>
    <definedName name="SMAZDOOR">[140]MRATES!$F$38</definedName>
    <definedName name="smc">'[141]Lead statement'!$P$7</definedName>
    <definedName name="sn">'[70]Lead statement'!$P$6</definedName>
    <definedName name="sngsd">[113]l!$J$9</definedName>
    <definedName name="sngst">[113]l!$J$8</definedName>
    <definedName name="so_desgn">[142]Data_Base!$E$2:$F$11</definedName>
    <definedName name="soil_types">'[143]data existing_do not delete'!$I$2:$I$9</definedName>
    <definedName name="Sp_136_Found">'[43]Road data'!$C$356</definedName>
    <definedName name="Sp_BetweenBodywalls">'[43]Road data'!$C$451</definedName>
    <definedName name="SP_BM">'[50]Road data'!#REF!</definedName>
    <definedName name="SP_Diversion_Road">'[130]Road data'!#REF!</definedName>
    <definedName name="sp_eew">'[43]Road data'!$C$316</definedName>
    <definedName name="SP_EW_Car">'[50]Road data'!#REF!</definedName>
    <definedName name="SP_EW_FMC_Side">'[130]Road data'!$C$15</definedName>
    <definedName name="SP_EW_Form_OMC">'[43]Road data'!$C$32</definedName>
    <definedName name="SP_EW_Man">'[130]Road data'!#REF!</definedName>
    <definedName name="SP_EW_OMC_Car">'[50]Road data'!#REF!</definedName>
    <definedName name="SP_EW_OMC_Side">'[50]Road data'!#REF!</definedName>
    <definedName name="sp_EW_side_OMC">'[43]Road data'!$C$7</definedName>
    <definedName name="SP_Gravel_Bedding">'[43]Road data'!$C$336</definedName>
    <definedName name="SP_Gravel_Quardrent">'[130]Road data'!#REF!</definedName>
    <definedName name="Sp_GSB">'[43]Road data'!$C$60</definedName>
    <definedName name="SP_HP_600">'[50]Road data'!#REF!</definedName>
    <definedName name="Sp_HPC">'[43]Road data'!$C$404</definedName>
    <definedName name="SP_HPL_600">'[50]Road data'!#REF!</definedName>
    <definedName name="SP_HYSD_Super">'[50]Road data'!#REF!</definedName>
    <definedName name="SP_M10_base">'[130]Road data'!#REF!</definedName>
    <definedName name="sp_M10_bCC">'[50]Road data'!#REF!</definedName>
    <definedName name="SP_M10_drainS">'[130]Road data'!#REF!</definedName>
    <definedName name="SP_M15_deviders">'[130]Road data'!#REF!</definedName>
    <definedName name="SP_M15_footing">'[50]Road data'!#REF!</definedName>
    <definedName name="SP_M15_SUB">'[50]Road data'!#REF!</definedName>
    <definedName name="Sp_M20_Bed">'[43]Road data'!$C$559</definedName>
    <definedName name="SP_M20_BedBack">'[50]Road data'!#REF!</definedName>
    <definedName name="SP_M20_COVER">'[50]Road data'!#REF!</definedName>
    <definedName name="SP_M20_Slab">'[50]Road data'!#REF!</definedName>
    <definedName name="SP_M25_ApproachSlab">'[50]Road data'!#REF!</definedName>
    <definedName name="SP_M30_WC">'[50]Road data'!#REF!</definedName>
    <definedName name="SP_M35_CC">'[130]Road data'!#REF!</definedName>
    <definedName name="SP_M35_FlyAsh">'[50]Road data'!#REF!</definedName>
    <definedName name="SP_Mild">'[50]Road data'!#REF!</definedName>
    <definedName name="Sp_MSS">'[43]Road data'!$C$220</definedName>
    <definedName name="SP_Painting">'[50]Road data'!#REF!</definedName>
    <definedName name="SP_Pick">'[130]Road data'!$C$79</definedName>
    <definedName name="SP_Plastering">'[50]Road data'!#REF!</definedName>
    <definedName name="SP_Rev_A300">'[130]Road data'!#REF!</definedName>
    <definedName name="SP_Rev_Q300">'[130]Road data'!#REF!</definedName>
    <definedName name="SP_Sandfilling">'[50]Road data'!#REF!</definedName>
    <definedName name="SP_Scar_BT">'[50]Road data'!#REF!</definedName>
    <definedName name="SP_Scar_GSB">'[50]Road data'!#REF!</definedName>
    <definedName name="Sp_Scarf">'[43]Road data'!$C$84</definedName>
    <definedName name="SP_SCSD">'[43]Road data'!$C$174</definedName>
    <definedName name="SP_SCSD_80100">'[50]Road data'!#REF!</definedName>
    <definedName name="Sp_Shoulders">'[43]Road data'!$C$249</definedName>
    <definedName name="SP_Tack">'[43]Road data'!$C$200</definedName>
    <definedName name="Sp_WBM_G2">'[43]Road data'!$C$99</definedName>
    <definedName name="SP_WBM_G3">'[43]Road data'!$C$123</definedName>
    <definedName name="SP_WBM2">'[50]Road data'!#REF!</definedName>
    <definedName name="SP_WBM2_HVR">'[50]Road data'!#REF!</definedName>
    <definedName name="SP_WBM2_MCS">'[50]Road data'!#REF!</definedName>
    <definedName name="SP_WBM2_MVR">'[50]Road data'!#REF!</definedName>
    <definedName name="SP_WBM3">'[50]Road data'!#REF!</definedName>
    <definedName name="SP_WBM3_HVR">'[50]Road data'!#REF!</definedName>
    <definedName name="SP_WBM3_MCS">'[50]Road data'!#REF!</definedName>
    <definedName name="SP_Weepholes">'[50]Road data'!#REF!</definedName>
    <definedName name="SP_WMM">'[50]Road data'!#REF!</definedName>
    <definedName name="SpecialPrice" hidden="1">#REF!</definedName>
    <definedName name="Spreading_gravel_or_sand_including_watering_and_rolling_with_hand_roller_irrespective_of_thickness_in_layer">'[37]Common '!$D$308</definedName>
    <definedName name="sri">[116]m!$D$149</definedName>
    <definedName name="srinu">[116]m!$M$3</definedName>
    <definedName name="SSR_Year">[143]LEADS!$AD$1</definedName>
    <definedName name="sss">#REF!</definedName>
    <definedName name="ssssss">'[144]Lead statement'!$P$13</definedName>
    <definedName name="SSTACK">[29]MRATES!$AD$12</definedName>
    <definedName name="st">'[33]Lead statement'!$P$22</definedName>
    <definedName name="stack">#REF!</definedName>
    <definedName name="stack1">#REF!</definedName>
    <definedName name="stack4">#REF!</definedName>
    <definedName name="staf">[58]v!#REF!</definedName>
    <definedName name="staff">[58]v!#REF!</definedName>
    <definedName name="State">#REF!</definedName>
    <definedName name="STEEL_WOODEN_SCAFFOLDING">'[53]BACK BONE'!$EI$1:$EI$8</definedName>
    <definedName name="stone">[145]stone!$A$1:$N$202</definedName>
    <definedName name="STONES_UPTO_25MM">'[53]BASIC DATA'!$B$547:$B$557</definedName>
    <definedName name="STONEWARE_SP1">'[53]BASIC DATA'!$B$390:$B$398</definedName>
    <definedName name="STONEWARE_SP2">'[53]BASIC DATA'!$B$399:$B$407</definedName>
    <definedName name="STONEWARE_SP3">'[53]BASIC DATA'!$B$408:$B$416</definedName>
    <definedName name="suman">[146]MRATES!$H$52</definedName>
    <definedName name="summar">[48]data!#REF!</definedName>
    <definedName name="summary">[48]data!#REF!</definedName>
    <definedName name="sun">[72]DATA_PRG!$H$180</definedName>
    <definedName name="SUNLOAD">[29]MRATES!$AD$11</definedName>
    <definedName name="Sunshade_0_8_m_wide">NA()</definedName>
    <definedName name="sunshade_width">'[68]data existing_do not delete'!$A$98:$A$100</definedName>
    <definedName name="SWARE">#REF!</definedName>
    <definedName name="sware2">#REF!</definedName>
    <definedName name="t_beam">[72]DATA_PRG!$H$166</definedName>
    <definedName name="TAEW">'[50]abs road'!#REF!</definedName>
    <definedName name="tailpiece">[63]maya!$B$343:$B$348</definedName>
    <definedName name="tbl_ProdInfo" hidden="1">#REF!</definedName>
    <definedName name="tekmal">#REF!</definedName>
    <definedName name="temp">[6]r!$F$2</definedName>
    <definedName name="TOPDOME">'[76]DATA-ABSTRACT'!$A$11:$B$13</definedName>
    <definedName name="TOPDOMEONETOSIX">#REF!</definedName>
    <definedName name="TOPDOMESEVENTOTHIRTEEN">#REF!</definedName>
    <definedName name="TOPRINGGIRDERONETOSIX">#REF!</definedName>
    <definedName name="TOPRINGGIRDERSEVENTOTHIRTEEN">#REF!</definedName>
    <definedName name="TOWER_BOLTS">'[53]BASIC DATA'!$B$631:$B$648</definedName>
    <definedName name="TQWBM">[127]R_Det!#REF!</definedName>
    <definedName name="uetyyuwefgyusdhj">#REF!</definedName>
    <definedName name="uil">#REF!</definedName>
    <definedName name="ULTI_LPM">[52]input!$H$10</definedName>
    <definedName name="ULTI_MLD">[52]input!$K$10</definedName>
    <definedName name="ULTI_PERIOD">[52]input!$C$6</definedName>
    <definedName name="ULTI_POP">[52]input!$F$10</definedName>
    <definedName name="ULTI_YEAR">[52]input!$C$10</definedName>
    <definedName name="US">#REF!</definedName>
    <definedName name="usd">[147]Summary!#REF!</definedName>
    <definedName name="utgg.jk.b." localSheetId="0">Scheduled_Payment+Extra_Payment</definedName>
    <definedName name="utgg.jk.b." localSheetId="1">Scheduled_Payment+Extra_Payment</definedName>
    <definedName name="utgg.jk.b." localSheetId="4">Scheduled_Payment+Extra_Payment</definedName>
    <definedName name="utgg.jk.b." localSheetId="3">Scheduled_Payment+Extra_Payment</definedName>
    <definedName name="utgg.jk.b." localSheetId="2">Scheduled_Payment+Extra_Payment</definedName>
    <definedName name="utgg.jk.b.">Scheduled_Payment+Extra_Payment</definedName>
    <definedName name="Values_Entered">#N/A</definedName>
    <definedName name="valve">[63]maya!$A$247:$A$273</definedName>
    <definedName name="var">#REF!</definedName>
    <definedName name="VAT">[29]MRATES!$C$37</definedName>
    <definedName name="ver">#REF!</definedName>
    <definedName name="ver.con">[148]detls!$A$3:$O$18</definedName>
    <definedName name="vertical">[92]detls!$A$3:$O$18</definedName>
    <definedName name="VGFSS">#REF!</definedName>
    <definedName name="vibrater">'[33]SSR 2014-15 Rates'!$E$63</definedName>
    <definedName name="vil">[72]DATA_PRG!$B$4</definedName>
    <definedName name="VITRIFIED_TILES">'[53]BUILDING ITEMS'!$C$43:$C$53</definedName>
    <definedName name="vvx">[121]Labour!$D$14</definedName>
    <definedName name="vwf">[12]DATA_PRG!$H$326</definedName>
    <definedName name="w">#REF!</definedName>
    <definedName name="water">'[33]SSR 2014-15 Rates'!$E$61</definedName>
    <definedName name="wc">[62]r!$F$48</definedName>
    <definedName name="we">#REF!</definedName>
    <definedName name="WOOD_TYPE">'[53]BASIC DATA'!$B$586:$B$601</definedName>
    <definedName name="wrn.detailed." hidden="1">{#N/A,#N/A,FALSE,"no"}</definedName>
    <definedName name="ws">[72]DATA_PRG!$F$371</definedName>
    <definedName name="wsss">#REF!</definedName>
    <definedName name="ww">[73]DATA_PRG!$H$328</definedName>
    <definedName name="WWEEW">#REF!</definedName>
    <definedName name="wwknr">#REF!</definedName>
    <definedName name="x" hidden="1">'[39]final abstract'!#REF!</definedName>
    <definedName name="xhb2256">[20]hdpe_basic!$G$37</definedName>
    <definedName name="xhb2506">[20]hdpe_basic!$G$38</definedName>
    <definedName name="xhb2806">[20]hdpe_basic!$G$39</definedName>
    <definedName name="xhb3156">[20]hdpe_basic!$G$40</definedName>
    <definedName name="xhb634">[20]hdpe_basic!$G$14</definedName>
    <definedName name="XOTOXSIX">#REF!</definedName>
    <definedName name="xpb11010">[20]pvc_basic!$G$44</definedName>
    <definedName name="xpb1104">[20]pvc_basic!$G$16</definedName>
    <definedName name="xpb1106">[20]pvc_basic!$G$30</definedName>
    <definedName name="xpb12510">[20]pvc_basic!$G$45</definedName>
    <definedName name="xpb1254">[20]pvc_basic!$G$17</definedName>
    <definedName name="xpb1256">[20]pvc_basic!$G$31</definedName>
    <definedName name="xpb14010">[20]pvc_basic!$G$46</definedName>
    <definedName name="xpb1404">[20]pvc_basic!$G$18</definedName>
    <definedName name="xpb1406">[20]pvc_basic!$G$32</definedName>
    <definedName name="xpb1604">[20]pvc_basic!$G$19</definedName>
    <definedName name="xpb1606">[20]pvc_basic!$G$33</definedName>
    <definedName name="xpb1804">[20]pvc_basic!$G$20</definedName>
    <definedName name="xpb1806">[20]pvc_basic!$G$34</definedName>
    <definedName name="xpb2006">[20]pvc_basic!$G$35</definedName>
    <definedName name="xpb6310">[20]pvc_basic!$G$41</definedName>
    <definedName name="xpb6311">[149]pvc_basic!$G$41</definedName>
    <definedName name="xpb636">[20]pvc_basic!$G$27</definedName>
    <definedName name="xpb7510">[20]pvc_basic!$G$42</definedName>
    <definedName name="xpb754">[20]pvc_basic!$G$14</definedName>
    <definedName name="xpb756">[20]pvc_basic!$G$28</definedName>
    <definedName name="xpb904">[20]pvc_basic!$G$15</definedName>
    <definedName name="xpb906">[20]pvc_basic!$G$29</definedName>
    <definedName name="XSIXTOXTHIRTEEN">#REF!</definedName>
    <definedName name="xx">#REF!</definedName>
    <definedName name="xxx">#REF!</definedName>
    <definedName name="xxxx">#REF!</definedName>
    <definedName name="ycode">'[150]0000000000000'!$D$3</definedName>
    <definedName name="yearssr">[145]index!$A$1:$M$2</definedName>
    <definedName name="YTR">[72]DATA_PRG!$B$4</definedName>
    <definedName name="yturtyhfh">#REF!</definedName>
    <definedName name="YY">[72]DATA_PRG!$H$5</definedName>
    <definedName name="YYYY">#REF!</definedName>
    <definedName name="z" hidden="1">'[39]final abstract'!#REF!</definedName>
    <definedName name="Zip">#REF!</definedName>
    <definedName name="ZSW">[72]DATA_PRG!$H$351</definedName>
    <definedName name="工場内部壁１">[151]細目!$G$204</definedName>
    <definedName name="工場内部壁２">[151]細目!$K$204</definedName>
    <definedName name="工場内部天井１">[151]細目!$G$273</definedName>
    <definedName name="工場内部天井２">[151]細目!$K$273</definedName>
    <definedName name="工場内部天井ドル">[151]細目!$S$273</definedName>
    <definedName name="工場内部床１">[151]細目!$G$184</definedName>
    <definedName name="工場内部床２">[151]細目!$K$184</definedName>
    <definedName name="工場内部建具１">[151]細目!$G$260</definedName>
    <definedName name="工場内部建具２">[151]細目!$K$260</definedName>
    <definedName name="工場内部建具ドル">[151]細目!$S$260</definedName>
    <definedName name="工場内部雑１">[151]細目!$G$314</definedName>
    <definedName name="工場内部雑2">[151]細目!$K$314</definedName>
    <definedName name="工場土工事１">[151]細目!$G$18</definedName>
    <definedName name="工場土工事２">[151]細目!$K$18</definedName>
    <definedName name="工場外壁１">[151]細目!$G$105</definedName>
    <definedName name="工場外壁２">[151]細目!$K$105</definedName>
    <definedName name="工場外部建具１">[151]細目!$G$167</definedName>
    <definedName name="工場外部建具２">[151]細目!$K$167</definedName>
    <definedName name="工場外部建具ドル">[151]細目!$S$167</definedName>
    <definedName name="工場外部雑１">[151]細目!$G$176</definedName>
    <definedName name="工場外部雑２">[151]細目!$K$176</definedName>
    <definedName name="工場屋根１">[151]細目!$G$95</definedName>
    <definedName name="工場屋根２">[151]細目!$K$95</definedName>
    <definedName name="工場屋根ドル">[151]細目!$S$95</definedName>
    <definedName name="工場躯体１">[151]細目!$G$65</definedName>
    <definedName name="工場躯体２">[151]細目!$K$65</definedName>
    <definedName name="管理内部天井１">[151]細目!$G$563</definedName>
    <definedName name="管理内部天井２">[151]細目!$K$563</definedName>
    <definedName name="管理内部床１">[151]細目!$G$486</definedName>
    <definedName name="管理内部床２">[151]細目!$K$486</definedName>
    <definedName name="管理内部建具１">[151]細目!$G$549</definedName>
    <definedName name="管理内部建具２">[151]細目!$K$549</definedName>
    <definedName name="管理内部建具ドル">[151]細目!$S$549</definedName>
    <definedName name="管理内部雑１">[151]細目!$G$584</definedName>
    <definedName name="管理内部雑２">[151]細目!$K$584</definedName>
    <definedName name="管理土工事１">[151]細目!$G$355</definedName>
    <definedName name="管理土工事２">[151]細目!$K$355</definedName>
    <definedName name="管理外壁１">[151]細目!$G$426</definedName>
    <definedName name="管理外壁２">[151]細目!$K$426</definedName>
    <definedName name="管理外部建具１">[151]細目!$G$452</definedName>
    <definedName name="管理外部建具２">[151]細目!$K$452</definedName>
    <definedName name="管理外部建具ドル">[151]細目!$S$452</definedName>
    <definedName name="管理外部雑１">[151]細目!$G$463</definedName>
    <definedName name="管理外部雑２">[151]細目!$K$463</definedName>
    <definedName name="管理屋根１">[151]細目!$G$416</definedName>
    <definedName name="管理屋根２">[151]細目!$K$416</definedName>
    <definedName name="管理躯体１">[151]細目!$G$395</definedName>
    <definedName name="管理躯体２">[151]細目!$K$395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61" i="7" l="1"/>
  <c r="W262" i="7"/>
  <c r="W263" i="7"/>
  <c r="W264" i="7"/>
  <c r="W260" i="7"/>
  <c r="V6" i="7" l="1"/>
  <c r="W6" i="7" s="1"/>
  <c r="V7" i="7"/>
  <c r="W7" i="7" s="1"/>
  <c r="V8" i="7"/>
  <c r="W8" i="7" s="1"/>
  <c r="V9" i="7"/>
  <c r="W9" i="7" s="1"/>
  <c r="V10" i="7"/>
  <c r="W10" i="7" s="1"/>
  <c r="V11" i="7"/>
  <c r="W11" i="7" s="1"/>
  <c r="AB11" i="7" s="1"/>
  <c r="V12" i="7"/>
  <c r="W12" i="7" s="1"/>
  <c r="V13" i="7"/>
  <c r="W13" i="7" s="1"/>
  <c r="V14" i="7"/>
  <c r="W14" i="7" s="1"/>
  <c r="V15" i="7"/>
  <c r="W15" i="7" s="1"/>
  <c r="V16" i="7"/>
  <c r="W16" i="7" s="1"/>
  <c r="V17" i="7"/>
  <c r="W17" i="7" s="1"/>
  <c r="V18" i="7"/>
  <c r="W18" i="7" s="1"/>
  <c r="V19" i="7"/>
  <c r="W19" i="7" s="1"/>
  <c r="V20" i="7"/>
  <c r="W20" i="7" s="1"/>
  <c r="V21" i="7"/>
  <c r="W21" i="7" s="1"/>
  <c r="V22" i="7"/>
  <c r="W22" i="7" s="1"/>
  <c r="V23" i="7"/>
  <c r="W23" i="7" s="1"/>
  <c r="AB23" i="7" s="1"/>
  <c r="V24" i="7"/>
  <c r="W24" i="7" s="1"/>
  <c r="V25" i="7"/>
  <c r="W25" i="7" s="1"/>
  <c r="V26" i="7"/>
  <c r="W26" i="7" s="1"/>
  <c r="V27" i="7"/>
  <c r="W27" i="7" s="1"/>
  <c r="V28" i="7"/>
  <c r="W28" i="7" s="1"/>
  <c r="V29" i="7"/>
  <c r="W29" i="7" s="1"/>
  <c r="V30" i="7"/>
  <c r="W30" i="7" s="1"/>
  <c r="V31" i="7"/>
  <c r="W31" i="7" s="1"/>
  <c r="V32" i="7"/>
  <c r="W32" i="7" s="1"/>
  <c r="V33" i="7"/>
  <c r="W33" i="7" s="1"/>
  <c r="V34" i="7"/>
  <c r="W34" i="7" s="1"/>
  <c r="V35" i="7"/>
  <c r="W35" i="7" s="1"/>
  <c r="AB35" i="7" s="1"/>
  <c r="V36" i="7"/>
  <c r="W36" i="7" s="1"/>
  <c r="V37" i="7"/>
  <c r="W37" i="7" s="1"/>
  <c r="V38" i="7"/>
  <c r="W38" i="7" s="1"/>
  <c r="V39" i="7"/>
  <c r="W39" i="7" s="1"/>
  <c r="V40" i="7"/>
  <c r="W40" i="7" s="1"/>
  <c r="V41" i="7"/>
  <c r="W41" i="7" s="1"/>
  <c r="V42" i="7"/>
  <c r="W42" i="7" s="1"/>
  <c r="V43" i="7"/>
  <c r="W43" i="7" s="1"/>
  <c r="V44" i="7"/>
  <c r="W44" i="7" s="1"/>
  <c r="V45" i="7"/>
  <c r="W45" i="7" s="1"/>
  <c r="V46" i="7"/>
  <c r="W46" i="7" s="1"/>
  <c r="V47" i="7"/>
  <c r="W47" i="7" s="1"/>
  <c r="AB47" i="7" s="1"/>
  <c r="V48" i="7"/>
  <c r="W48" i="7" s="1"/>
  <c r="V49" i="7"/>
  <c r="W49" i="7" s="1"/>
  <c r="V50" i="7"/>
  <c r="W50" i="7" s="1"/>
  <c r="V51" i="7"/>
  <c r="W51" i="7" s="1"/>
  <c r="V52" i="7"/>
  <c r="W52" i="7" s="1"/>
  <c r="V53" i="7"/>
  <c r="W53" i="7" s="1"/>
  <c r="V54" i="7"/>
  <c r="W54" i="7" s="1"/>
  <c r="V55" i="7"/>
  <c r="W55" i="7" s="1"/>
  <c r="V56" i="7"/>
  <c r="W56" i="7" s="1"/>
  <c r="V57" i="7"/>
  <c r="W57" i="7" s="1"/>
  <c r="V58" i="7"/>
  <c r="W58" i="7" s="1"/>
  <c r="V59" i="7"/>
  <c r="W59" i="7" s="1"/>
  <c r="AB59" i="7" s="1"/>
  <c r="V125" i="7"/>
  <c r="W125" i="7" s="1"/>
  <c r="V126" i="7"/>
  <c r="W126" i="7" s="1"/>
  <c r="V127" i="7"/>
  <c r="W127" i="7" s="1"/>
  <c r="V128" i="7"/>
  <c r="W128" i="7" s="1"/>
  <c r="V129" i="7"/>
  <c r="W129" i="7" s="1"/>
  <c r="V130" i="7"/>
  <c r="W130" i="7" s="1"/>
  <c r="V131" i="7"/>
  <c r="W131" i="7" s="1"/>
  <c r="V132" i="7"/>
  <c r="W132" i="7" s="1"/>
  <c r="V133" i="7"/>
  <c r="W133" i="7" s="1"/>
  <c r="V134" i="7"/>
  <c r="W134" i="7" s="1"/>
  <c r="V135" i="7"/>
  <c r="W135" i="7" s="1"/>
  <c r="V136" i="7"/>
  <c r="W136" i="7" s="1"/>
  <c r="V137" i="7"/>
  <c r="W137" i="7" s="1"/>
  <c r="V138" i="7"/>
  <c r="W138" i="7" s="1"/>
  <c r="V139" i="7"/>
  <c r="W139" i="7" s="1"/>
  <c r="V140" i="7"/>
  <c r="W140" i="7" s="1"/>
  <c r="V141" i="7"/>
  <c r="W141" i="7" s="1"/>
  <c r="V142" i="7"/>
  <c r="W142" i="7" s="1"/>
  <c r="V143" i="7"/>
  <c r="W143" i="7" s="1"/>
  <c r="V144" i="7"/>
  <c r="W144" i="7" s="1"/>
  <c r="V145" i="7"/>
  <c r="W145" i="7" s="1"/>
  <c r="V146" i="7"/>
  <c r="W146" i="7" s="1"/>
  <c r="V147" i="7"/>
  <c r="W147" i="7" s="1"/>
  <c r="V148" i="7"/>
  <c r="W148" i="7" s="1"/>
  <c r="V149" i="7"/>
  <c r="W149" i="7" s="1"/>
  <c r="V150" i="7"/>
  <c r="W150" i="7" s="1"/>
  <c r="V151" i="7"/>
  <c r="W151" i="7" s="1"/>
  <c r="V152" i="7"/>
  <c r="W152" i="7" s="1"/>
  <c r="V153" i="7"/>
  <c r="W153" i="7" s="1"/>
  <c r="V154" i="7"/>
  <c r="W154" i="7" s="1"/>
  <c r="V155" i="7"/>
  <c r="W155" i="7" s="1"/>
  <c r="V156" i="7"/>
  <c r="W156" i="7" s="1"/>
  <c r="V157" i="7"/>
  <c r="W157" i="7" s="1"/>
  <c r="V158" i="7"/>
  <c r="W158" i="7" s="1"/>
  <c r="V159" i="7"/>
  <c r="W159" i="7" s="1"/>
  <c r="V160" i="7"/>
  <c r="W160" i="7" s="1"/>
  <c r="V161" i="7"/>
  <c r="W161" i="7" s="1"/>
  <c r="V162" i="7"/>
  <c r="W162" i="7" s="1"/>
  <c r="V163" i="7"/>
  <c r="W163" i="7" s="1"/>
  <c r="V164" i="7"/>
  <c r="W164" i="7" s="1"/>
  <c r="V165" i="7"/>
  <c r="W165" i="7" s="1"/>
  <c r="V166" i="7"/>
  <c r="W166" i="7" s="1"/>
  <c r="V167" i="7"/>
  <c r="W167" i="7" s="1"/>
  <c r="V168" i="7"/>
  <c r="W168" i="7" s="1"/>
  <c r="V169" i="7"/>
  <c r="W169" i="7" s="1"/>
  <c r="V170" i="7"/>
  <c r="W170" i="7" s="1"/>
  <c r="V171" i="7"/>
  <c r="W171" i="7" s="1"/>
  <c r="V172" i="7"/>
  <c r="W172" i="7" s="1"/>
  <c r="V173" i="7"/>
  <c r="W173" i="7" s="1"/>
  <c r="V174" i="7"/>
  <c r="W174" i="7" s="1"/>
  <c r="V175" i="7"/>
  <c r="W175" i="7" s="1"/>
  <c r="V176" i="7"/>
  <c r="W176" i="7" s="1"/>
  <c r="V177" i="7"/>
  <c r="W177" i="7" s="1"/>
  <c r="V178" i="7"/>
  <c r="W178" i="7" s="1"/>
  <c r="V179" i="7"/>
  <c r="W179" i="7" s="1"/>
  <c r="V180" i="7"/>
  <c r="W180" i="7" s="1"/>
  <c r="V181" i="7"/>
  <c r="W181" i="7" s="1"/>
  <c r="V182" i="7"/>
  <c r="W182" i="7" s="1"/>
  <c r="V183" i="7"/>
  <c r="W183" i="7" s="1"/>
  <c r="V184" i="7"/>
  <c r="W184" i="7" s="1"/>
  <c r="V185" i="7"/>
  <c r="W185" i="7" s="1"/>
  <c r="V186" i="7"/>
  <c r="W186" i="7" s="1"/>
  <c r="V187" i="7"/>
  <c r="W187" i="7" s="1"/>
  <c r="V188" i="7"/>
  <c r="W188" i="7" s="1"/>
  <c r="V189" i="7"/>
  <c r="W189" i="7" s="1"/>
  <c r="V190" i="7"/>
  <c r="W190" i="7" s="1"/>
  <c r="V191" i="7"/>
  <c r="W191" i="7" s="1"/>
  <c r="V192" i="7"/>
  <c r="W192" i="7" s="1"/>
  <c r="V193" i="7"/>
  <c r="W193" i="7" s="1"/>
  <c r="V194" i="7"/>
  <c r="W194" i="7" s="1"/>
  <c r="V195" i="7"/>
  <c r="W195" i="7" s="1"/>
  <c r="V196" i="7"/>
  <c r="W196" i="7" s="1"/>
  <c r="V197" i="7"/>
  <c r="W197" i="7" s="1"/>
  <c r="V198" i="7"/>
  <c r="W198" i="7" s="1"/>
  <c r="V199" i="7"/>
  <c r="W199" i="7" s="1"/>
  <c r="V200" i="7"/>
  <c r="W200" i="7" s="1"/>
  <c r="V201" i="7"/>
  <c r="W201" i="7" s="1"/>
  <c r="V202" i="7"/>
  <c r="W202" i="7" s="1"/>
  <c r="V203" i="7"/>
  <c r="W203" i="7" s="1"/>
  <c r="V204" i="7"/>
  <c r="W204" i="7" s="1"/>
  <c r="V205" i="7"/>
  <c r="W205" i="7" s="1"/>
  <c r="V206" i="7"/>
  <c r="W206" i="7" s="1"/>
  <c r="V207" i="7"/>
  <c r="W207" i="7" s="1"/>
  <c r="V208" i="7"/>
  <c r="W208" i="7" s="1"/>
  <c r="V209" i="7"/>
  <c r="W209" i="7" s="1"/>
  <c r="V210" i="7"/>
  <c r="W210" i="7" s="1"/>
  <c r="V211" i="7"/>
  <c r="W211" i="7" s="1"/>
  <c r="V212" i="7"/>
  <c r="W212" i="7" s="1"/>
  <c r="V213" i="7"/>
  <c r="W213" i="7" s="1"/>
  <c r="V214" i="7"/>
  <c r="W214" i="7" s="1"/>
  <c r="V215" i="7"/>
  <c r="W215" i="7" s="1"/>
  <c r="V216" i="7"/>
  <c r="W216" i="7" s="1"/>
  <c r="V217" i="7"/>
  <c r="W217" i="7" s="1"/>
  <c r="V218" i="7"/>
  <c r="W218" i="7" s="1"/>
  <c r="V219" i="7"/>
  <c r="W219" i="7" s="1"/>
  <c r="V220" i="7"/>
  <c r="W220" i="7" s="1"/>
  <c r="AB220" i="7" s="1"/>
  <c r="V221" i="7"/>
  <c r="W221" i="7" s="1"/>
  <c r="V222" i="7"/>
  <c r="W222" i="7" s="1"/>
  <c r="V223" i="7"/>
  <c r="W223" i="7" s="1"/>
  <c r="V224" i="7"/>
  <c r="W224" i="7" s="1"/>
  <c r="V225" i="7"/>
  <c r="W225" i="7" s="1"/>
  <c r="V226" i="7"/>
  <c r="W226" i="7" s="1"/>
  <c r="V227" i="7"/>
  <c r="W227" i="7" s="1"/>
  <c r="V228" i="7"/>
  <c r="W228" i="7" s="1"/>
  <c r="V229" i="7"/>
  <c r="W229" i="7" s="1"/>
  <c r="V230" i="7"/>
  <c r="W230" i="7" s="1"/>
  <c r="V231" i="7"/>
  <c r="W231" i="7" s="1"/>
  <c r="V232" i="7"/>
  <c r="W232" i="7" s="1"/>
  <c r="AB232" i="7" s="1"/>
  <c r="V233" i="7"/>
  <c r="W233" i="7" s="1"/>
  <c r="V234" i="7"/>
  <c r="W234" i="7" s="1"/>
  <c r="V235" i="7"/>
  <c r="W235" i="7" s="1"/>
  <c r="V236" i="7"/>
  <c r="W236" i="7" s="1"/>
  <c r="V237" i="7"/>
  <c r="W237" i="7" s="1"/>
  <c r="V238" i="7"/>
  <c r="W238" i="7" s="1"/>
  <c r="V239" i="7"/>
  <c r="W239" i="7" s="1"/>
  <c r="V240" i="7"/>
  <c r="W240" i="7" s="1"/>
  <c r="V241" i="7"/>
  <c r="W241" i="7" s="1"/>
  <c r="V242" i="7"/>
  <c r="W242" i="7" s="1"/>
  <c r="V243" i="7"/>
  <c r="W243" i="7" s="1"/>
  <c r="V244" i="7"/>
  <c r="W244" i="7" s="1"/>
  <c r="AB244" i="7" s="1"/>
  <c r="V245" i="7"/>
  <c r="W245" i="7" s="1"/>
  <c r="V246" i="7"/>
  <c r="W246" i="7" s="1"/>
  <c r="V5" i="7"/>
  <c r="W5" i="7" s="1"/>
  <c r="T7" i="7"/>
  <c r="U7" i="7" s="1"/>
  <c r="AC7" i="7" s="1"/>
  <c r="T8" i="7"/>
  <c r="U8" i="7" s="1"/>
  <c r="AC8" i="7" s="1"/>
  <c r="T9" i="7"/>
  <c r="U9" i="7" s="1"/>
  <c r="AC9" i="7" s="1"/>
  <c r="T10" i="7"/>
  <c r="U10" i="7" s="1"/>
  <c r="T11" i="7"/>
  <c r="U11" i="7" s="1"/>
  <c r="T12" i="7"/>
  <c r="U12" i="7" s="1"/>
  <c r="T13" i="7"/>
  <c r="U13" i="7" s="1"/>
  <c r="T14" i="7"/>
  <c r="U14" i="7" s="1"/>
  <c r="AC14" i="7" s="1"/>
  <c r="T15" i="7"/>
  <c r="U15" i="7" s="1"/>
  <c r="AC15" i="7" s="1"/>
  <c r="T16" i="7"/>
  <c r="U16" i="7" s="1"/>
  <c r="AC16" i="7" s="1"/>
  <c r="T17" i="7"/>
  <c r="U17" i="7" s="1"/>
  <c r="AC17" i="7" s="1"/>
  <c r="T18" i="7"/>
  <c r="U18" i="7" s="1"/>
  <c r="AC18" i="7" s="1"/>
  <c r="T19" i="7"/>
  <c r="U19" i="7" s="1"/>
  <c r="AC19" i="7" s="1"/>
  <c r="T20" i="7"/>
  <c r="U20" i="7" s="1"/>
  <c r="AC20" i="7" s="1"/>
  <c r="T21" i="7"/>
  <c r="U21" i="7" s="1"/>
  <c r="AC21" i="7" s="1"/>
  <c r="T22" i="7"/>
  <c r="U22" i="7" s="1"/>
  <c r="T23" i="7"/>
  <c r="U23" i="7" s="1"/>
  <c r="T24" i="7"/>
  <c r="U24" i="7" s="1"/>
  <c r="T25" i="7"/>
  <c r="U25" i="7" s="1"/>
  <c r="T26" i="7"/>
  <c r="U26" i="7" s="1"/>
  <c r="AC26" i="7" s="1"/>
  <c r="T27" i="7"/>
  <c r="U27" i="7" s="1"/>
  <c r="AC27" i="7" s="1"/>
  <c r="T28" i="7"/>
  <c r="U28" i="7" s="1"/>
  <c r="AC28" i="7" s="1"/>
  <c r="T29" i="7"/>
  <c r="U29" i="7" s="1"/>
  <c r="AC29" i="7" s="1"/>
  <c r="T30" i="7"/>
  <c r="U30" i="7" s="1"/>
  <c r="AC30" i="7" s="1"/>
  <c r="T31" i="7"/>
  <c r="U31" i="7" s="1"/>
  <c r="AC31" i="7" s="1"/>
  <c r="T32" i="7"/>
  <c r="U32" i="7" s="1"/>
  <c r="AC32" i="7" s="1"/>
  <c r="T33" i="7"/>
  <c r="U33" i="7" s="1"/>
  <c r="AC33" i="7" s="1"/>
  <c r="T34" i="7"/>
  <c r="U34" i="7" s="1"/>
  <c r="T35" i="7"/>
  <c r="U35" i="7" s="1"/>
  <c r="T36" i="7"/>
  <c r="U36" i="7" s="1"/>
  <c r="T37" i="7"/>
  <c r="U37" i="7" s="1"/>
  <c r="T38" i="7"/>
  <c r="U38" i="7" s="1"/>
  <c r="AC38" i="7" s="1"/>
  <c r="T39" i="7"/>
  <c r="U39" i="7" s="1"/>
  <c r="AC39" i="7" s="1"/>
  <c r="T40" i="7"/>
  <c r="U40" i="7" s="1"/>
  <c r="AC40" i="7" s="1"/>
  <c r="T41" i="7"/>
  <c r="U41" i="7" s="1"/>
  <c r="AC41" i="7" s="1"/>
  <c r="T42" i="7"/>
  <c r="U42" i="7" s="1"/>
  <c r="AC42" i="7" s="1"/>
  <c r="T43" i="7"/>
  <c r="U43" i="7" s="1"/>
  <c r="AC43" i="7" s="1"/>
  <c r="T45" i="7"/>
  <c r="U45" i="7" s="1"/>
  <c r="AC45" i="7" s="1"/>
  <c r="T46" i="7"/>
  <c r="U46" i="7" s="1"/>
  <c r="T47" i="7"/>
  <c r="U47" i="7" s="1"/>
  <c r="T48" i="7"/>
  <c r="U48" i="7" s="1"/>
  <c r="T49" i="7"/>
  <c r="U49" i="7" s="1"/>
  <c r="T50" i="7"/>
  <c r="U50" i="7" s="1"/>
  <c r="AC50" i="7" s="1"/>
  <c r="T51" i="7"/>
  <c r="U51" i="7" s="1"/>
  <c r="AC51" i="7" s="1"/>
  <c r="T52" i="7"/>
  <c r="U52" i="7" s="1"/>
  <c r="AC52" i="7" s="1"/>
  <c r="T53" i="7"/>
  <c r="U53" i="7" s="1"/>
  <c r="AC53" i="7" s="1"/>
  <c r="T54" i="7"/>
  <c r="U54" i="7" s="1"/>
  <c r="AC54" i="7" s="1"/>
  <c r="T55" i="7"/>
  <c r="U55" i="7" s="1"/>
  <c r="AC55" i="7" s="1"/>
  <c r="T56" i="7"/>
  <c r="U56" i="7" s="1"/>
  <c r="AC56" i="7" s="1"/>
  <c r="T57" i="7"/>
  <c r="U57" i="7" s="1"/>
  <c r="AC57" i="7" s="1"/>
  <c r="T58" i="7"/>
  <c r="U58" i="7" s="1"/>
  <c r="T59" i="7"/>
  <c r="U59" i="7" s="1"/>
  <c r="T60" i="7"/>
  <c r="U60" i="7" s="1"/>
  <c r="T61" i="7"/>
  <c r="U61" i="7" s="1"/>
  <c r="T62" i="7"/>
  <c r="U62" i="7" s="1"/>
  <c r="T63" i="7"/>
  <c r="U63" i="7" s="1"/>
  <c r="T64" i="7"/>
  <c r="U64" i="7" s="1"/>
  <c r="T65" i="7"/>
  <c r="U65" i="7" s="1"/>
  <c r="T66" i="7"/>
  <c r="U66" i="7" s="1"/>
  <c r="T67" i="7"/>
  <c r="U67" i="7" s="1"/>
  <c r="T68" i="7"/>
  <c r="U68" i="7" s="1"/>
  <c r="T69" i="7"/>
  <c r="U69" i="7" s="1"/>
  <c r="T70" i="7"/>
  <c r="U70" i="7" s="1"/>
  <c r="T71" i="7"/>
  <c r="U71" i="7" s="1"/>
  <c r="T72" i="7"/>
  <c r="U72" i="7" s="1"/>
  <c r="T73" i="7"/>
  <c r="U73" i="7" s="1"/>
  <c r="T74" i="7"/>
  <c r="U74" i="7" s="1"/>
  <c r="T75" i="7"/>
  <c r="U75" i="7" s="1"/>
  <c r="T76" i="7"/>
  <c r="U76" i="7" s="1"/>
  <c r="T77" i="7"/>
  <c r="U77" i="7" s="1"/>
  <c r="T78" i="7"/>
  <c r="U78" i="7" s="1"/>
  <c r="T79" i="7"/>
  <c r="U79" i="7" s="1"/>
  <c r="T80" i="7"/>
  <c r="U80" i="7" s="1"/>
  <c r="T81" i="7"/>
  <c r="U81" i="7" s="1"/>
  <c r="T82" i="7"/>
  <c r="U82" i="7" s="1"/>
  <c r="T83" i="7"/>
  <c r="U83" i="7" s="1"/>
  <c r="T84" i="7"/>
  <c r="U84" i="7" s="1"/>
  <c r="T85" i="7"/>
  <c r="U85" i="7" s="1"/>
  <c r="T86" i="7"/>
  <c r="U86" i="7" s="1"/>
  <c r="T87" i="7"/>
  <c r="U87" i="7" s="1"/>
  <c r="T88" i="7"/>
  <c r="U88" i="7" s="1"/>
  <c r="T89" i="7"/>
  <c r="U89" i="7" s="1"/>
  <c r="T90" i="7"/>
  <c r="U90" i="7" s="1"/>
  <c r="T91" i="7"/>
  <c r="U91" i="7" s="1"/>
  <c r="T92" i="7"/>
  <c r="U92" i="7" s="1"/>
  <c r="T93" i="7"/>
  <c r="U93" i="7" s="1"/>
  <c r="T94" i="7"/>
  <c r="U94" i="7" s="1"/>
  <c r="T95" i="7"/>
  <c r="U95" i="7" s="1"/>
  <c r="T96" i="7"/>
  <c r="U96" i="7" s="1"/>
  <c r="T97" i="7"/>
  <c r="U97" i="7" s="1"/>
  <c r="T98" i="7"/>
  <c r="U98" i="7" s="1"/>
  <c r="T99" i="7"/>
  <c r="U99" i="7" s="1"/>
  <c r="T100" i="7"/>
  <c r="U100" i="7" s="1"/>
  <c r="T101" i="7"/>
  <c r="U101" i="7" s="1"/>
  <c r="T102" i="7"/>
  <c r="U102" i="7" s="1"/>
  <c r="T103" i="7"/>
  <c r="U103" i="7" s="1"/>
  <c r="T104" i="7"/>
  <c r="U104" i="7" s="1"/>
  <c r="T105" i="7"/>
  <c r="U105" i="7" s="1"/>
  <c r="T106" i="7"/>
  <c r="U106" i="7" s="1"/>
  <c r="T107" i="7"/>
  <c r="U107" i="7" s="1"/>
  <c r="T108" i="7"/>
  <c r="U108" i="7" s="1"/>
  <c r="T109" i="7"/>
  <c r="U109" i="7" s="1"/>
  <c r="T110" i="7"/>
  <c r="U110" i="7" s="1"/>
  <c r="T111" i="7"/>
  <c r="U111" i="7" s="1"/>
  <c r="T112" i="7"/>
  <c r="U112" i="7" s="1"/>
  <c r="T113" i="7"/>
  <c r="U113" i="7" s="1"/>
  <c r="T114" i="7"/>
  <c r="U114" i="7" s="1"/>
  <c r="T115" i="7"/>
  <c r="U115" i="7" s="1"/>
  <c r="T116" i="7"/>
  <c r="U116" i="7" s="1"/>
  <c r="T117" i="7"/>
  <c r="U117" i="7" s="1"/>
  <c r="T118" i="7"/>
  <c r="U118" i="7" s="1"/>
  <c r="T119" i="7"/>
  <c r="U119" i="7" s="1"/>
  <c r="T120" i="7"/>
  <c r="U120" i="7" s="1"/>
  <c r="T121" i="7"/>
  <c r="U121" i="7" s="1"/>
  <c r="T122" i="7"/>
  <c r="U122" i="7" s="1"/>
  <c r="T123" i="7"/>
  <c r="U123" i="7" s="1"/>
  <c r="T124" i="7"/>
  <c r="U124" i="7" s="1"/>
  <c r="T125" i="7"/>
  <c r="U125" i="7" s="1"/>
  <c r="T126" i="7"/>
  <c r="U126" i="7" s="1"/>
  <c r="T127" i="7"/>
  <c r="U127" i="7" s="1"/>
  <c r="AC127" i="7" s="1"/>
  <c r="T128" i="7"/>
  <c r="U128" i="7" s="1"/>
  <c r="AC128" i="7" s="1"/>
  <c r="T129" i="7"/>
  <c r="U129" i="7" s="1"/>
  <c r="AC129" i="7" s="1"/>
  <c r="T130" i="7"/>
  <c r="U130" i="7" s="1"/>
  <c r="AC130" i="7" s="1"/>
  <c r="T131" i="7"/>
  <c r="U131" i="7" s="1"/>
  <c r="T132" i="7"/>
  <c r="U132" i="7" s="1"/>
  <c r="AC132" i="7" s="1"/>
  <c r="T133" i="7"/>
  <c r="U133" i="7" s="1"/>
  <c r="T134" i="7"/>
  <c r="U134" i="7" s="1"/>
  <c r="AC134" i="7" s="1"/>
  <c r="T135" i="7"/>
  <c r="U135" i="7" s="1"/>
  <c r="AC135" i="7" s="1"/>
  <c r="T136" i="7"/>
  <c r="U136" i="7" s="1"/>
  <c r="T137" i="7"/>
  <c r="U137" i="7" s="1"/>
  <c r="T138" i="7"/>
  <c r="U138" i="7" s="1"/>
  <c r="T139" i="7"/>
  <c r="U139" i="7" s="1"/>
  <c r="AC139" i="7" s="1"/>
  <c r="T140" i="7"/>
  <c r="U140" i="7" s="1"/>
  <c r="AC140" i="7" s="1"/>
  <c r="T141" i="7"/>
  <c r="U141" i="7" s="1"/>
  <c r="AC141" i="7" s="1"/>
  <c r="T142" i="7"/>
  <c r="U142" i="7" s="1"/>
  <c r="AC142" i="7" s="1"/>
  <c r="T143" i="7"/>
  <c r="U143" i="7" s="1"/>
  <c r="T144" i="7"/>
  <c r="U144" i="7" s="1"/>
  <c r="AC144" i="7" s="1"/>
  <c r="T145" i="7"/>
  <c r="U145" i="7" s="1"/>
  <c r="T146" i="7"/>
  <c r="U146" i="7" s="1"/>
  <c r="AC146" i="7" s="1"/>
  <c r="T147" i="7"/>
  <c r="U147" i="7" s="1"/>
  <c r="AC147" i="7" s="1"/>
  <c r="T148" i="7"/>
  <c r="U148" i="7" s="1"/>
  <c r="T149" i="7"/>
  <c r="U149" i="7" s="1"/>
  <c r="T150" i="7"/>
  <c r="U150" i="7" s="1"/>
  <c r="T151" i="7"/>
  <c r="U151" i="7" s="1"/>
  <c r="AC151" i="7" s="1"/>
  <c r="T152" i="7"/>
  <c r="U152" i="7" s="1"/>
  <c r="AC152" i="7" s="1"/>
  <c r="T153" i="7"/>
  <c r="U153" i="7" s="1"/>
  <c r="AC153" i="7" s="1"/>
  <c r="T154" i="7"/>
  <c r="U154" i="7" s="1"/>
  <c r="AC154" i="7" s="1"/>
  <c r="T155" i="7"/>
  <c r="U155" i="7" s="1"/>
  <c r="T156" i="7"/>
  <c r="U156" i="7" s="1"/>
  <c r="T157" i="7"/>
  <c r="U157" i="7" s="1"/>
  <c r="T158" i="7"/>
  <c r="U158" i="7" s="1"/>
  <c r="AC158" i="7" s="1"/>
  <c r="T159" i="7"/>
  <c r="U159" i="7" s="1"/>
  <c r="T160" i="7"/>
  <c r="U160" i="7" s="1"/>
  <c r="T161" i="7"/>
  <c r="U161" i="7" s="1"/>
  <c r="T162" i="7"/>
  <c r="U162" i="7" s="1"/>
  <c r="T163" i="7"/>
  <c r="U163" i="7" s="1"/>
  <c r="AC163" i="7" s="1"/>
  <c r="T164" i="7"/>
  <c r="U164" i="7" s="1"/>
  <c r="AC164" i="7" s="1"/>
  <c r="T165" i="7"/>
  <c r="U165" i="7" s="1"/>
  <c r="AC165" i="7" s="1"/>
  <c r="T166" i="7"/>
  <c r="U166" i="7" s="1"/>
  <c r="AC166" i="7" s="1"/>
  <c r="T167" i="7"/>
  <c r="U167" i="7" s="1"/>
  <c r="AC167" i="7" s="1"/>
  <c r="T168" i="7"/>
  <c r="U168" i="7" s="1"/>
  <c r="T169" i="7"/>
  <c r="U169" i="7" s="1"/>
  <c r="AC169" i="7" s="1"/>
  <c r="T170" i="7"/>
  <c r="U170" i="7" s="1"/>
  <c r="T171" i="7"/>
  <c r="U171" i="7" s="1"/>
  <c r="AC171" i="7" s="1"/>
  <c r="T172" i="7"/>
  <c r="U172" i="7" s="1"/>
  <c r="T173" i="7"/>
  <c r="U173" i="7" s="1"/>
  <c r="T174" i="7"/>
  <c r="U174" i="7" s="1"/>
  <c r="T175" i="7"/>
  <c r="U175" i="7" s="1"/>
  <c r="AC175" i="7" s="1"/>
  <c r="T176" i="7"/>
  <c r="U176" i="7" s="1"/>
  <c r="AC176" i="7" s="1"/>
  <c r="T177" i="7"/>
  <c r="U177" i="7" s="1"/>
  <c r="AC177" i="7" s="1"/>
  <c r="T178" i="7"/>
  <c r="U178" i="7" s="1"/>
  <c r="AC178" i="7" s="1"/>
  <c r="T179" i="7"/>
  <c r="U179" i="7" s="1"/>
  <c r="AC179" i="7" s="1"/>
  <c r="T180" i="7"/>
  <c r="U180" i="7" s="1"/>
  <c r="T181" i="7"/>
  <c r="U181" i="7" s="1"/>
  <c r="AC181" i="7" s="1"/>
  <c r="T182" i="7"/>
  <c r="U182" i="7" s="1"/>
  <c r="T183" i="7"/>
  <c r="U183" i="7" s="1"/>
  <c r="AC183" i="7" s="1"/>
  <c r="T184" i="7"/>
  <c r="U184" i="7" s="1"/>
  <c r="T185" i="7"/>
  <c r="U185" i="7" s="1"/>
  <c r="T186" i="7"/>
  <c r="U186" i="7" s="1"/>
  <c r="T187" i="7"/>
  <c r="U187" i="7" s="1"/>
  <c r="AC187" i="7" s="1"/>
  <c r="T188" i="7"/>
  <c r="U188" i="7" s="1"/>
  <c r="AC188" i="7" s="1"/>
  <c r="T189" i="7"/>
  <c r="U189" i="7" s="1"/>
  <c r="T190" i="7"/>
  <c r="U190" i="7" s="1"/>
  <c r="AC190" i="7" s="1"/>
  <c r="T191" i="7"/>
  <c r="U191" i="7" s="1"/>
  <c r="AC191" i="7" s="1"/>
  <c r="T192" i="7"/>
  <c r="U192" i="7" s="1"/>
  <c r="T193" i="7"/>
  <c r="U193" i="7" s="1"/>
  <c r="AC193" i="7" s="1"/>
  <c r="T194" i="7"/>
  <c r="U194" i="7" s="1"/>
  <c r="T195" i="7"/>
  <c r="U195" i="7" s="1"/>
  <c r="AC195" i="7" s="1"/>
  <c r="T196" i="7"/>
  <c r="U196" i="7" s="1"/>
  <c r="T197" i="7"/>
  <c r="U197" i="7" s="1"/>
  <c r="T198" i="7"/>
  <c r="U198" i="7" s="1"/>
  <c r="T199" i="7"/>
  <c r="U199" i="7" s="1"/>
  <c r="T200" i="7"/>
  <c r="U200" i="7" s="1"/>
  <c r="T201" i="7"/>
  <c r="U201" i="7" s="1"/>
  <c r="T202" i="7"/>
  <c r="U202" i="7" s="1"/>
  <c r="T203" i="7"/>
  <c r="U203" i="7" s="1"/>
  <c r="T204" i="7"/>
  <c r="U204" i="7" s="1"/>
  <c r="T205" i="7"/>
  <c r="U205" i="7" s="1"/>
  <c r="AC205" i="7" s="1"/>
  <c r="T206" i="7"/>
  <c r="U206" i="7" s="1"/>
  <c r="AC206" i="7" s="1"/>
  <c r="T207" i="7"/>
  <c r="U207" i="7" s="1"/>
  <c r="AC207" i="7" s="1"/>
  <c r="T208" i="7"/>
  <c r="U208" i="7" s="1"/>
  <c r="T209" i="7"/>
  <c r="U209" i="7" s="1"/>
  <c r="T210" i="7"/>
  <c r="U210" i="7" s="1"/>
  <c r="T211" i="7"/>
  <c r="U211" i="7" s="1"/>
  <c r="AC211" i="7" s="1"/>
  <c r="T212" i="7"/>
  <c r="U212" i="7" s="1"/>
  <c r="T213" i="7"/>
  <c r="U213" i="7" s="1"/>
  <c r="AC213" i="7" s="1"/>
  <c r="T214" i="7"/>
  <c r="U214" i="7" s="1"/>
  <c r="AC214" i="7" s="1"/>
  <c r="T215" i="7"/>
  <c r="U215" i="7" s="1"/>
  <c r="AC215" i="7" s="1"/>
  <c r="T216" i="7"/>
  <c r="U216" i="7" s="1"/>
  <c r="T217" i="7"/>
  <c r="U217" i="7" s="1"/>
  <c r="AC217" i="7" s="1"/>
  <c r="T219" i="7"/>
  <c r="U219" i="7" s="1"/>
  <c r="AC219" i="7" s="1"/>
  <c r="T220" i="7"/>
  <c r="U220" i="7" s="1"/>
  <c r="T221" i="7"/>
  <c r="U221" i="7" s="1"/>
  <c r="T222" i="7"/>
  <c r="U222" i="7" s="1"/>
  <c r="T223" i="7"/>
  <c r="U223" i="7" s="1"/>
  <c r="AC223" i="7" s="1"/>
  <c r="T224" i="7"/>
  <c r="U224" i="7" s="1"/>
  <c r="T225" i="7"/>
  <c r="U225" i="7" s="1"/>
  <c r="T226" i="7"/>
  <c r="U226" i="7" s="1"/>
  <c r="AC226" i="7" s="1"/>
  <c r="T227" i="7"/>
  <c r="U227" i="7" s="1"/>
  <c r="AC227" i="7" s="1"/>
  <c r="T228" i="7"/>
  <c r="U228" i="7" s="1"/>
  <c r="AC228" i="7" s="1"/>
  <c r="T229" i="7"/>
  <c r="U229" i="7" s="1"/>
  <c r="AC229" i="7" s="1"/>
  <c r="T230" i="7"/>
  <c r="U230" i="7" s="1"/>
  <c r="AC230" i="7" s="1"/>
  <c r="T231" i="7"/>
  <c r="U231" i="7" s="1"/>
  <c r="AC231" i="7" s="1"/>
  <c r="T232" i="7"/>
  <c r="U232" i="7" s="1"/>
  <c r="T233" i="7"/>
  <c r="U233" i="7" s="1"/>
  <c r="T234" i="7"/>
  <c r="U234" i="7" s="1"/>
  <c r="T235" i="7"/>
  <c r="U235" i="7" s="1"/>
  <c r="AC235" i="7" s="1"/>
  <c r="T236" i="7"/>
  <c r="U236" i="7" s="1"/>
  <c r="T237" i="7"/>
  <c r="U237" i="7" s="1"/>
  <c r="AC237" i="7" s="1"/>
  <c r="T238" i="7"/>
  <c r="U238" i="7" s="1"/>
  <c r="AC238" i="7" s="1"/>
  <c r="T239" i="7"/>
  <c r="U239" i="7" s="1"/>
  <c r="AC239" i="7" s="1"/>
  <c r="T240" i="7"/>
  <c r="U240" i="7" s="1"/>
  <c r="AC240" i="7" s="1"/>
  <c r="T241" i="7"/>
  <c r="U241" i="7" s="1"/>
  <c r="AC241" i="7" s="1"/>
  <c r="T242" i="7"/>
  <c r="U242" i="7" s="1"/>
  <c r="AC242" i="7" s="1"/>
  <c r="T243" i="7"/>
  <c r="U243" i="7" s="1"/>
  <c r="AC243" i="7" s="1"/>
  <c r="T244" i="7"/>
  <c r="U244" i="7" s="1"/>
  <c r="T245" i="7"/>
  <c r="U245" i="7" s="1"/>
  <c r="T246" i="7"/>
  <c r="U246" i="7" s="1"/>
  <c r="T5" i="7"/>
  <c r="U5" i="7" s="1"/>
  <c r="AC5" i="7" s="1"/>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Q202" i="7"/>
  <c r="Q203" i="7"/>
  <c r="Q204" i="7"/>
  <c r="Q205" i="7"/>
  <c r="Q206" i="7"/>
  <c r="Q207" i="7"/>
  <c r="Q208" i="7"/>
  <c r="Q209" i="7"/>
  <c r="Q210" i="7"/>
  <c r="Q211" i="7"/>
  <c r="Q212" i="7"/>
  <c r="Q213" i="7"/>
  <c r="Q214" i="7"/>
  <c r="Q215" i="7"/>
  <c r="Q216" i="7"/>
  <c r="Q217" i="7"/>
  <c r="Q218" i="7"/>
  <c r="Q219" i="7"/>
  <c r="Q220" i="7"/>
  <c r="Q221" i="7"/>
  <c r="Q222" i="7"/>
  <c r="Q223" i="7"/>
  <c r="Q224" i="7"/>
  <c r="Q225" i="7"/>
  <c r="Q226" i="7"/>
  <c r="Q227" i="7"/>
  <c r="Q228" i="7"/>
  <c r="Q229" i="7"/>
  <c r="Q230" i="7"/>
  <c r="Q231" i="7"/>
  <c r="Q232" i="7"/>
  <c r="Q233" i="7"/>
  <c r="Q234" i="7"/>
  <c r="Q235" i="7"/>
  <c r="Q236" i="7"/>
  <c r="Q237" i="7"/>
  <c r="Q238" i="7"/>
  <c r="Q239" i="7"/>
  <c r="Q240" i="7"/>
  <c r="Q241" i="7"/>
  <c r="Q242" i="7"/>
  <c r="Q243" i="7"/>
  <c r="Q244" i="7"/>
  <c r="Q245" i="7"/>
  <c r="Q246" i="7"/>
  <c r="Q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5" i="7"/>
  <c r="J123" i="7"/>
  <c r="V123" i="7" s="1"/>
  <c r="W123" i="7" s="1"/>
  <c r="AB123" i="7" s="1"/>
  <c r="J124" i="7"/>
  <c r="V124" i="7" s="1"/>
  <c r="W124" i="7" s="1"/>
  <c r="AB124" i="7" s="1"/>
  <c r="J62" i="7"/>
  <c r="J63" i="7"/>
  <c r="J64" i="7"/>
  <c r="V64" i="7" s="1"/>
  <c r="W64" i="7" s="1"/>
  <c r="AB64" i="7" s="1"/>
  <c r="J65" i="7"/>
  <c r="J66" i="7"/>
  <c r="V66" i="7" s="1"/>
  <c r="W66" i="7" s="1"/>
  <c r="J67" i="7"/>
  <c r="J68" i="7"/>
  <c r="J69" i="7"/>
  <c r="J70" i="7"/>
  <c r="V70" i="7" s="1"/>
  <c r="W70" i="7" s="1"/>
  <c r="AB70" i="7" s="1"/>
  <c r="J71" i="7"/>
  <c r="J72" i="7"/>
  <c r="V72" i="7" s="1"/>
  <c r="W72" i="7" s="1"/>
  <c r="J73" i="7"/>
  <c r="V73" i="7" s="1"/>
  <c r="W73" i="7" s="1"/>
  <c r="AB73" i="7" s="1"/>
  <c r="J74" i="7"/>
  <c r="J75" i="7"/>
  <c r="J76" i="7"/>
  <c r="V76" i="7" s="1"/>
  <c r="W76" i="7" s="1"/>
  <c r="AB76" i="7" s="1"/>
  <c r="J77" i="7"/>
  <c r="J78" i="7"/>
  <c r="V78" i="7" s="1"/>
  <c r="W78" i="7" s="1"/>
  <c r="J79" i="7"/>
  <c r="J80" i="7"/>
  <c r="J81" i="7"/>
  <c r="J82" i="7"/>
  <c r="V82" i="7" s="1"/>
  <c r="W82" i="7" s="1"/>
  <c r="J83" i="7"/>
  <c r="J84" i="7"/>
  <c r="V84" i="7" s="1"/>
  <c r="W84" i="7" s="1"/>
  <c r="J85" i="7"/>
  <c r="V85" i="7" s="1"/>
  <c r="W85" i="7" s="1"/>
  <c r="AB85" i="7" s="1"/>
  <c r="J86" i="7"/>
  <c r="J87" i="7"/>
  <c r="V87" i="7" s="1"/>
  <c r="W87" i="7" s="1"/>
  <c r="AB87" i="7" s="1"/>
  <c r="J88" i="7"/>
  <c r="V88" i="7" s="1"/>
  <c r="W88" i="7" s="1"/>
  <c r="AB88" i="7" s="1"/>
  <c r="J89" i="7"/>
  <c r="J90" i="7"/>
  <c r="V90" i="7" s="1"/>
  <c r="W90" i="7" s="1"/>
  <c r="J91" i="7"/>
  <c r="J92" i="7"/>
  <c r="J93" i="7"/>
  <c r="J94" i="7"/>
  <c r="V94" i="7" s="1"/>
  <c r="W94" i="7" s="1"/>
  <c r="J95" i="7"/>
  <c r="K95" i="7" s="1"/>
  <c r="J96" i="7"/>
  <c r="V96" i="7" s="1"/>
  <c r="W96" i="7" s="1"/>
  <c r="J97" i="7"/>
  <c r="V97" i="7" s="1"/>
  <c r="W97" i="7" s="1"/>
  <c r="AB97" i="7" s="1"/>
  <c r="J98" i="7"/>
  <c r="V98" i="7" s="1"/>
  <c r="W98" i="7" s="1"/>
  <c r="J99" i="7"/>
  <c r="V99" i="7" s="1"/>
  <c r="W99" i="7" s="1"/>
  <c r="J100" i="7"/>
  <c r="V100" i="7" s="1"/>
  <c r="W100" i="7" s="1"/>
  <c r="J101" i="7"/>
  <c r="J102" i="7"/>
  <c r="V102" i="7" s="1"/>
  <c r="W102" i="7" s="1"/>
  <c r="J103" i="7"/>
  <c r="V104" i="7"/>
  <c r="W104" i="7" s="1"/>
  <c r="J105" i="7"/>
  <c r="J106" i="7"/>
  <c r="V106" i="7" s="1"/>
  <c r="W106" i="7" s="1"/>
  <c r="J107" i="7"/>
  <c r="J108" i="7"/>
  <c r="V108" i="7" s="1"/>
  <c r="W108" i="7" s="1"/>
  <c r="AB108" i="7" s="1"/>
  <c r="J109" i="7"/>
  <c r="V109" i="7" s="1"/>
  <c r="W109" i="7" s="1"/>
  <c r="J110" i="7"/>
  <c r="V110" i="7" s="1"/>
  <c r="W110" i="7" s="1"/>
  <c r="J111" i="7"/>
  <c r="V111" i="7" s="1"/>
  <c r="W111" i="7" s="1"/>
  <c r="AB111" i="7" s="1"/>
  <c r="J112" i="7"/>
  <c r="V112" i="7" s="1"/>
  <c r="W112" i="7" s="1"/>
  <c r="AB112" i="7" s="1"/>
  <c r="J113" i="7"/>
  <c r="V113" i="7" s="1"/>
  <c r="W113" i="7" s="1"/>
  <c r="AB113" i="7" s="1"/>
  <c r="J114" i="7"/>
  <c r="V114" i="7" s="1"/>
  <c r="W114" i="7" s="1"/>
  <c r="J115" i="7"/>
  <c r="J116" i="7"/>
  <c r="V116" i="7" s="1"/>
  <c r="W116" i="7" s="1"/>
  <c r="AB116" i="7" s="1"/>
  <c r="J117" i="7"/>
  <c r="V117" i="7" s="1"/>
  <c r="W117" i="7" s="1"/>
  <c r="AB117" i="7" s="1"/>
  <c r="J118" i="7"/>
  <c r="V118" i="7" s="1"/>
  <c r="W118" i="7" s="1"/>
  <c r="AB118" i="7" s="1"/>
  <c r="J119" i="7"/>
  <c r="J120" i="7"/>
  <c r="V120" i="7" s="1"/>
  <c r="W120" i="7" s="1"/>
  <c r="AB120" i="7" s="1"/>
  <c r="J121" i="7"/>
  <c r="V121" i="7" s="1"/>
  <c r="W121" i="7" s="1"/>
  <c r="J122" i="7"/>
  <c r="V122" i="7" s="1"/>
  <c r="W122" i="7" s="1"/>
  <c r="J61" i="7"/>
  <c r="V61" i="7" s="1"/>
  <c r="W61" i="7" s="1"/>
  <c r="AB61" i="7" s="1"/>
  <c r="J60" i="7"/>
  <c r="V60" i="7" s="1"/>
  <c r="W60" i="7" s="1"/>
  <c r="AB242" i="7" l="1"/>
  <c r="AB230" i="7"/>
  <c r="AB110" i="7"/>
  <c r="AB98" i="7"/>
  <c r="AB122" i="7"/>
  <c r="AC210" i="7"/>
  <c r="AC114" i="7"/>
  <c r="AC102" i="7"/>
  <c r="AC90" i="7"/>
  <c r="AC78" i="7"/>
  <c r="AC66" i="7"/>
  <c r="AB222" i="7"/>
  <c r="AB245" i="7"/>
  <c r="AB233" i="7"/>
  <c r="AB221" i="7"/>
  <c r="AB209" i="7"/>
  <c r="AB197" i="7"/>
  <c r="AB185" i="7"/>
  <c r="AB173" i="7"/>
  <c r="AB161" i="7"/>
  <c r="AB137" i="7"/>
  <c r="AB125" i="7"/>
  <c r="AC10" i="7"/>
  <c r="K120" i="7"/>
  <c r="AC234" i="7"/>
  <c r="AB243" i="7"/>
  <c r="AB195" i="7"/>
  <c r="AB147" i="7"/>
  <c r="K84" i="7"/>
  <c r="AC208" i="7"/>
  <c r="AC196" i="7"/>
  <c r="AC184" i="7"/>
  <c r="AC172" i="7"/>
  <c r="AC160" i="7"/>
  <c r="AC148" i="7"/>
  <c r="AC136" i="7"/>
  <c r="AC100" i="7"/>
  <c r="AB206" i="7"/>
  <c r="AB158" i="7"/>
  <c r="AB146" i="7"/>
  <c r="AB134" i="7"/>
  <c r="AB90" i="7"/>
  <c r="AB78" i="7"/>
  <c r="AB66" i="7"/>
  <c r="K72" i="7"/>
  <c r="AC244" i="7"/>
  <c r="AC232" i="7"/>
  <c r="AC123" i="7"/>
  <c r="AC111" i="7"/>
  <c r="AC99" i="7"/>
  <c r="AC87" i="7"/>
  <c r="AB241" i="7"/>
  <c r="AB229" i="7"/>
  <c r="AB217" i="7"/>
  <c r="AB205" i="7"/>
  <c r="AB193" i="7"/>
  <c r="AB181" i="7"/>
  <c r="AB169" i="7"/>
  <c r="AB56" i="7"/>
  <c r="AB32" i="7"/>
  <c r="AB20" i="7"/>
  <c r="AB8" i="7"/>
  <c r="AB240" i="7"/>
  <c r="AB228" i="7"/>
  <c r="AB216" i="7"/>
  <c r="AB204" i="7"/>
  <c r="AB156" i="7"/>
  <c r="AB144" i="7"/>
  <c r="AB132" i="7"/>
  <c r="AB55" i="7"/>
  <c r="AB43" i="7"/>
  <c r="AB31" i="7"/>
  <c r="AB19" i="7"/>
  <c r="AB7" i="7"/>
  <c r="AB106" i="7"/>
  <c r="AB149" i="7"/>
  <c r="AB239" i="7"/>
  <c r="AB227" i="7"/>
  <c r="AB215" i="7"/>
  <c r="AC203" i="7"/>
  <c r="AB191" i="7"/>
  <c r="AB179" i="7"/>
  <c r="AB167" i="7"/>
  <c r="AB54" i="7"/>
  <c r="AB42" i="7"/>
  <c r="AB30" i="7"/>
  <c r="AB18" i="7"/>
  <c r="AB53" i="7"/>
  <c r="AC59" i="7"/>
  <c r="AC47" i="7"/>
  <c r="AC34" i="7"/>
  <c r="AC22" i="7"/>
  <c r="AB225" i="7"/>
  <c r="AB189" i="7"/>
  <c r="AB28" i="7"/>
  <c r="AB16" i="7"/>
  <c r="AC94" i="7"/>
  <c r="AC82" i="7"/>
  <c r="AC58" i="7"/>
  <c r="AC46" i="7"/>
  <c r="AB236" i="7"/>
  <c r="AB188" i="7"/>
  <c r="AB176" i="7"/>
  <c r="AB164" i="7"/>
  <c r="AB152" i="7"/>
  <c r="AB140" i="7"/>
  <c r="AB128" i="7"/>
  <c r="AB211" i="7"/>
  <c r="AB175" i="7"/>
  <c r="AB163" i="7"/>
  <c r="AB151" i="7"/>
  <c r="AB139" i="7"/>
  <c r="AB127" i="7"/>
  <c r="AB50" i="7"/>
  <c r="AB38" i="7"/>
  <c r="AB26" i="7"/>
  <c r="AB14" i="7"/>
  <c r="AB186" i="7"/>
  <c r="AB174" i="7"/>
  <c r="AB162" i="7"/>
  <c r="AB150" i="7"/>
  <c r="AB138" i="7"/>
  <c r="AB126" i="7"/>
  <c r="AB49" i="7"/>
  <c r="AB37" i="7"/>
  <c r="AB25" i="7"/>
  <c r="AB13" i="7"/>
  <c r="AB143" i="7"/>
  <c r="AC143" i="7"/>
  <c r="AB102" i="7"/>
  <c r="AC222" i="7"/>
  <c r="AC209" i="7"/>
  <c r="AC197" i="7"/>
  <c r="AC185" i="7"/>
  <c r="AC173" i="7"/>
  <c r="AC161" i="7"/>
  <c r="AC137" i="7"/>
  <c r="AC125" i="7"/>
  <c r="AC113" i="7"/>
  <c r="AB196" i="7"/>
  <c r="AB184" i="7"/>
  <c r="AB172" i="7"/>
  <c r="AB160" i="7"/>
  <c r="AB148" i="7"/>
  <c r="AB136" i="7"/>
  <c r="AB210" i="7"/>
  <c r="AB133" i="7"/>
  <c r="AC133" i="7"/>
  <c r="AB60" i="7"/>
  <c r="AC60" i="7"/>
  <c r="AB72" i="7"/>
  <c r="AC72" i="7"/>
  <c r="AC162" i="7"/>
  <c r="AC124" i="7"/>
  <c r="AC112" i="7"/>
  <c r="AC88" i="7"/>
  <c r="AC76" i="7"/>
  <c r="AC64" i="7"/>
  <c r="AC189" i="7"/>
  <c r="AB231" i="7"/>
  <c r="AB219" i="7"/>
  <c r="AB207" i="7"/>
  <c r="AB183" i="7"/>
  <c r="AB171" i="7"/>
  <c r="AB135" i="7"/>
  <c r="AB208" i="7"/>
  <c r="AB131" i="7"/>
  <c r="AC131" i="7"/>
  <c r="AB58" i="7"/>
  <c r="AB145" i="7"/>
  <c r="AC145" i="7"/>
  <c r="AC126" i="7"/>
  <c r="AB57" i="7"/>
  <c r="AB45" i="7"/>
  <c r="AB33" i="7"/>
  <c r="AB21" i="7"/>
  <c r="AB9" i="7"/>
  <c r="AB194" i="7"/>
  <c r="AC194" i="7"/>
  <c r="AB121" i="7"/>
  <c r="AC121" i="7"/>
  <c r="AB48" i="7"/>
  <c r="AC48" i="7"/>
  <c r="V105" i="7"/>
  <c r="W105" i="7" s="1"/>
  <c r="AB105" i="7" s="1"/>
  <c r="K105" i="7"/>
  <c r="AC138" i="7"/>
  <c r="AC233" i="7"/>
  <c r="AC122" i="7"/>
  <c r="AC110" i="7"/>
  <c r="AC98" i="7"/>
  <c r="AC37" i="7"/>
  <c r="AC25" i="7"/>
  <c r="AC13" i="7"/>
  <c r="AC149" i="7"/>
  <c r="AC192" i="7"/>
  <c r="AB192" i="7"/>
  <c r="AB46" i="7"/>
  <c r="AC186" i="7"/>
  <c r="AC220" i="7"/>
  <c r="AC85" i="7"/>
  <c r="AC73" i="7"/>
  <c r="AC61" i="7"/>
  <c r="AC49" i="7"/>
  <c r="AC106" i="7"/>
  <c r="AB182" i="7"/>
  <c r="AC182" i="7"/>
  <c r="AB109" i="7"/>
  <c r="AC109" i="7"/>
  <c r="AB36" i="7"/>
  <c r="AC36" i="7"/>
  <c r="AC174" i="7"/>
  <c r="AC221" i="7"/>
  <c r="AB114" i="7"/>
  <c r="AB100" i="7"/>
  <c r="AC97" i="7"/>
  <c r="AB99" i="7"/>
  <c r="AC216" i="7"/>
  <c r="AC204" i="7"/>
  <c r="AC156" i="7"/>
  <c r="AC120" i="7"/>
  <c r="AC108" i="7"/>
  <c r="AC35" i="7"/>
  <c r="AC23" i="7"/>
  <c r="AC11" i="7"/>
  <c r="AB180" i="7"/>
  <c r="AC180" i="7"/>
  <c r="AB34" i="7"/>
  <c r="V81" i="7"/>
  <c r="W81" i="7" s="1"/>
  <c r="AB81" i="7" s="1"/>
  <c r="K81" i="7"/>
  <c r="V103" i="7"/>
  <c r="W103" i="7" s="1"/>
  <c r="AB103" i="7" s="1"/>
  <c r="K103" i="7"/>
  <c r="AC245" i="7"/>
  <c r="AB238" i="7"/>
  <c r="AB226" i="7"/>
  <c r="AB214" i="7"/>
  <c r="AB190" i="7"/>
  <c r="AB178" i="7"/>
  <c r="AB166" i="7"/>
  <c r="AB154" i="7"/>
  <c r="AB142" i="7"/>
  <c r="AB130" i="7"/>
  <c r="AB41" i="7"/>
  <c r="AB29" i="7"/>
  <c r="AB17" i="7"/>
  <c r="AB246" i="7"/>
  <c r="AC246" i="7"/>
  <c r="AB170" i="7"/>
  <c r="AC170" i="7"/>
  <c r="AB96" i="7"/>
  <c r="AC96" i="7"/>
  <c r="AB24" i="7"/>
  <c r="AC24" i="7"/>
  <c r="V115" i="7"/>
  <c r="W115" i="7" s="1"/>
  <c r="AB115" i="7" s="1"/>
  <c r="K115" i="7"/>
  <c r="AC118" i="7"/>
  <c r="AC70" i="7"/>
  <c r="AB237" i="7"/>
  <c r="AB213" i="7"/>
  <c r="AB177" i="7"/>
  <c r="AB165" i="7"/>
  <c r="AB153" i="7"/>
  <c r="AB141" i="7"/>
  <c r="AB129" i="7"/>
  <c r="AB52" i="7"/>
  <c r="AB40" i="7"/>
  <c r="AC168" i="7"/>
  <c r="AB168" i="7"/>
  <c r="AB94" i="7"/>
  <c r="AB22" i="7"/>
  <c r="AC103" i="7"/>
  <c r="AC117" i="7"/>
  <c r="AC105" i="7"/>
  <c r="AB224" i="7"/>
  <c r="AC224" i="7"/>
  <c r="AB212" i="7"/>
  <c r="AC212" i="7"/>
  <c r="AB51" i="7"/>
  <c r="AB39" i="7"/>
  <c r="AB27" i="7"/>
  <c r="AB15" i="7"/>
  <c r="AB234" i="7"/>
  <c r="AB157" i="7"/>
  <c r="AC157" i="7"/>
  <c r="AB84" i="7"/>
  <c r="AC84" i="7"/>
  <c r="AB12" i="7"/>
  <c r="AC12" i="7"/>
  <c r="AC236" i="7"/>
  <c r="V93" i="7"/>
  <c r="W93" i="7" s="1"/>
  <c r="AB93" i="7" s="1"/>
  <c r="K93" i="7"/>
  <c r="V69" i="7"/>
  <c r="W69" i="7" s="1"/>
  <c r="AB69" i="7" s="1"/>
  <c r="K69" i="7"/>
  <c r="AC150" i="7"/>
  <c r="Q247" i="7"/>
  <c r="AC225" i="7"/>
  <c r="AC116" i="7"/>
  <c r="AB5" i="7"/>
  <c r="AB235" i="7"/>
  <c r="AB223" i="7"/>
  <c r="AB187" i="7"/>
  <c r="AB155" i="7"/>
  <c r="AC155" i="7"/>
  <c r="AB82" i="7"/>
  <c r="AB10" i="7"/>
  <c r="K122" i="7"/>
  <c r="K118" i="7"/>
  <c r="K116" i="7"/>
  <c r="K109" i="7"/>
  <c r="K106" i="7"/>
  <c r="K94" i="7"/>
  <c r="AC159" i="7"/>
  <c r="AB159" i="7"/>
  <c r="AB104" i="7"/>
  <c r="AC104" i="7"/>
  <c r="AB200" i="7"/>
  <c r="AC200" i="7"/>
  <c r="AC201" i="7"/>
  <c r="AB201" i="7"/>
  <c r="AB202" i="7"/>
  <c r="AC202" i="7"/>
  <c r="AB203" i="7"/>
  <c r="AC198" i="7"/>
  <c r="AB198" i="7"/>
  <c r="AC199" i="7"/>
  <c r="AB199" i="7"/>
  <c r="V101" i="7"/>
  <c r="W101" i="7" s="1"/>
  <c r="AB101" i="7" s="1"/>
  <c r="K101" i="7"/>
  <c r="V89" i="7"/>
  <c r="W89" i="7" s="1"/>
  <c r="AB89" i="7" s="1"/>
  <c r="K89" i="7"/>
  <c r="V77" i="7"/>
  <c r="W77" i="7" s="1"/>
  <c r="AB77" i="7" s="1"/>
  <c r="K77" i="7"/>
  <c r="V65" i="7"/>
  <c r="W65" i="7" s="1"/>
  <c r="AB65" i="7" s="1"/>
  <c r="K65" i="7"/>
  <c r="K121" i="7"/>
  <c r="K108" i="7"/>
  <c r="K70" i="7"/>
  <c r="V75" i="7"/>
  <c r="W75" i="7" s="1"/>
  <c r="AB75" i="7" s="1"/>
  <c r="K75" i="7"/>
  <c r="V63" i="7"/>
  <c r="W63" i="7" s="1"/>
  <c r="AB63" i="7" s="1"/>
  <c r="K63" i="7"/>
  <c r="K88" i="7"/>
  <c r="K66" i="7"/>
  <c r="V86" i="7"/>
  <c r="W86" i="7" s="1"/>
  <c r="AB86" i="7" s="1"/>
  <c r="K86" i="7"/>
  <c r="V74" i="7"/>
  <c r="W74" i="7" s="1"/>
  <c r="AB74" i="7" s="1"/>
  <c r="K74" i="7"/>
  <c r="V62" i="7"/>
  <c r="W62" i="7" s="1"/>
  <c r="AB62" i="7" s="1"/>
  <c r="K62" i="7"/>
  <c r="K117" i="7"/>
  <c r="K104" i="7"/>
  <c r="K87" i="7"/>
  <c r="K64" i="7"/>
  <c r="V95" i="7"/>
  <c r="W95" i="7" s="1"/>
  <c r="AB95" i="7" s="1"/>
  <c r="K85" i="7"/>
  <c r="K61" i="7"/>
  <c r="V119" i="7"/>
  <c r="W119" i="7" s="1"/>
  <c r="K119" i="7"/>
  <c r="V83" i="7"/>
  <c r="W83" i="7" s="1"/>
  <c r="AB83" i="7" s="1"/>
  <c r="K83" i="7"/>
  <c r="V71" i="7"/>
  <c r="W71" i="7" s="1"/>
  <c r="AB71" i="7" s="1"/>
  <c r="K71" i="7"/>
  <c r="K114" i="7"/>
  <c r="K100" i="7"/>
  <c r="K82" i="7"/>
  <c r="K113" i="7"/>
  <c r="K90" i="7"/>
  <c r="K60" i="7"/>
  <c r="K112" i="7"/>
  <c r="K98" i="7"/>
  <c r="K78" i="7"/>
  <c r="K102" i="7"/>
  <c r="K107" i="7"/>
  <c r="V107" i="7"/>
  <c r="W107" i="7" s="1"/>
  <c r="K99" i="7"/>
  <c r="V92" i="7"/>
  <c r="W92" i="7" s="1"/>
  <c r="AB92" i="7" s="1"/>
  <c r="K92" i="7"/>
  <c r="V68" i="7"/>
  <c r="W68" i="7" s="1"/>
  <c r="AB68" i="7" s="1"/>
  <c r="K68" i="7"/>
  <c r="K111" i="7"/>
  <c r="K76" i="7"/>
  <c r="V80" i="7"/>
  <c r="W80" i="7" s="1"/>
  <c r="AB80" i="7" s="1"/>
  <c r="K80" i="7"/>
  <c r="K124" i="7"/>
  <c r="K97" i="7"/>
  <c r="V91" i="7"/>
  <c r="W91" i="7" s="1"/>
  <c r="AB91" i="7" s="1"/>
  <c r="K91" i="7"/>
  <c r="V79" i="7"/>
  <c r="W79" i="7" s="1"/>
  <c r="AB79" i="7" s="1"/>
  <c r="K79" i="7"/>
  <c r="V67" i="7"/>
  <c r="W67" i="7" s="1"/>
  <c r="AB67" i="7" s="1"/>
  <c r="K67" i="7"/>
  <c r="K123" i="7"/>
  <c r="K110" i="7"/>
  <c r="K96" i="7"/>
  <c r="K73" i="7"/>
  <c r="AC81" i="7" l="1"/>
  <c r="AC95" i="7"/>
  <c r="AC115" i="7"/>
  <c r="K247" i="7"/>
  <c r="AC93" i="7"/>
  <c r="AC69" i="7"/>
  <c r="W247" i="7"/>
  <c r="AC65" i="7"/>
  <c r="AC92" i="7"/>
  <c r="AC67" i="7"/>
  <c r="AC75" i="7"/>
  <c r="AC77" i="7"/>
  <c r="AB119" i="7"/>
  <c r="AC119" i="7"/>
  <c r="AC89" i="7"/>
  <c r="AB107" i="7"/>
  <c r="AC107" i="7"/>
  <c r="AC101" i="7"/>
  <c r="AC63" i="7"/>
  <c r="AC62" i="7"/>
  <c r="AC91" i="7"/>
  <c r="AC68" i="7"/>
  <c r="AC71" i="7"/>
  <c r="AC74" i="7"/>
  <c r="AC79" i="7"/>
  <c r="AC80" i="7"/>
  <c r="AC83" i="7"/>
  <c r="AC86" i="7"/>
  <c r="O6" i="7" l="1"/>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242" i="7"/>
  <c r="O243" i="7"/>
  <c r="O244" i="7"/>
  <c r="O245" i="7"/>
  <c r="O246" i="7"/>
  <c r="O5" i="7"/>
  <c r="Z5" i="7"/>
  <c r="AA5" i="7" s="1"/>
  <c r="Z6" i="7"/>
  <c r="Z7" i="7"/>
  <c r="Z8" i="7"/>
  <c r="Z9" i="7"/>
  <c r="Z10" i="7"/>
  <c r="AA10" i="7" s="1"/>
  <c r="Z11" i="7"/>
  <c r="Z12" i="7"/>
  <c r="AA12" i="7" s="1"/>
  <c r="Z13" i="7"/>
  <c r="AA13" i="7" s="1"/>
  <c r="Z14" i="7"/>
  <c r="Z15" i="7"/>
  <c r="Z16" i="7"/>
  <c r="AA16" i="7" s="1"/>
  <c r="Z17" i="7"/>
  <c r="Z18" i="7"/>
  <c r="Z19" i="7"/>
  <c r="AA19" i="7" s="1"/>
  <c r="Z20" i="7"/>
  <c r="Z21" i="7"/>
  <c r="Z22" i="7"/>
  <c r="Z23" i="7"/>
  <c r="AA23" i="7" s="1"/>
  <c r="Z24" i="7"/>
  <c r="AA24" i="7" s="1"/>
  <c r="Z25" i="7"/>
  <c r="AA25" i="7" s="1"/>
  <c r="Z26" i="7"/>
  <c r="Z27" i="7"/>
  <c r="Z28" i="7"/>
  <c r="Z29" i="7"/>
  <c r="AA29" i="7" s="1"/>
  <c r="Z30" i="7"/>
  <c r="Z31" i="7"/>
  <c r="AA31" i="7" s="1"/>
  <c r="Z32" i="7"/>
  <c r="Z33" i="7"/>
  <c r="Z34" i="7"/>
  <c r="Z35" i="7"/>
  <c r="AA35" i="7" s="1"/>
  <c r="Z36" i="7"/>
  <c r="AA36" i="7" s="1"/>
  <c r="Z37" i="7"/>
  <c r="Z38" i="7"/>
  <c r="Z39" i="7"/>
  <c r="Z40" i="7"/>
  <c r="AA40" i="7" s="1"/>
  <c r="Z41" i="7"/>
  <c r="Z42" i="7"/>
  <c r="Z43" i="7"/>
  <c r="AA43" i="7" s="1"/>
  <c r="Z44" i="7"/>
  <c r="Z45" i="7"/>
  <c r="Z46" i="7"/>
  <c r="Z47" i="7"/>
  <c r="Z48" i="7"/>
  <c r="Z49" i="7"/>
  <c r="AA49" i="7" s="1"/>
  <c r="Z50" i="7"/>
  <c r="Z51" i="7"/>
  <c r="Z52" i="7"/>
  <c r="Z53" i="7"/>
  <c r="Z54" i="7"/>
  <c r="AA54" i="7" s="1"/>
  <c r="Z55" i="7"/>
  <c r="Z56" i="7"/>
  <c r="Z57" i="7"/>
  <c r="Z58" i="7"/>
  <c r="Z59" i="7"/>
  <c r="Z60" i="7"/>
  <c r="Z61" i="7"/>
  <c r="Z62" i="7"/>
  <c r="Z63" i="7"/>
  <c r="Z64" i="7"/>
  <c r="Z65" i="7"/>
  <c r="Z66" i="7"/>
  <c r="Z67" i="7"/>
  <c r="Z68" i="7"/>
  <c r="Z69" i="7"/>
  <c r="Z70" i="7"/>
  <c r="Z71" i="7"/>
  <c r="Z72" i="7"/>
  <c r="Z73" i="7"/>
  <c r="Z74" i="7"/>
  <c r="Z75" i="7"/>
  <c r="Z76" i="7"/>
  <c r="Z77" i="7"/>
  <c r="Z78" i="7"/>
  <c r="Z79" i="7"/>
  <c r="Z80" i="7"/>
  <c r="Z81" i="7"/>
  <c r="Z82" i="7"/>
  <c r="Z83" i="7"/>
  <c r="Z84" i="7"/>
  <c r="Z85" i="7"/>
  <c r="Z86" i="7"/>
  <c r="Z87" i="7"/>
  <c r="Z88" i="7"/>
  <c r="Z89" i="7"/>
  <c r="Z90" i="7"/>
  <c r="Z91" i="7"/>
  <c r="Z92" i="7"/>
  <c r="Z93" i="7"/>
  <c r="Z94" i="7"/>
  <c r="Z95" i="7"/>
  <c r="Z96" i="7"/>
  <c r="Z97" i="7"/>
  <c r="Z98" i="7"/>
  <c r="Z99" i="7"/>
  <c r="Z100" i="7"/>
  <c r="Z101" i="7"/>
  <c r="Z102" i="7"/>
  <c r="Z103" i="7"/>
  <c r="Z104" i="7"/>
  <c r="Z105" i="7"/>
  <c r="Z106" i="7"/>
  <c r="Z107" i="7"/>
  <c r="Z108" i="7"/>
  <c r="Z109" i="7"/>
  <c r="Z110" i="7"/>
  <c r="Z111" i="7"/>
  <c r="Z112" i="7"/>
  <c r="Z113" i="7"/>
  <c r="Z114" i="7"/>
  <c r="Z115" i="7"/>
  <c r="Z116" i="7"/>
  <c r="Z117" i="7"/>
  <c r="Z118" i="7"/>
  <c r="Z119" i="7"/>
  <c r="Z120" i="7"/>
  <c r="Z121" i="7"/>
  <c r="Z122" i="7"/>
  <c r="Z123" i="7"/>
  <c r="Z124" i="7"/>
  <c r="Z125" i="7"/>
  <c r="AA125" i="7" s="1"/>
  <c r="Z126" i="7"/>
  <c r="Z127" i="7"/>
  <c r="Z128" i="7"/>
  <c r="Z129" i="7"/>
  <c r="Z130" i="7"/>
  <c r="Z131" i="7"/>
  <c r="Z132" i="7"/>
  <c r="Z133" i="7"/>
  <c r="Z134" i="7"/>
  <c r="Z135" i="7"/>
  <c r="Z136" i="7"/>
  <c r="Z137" i="7"/>
  <c r="Z138" i="7"/>
  <c r="Z139" i="7"/>
  <c r="Z140" i="7"/>
  <c r="Z141" i="7"/>
  <c r="Z142" i="7"/>
  <c r="Z143" i="7"/>
  <c r="Z144" i="7"/>
  <c r="Z145" i="7"/>
  <c r="Z146" i="7"/>
  <c r="Z147" i="7"/>
  <c r="Z148" i="7"/>
  <c r="Z149" i="7"/>
  <c r="Z150" i="7"/>
  <c r="Z151" i="7"/>
  <c r="Z152" i="7"/>
  <c r="Z153" i="7"/>
  <c r="Z154" i="7"/>
  <c r="Z155" i="7"/>
  <c r="AA155" i="7" s="1"/>
  <c r="Z156" i="7"/>
  <c r="Z157" i="7"/>
  <c r="Z158" i="7"/>
  <c r="Z159" i="7"/>
  <c r="Z160" i="7"/>
  <c r="Z161" i="7"/>
  <c r="Z162" i="7"/>
  <c r="Z163" i="7"/>
  <c r="Z164" i="7"/>
  <c r="Z165" i="7"/>
  <c r="Z166" i="7"/>
  <c r="Z167" i="7"/>
  <c r="AA167" i="7" s="1"/>
  <c r="Z168" i="7"/>
  <c r="Z169" i="7"/>
  <c r="AA169" i="7" s="1"/>
  <c r="Z170" i="7"/>
  <c r="Z171" i="7"/>
  <c r="Z172" i="7"/>
  <c r="Z173" i="7"/>
  <c r="Z174" i="7"/>
  <c r="Z175" i="7"/>
  <c r="Z176" i="7"/>
  <c r="Z177" i="7"/>
  <c r="Z178" i="7"/>
  <c r="AA178" i="7" s="1"/>
  <c r="Z179" i="7"/>
  <c r="Z180" i="7"/>
  <c r="Z181" i="7"/>
  <c r="Z182" i="7"/>
  <c r="Z183" i="7"/>
  <c r="Z184" i="7"/>
  <c r="Z185" i="7"/>
  <c r="Z186" i="7"/>
  <c r="Z187" i="7"/>
  <c r="Z188" i="7"/>
  <c r="Z189" i="7"/>
  <c r="Z190" i="7"/>
  <c r="AA190" i="7" s="1"/>
  <c r="Z191" i="7"/>
  <c r="Z192" i="7"/>
  <c r="AA192" i="7" s="1"/>
  <c r="Z193" i="7"/>
  <c r="Z194" i="7"/>
  <c r="Z195" i="7"/>
  <c r="Z196" i="7"/>
  <c r="Z197" i="7"/>
  <c r="Z198" i="7"/>
  <c r="Z199" i="7"/>
  <c r="Z200" i="7"/>
  <c r="Z201" i="7"/>
  <c r="Z202" i="7"/>
  <c r="Z203" i="7"/>
  <c r="Z204" i="7"/>
  <c r="Z205" i="7"/>
  <c r="Z206" i="7"/>
  <c r="AA206" i="7" s="1"/>
  <c r="Z207" i="7"/>
  <c r="Z208" i="7"/>
  <c r="Z209" i="7"/>
  <c r="AA209" i="7" s="1"/>
  <c r="Z210" i="7"/>
  <c r="Z211" i="7"/>
  <c r="AA211" i="7" s="1"/>
  <c r="Z212" i="7"/>
  <c r="Z213" i="7"/>
  <c r="Z214" i="7"/>
  <c r="AA214" i="7" s="1"/>
  <c r="Z215" i="7"/>
  <c r="Z216" i="7"/>
  <c r="Z217" i="7"/>
  <c r="Z218" i="7"/>
  <c r="AA218" i="7" s="1"/>
  <c r="Z219" i="7"/>
  <c r="Z220" i="7"/>
  <c r="Z221" i="7"/>
  <c r="Z222" i="7"/>
  <c r="AA222" i="7" s="1"/>
  <c r="Z223" i="7"/>
  <c r="Z224" i="7"/>
  <c r="Z225" i="7"/>
  <c r="Z226" i="7"/>
  <c r="Z227" i="7"/>
  <c r="AA227" i="7" s="1"/>
  <c r="Z228" i="7"/>
  <c r="Z229" i="7"/>
  <c r="Z230" i="7"/>
  <c r="Z231" i="7"/>
  <c r="Z232" i="7"/>
  <c r="Z233" i="7"/>
  <c r="Z234" i="7"/>
  <c r="AA234" i="7" s="1"/>
  <c r="Z235" i="7"/>
  <c r="Z236" i="7"/>
  <c r="AA236" i="7" s="1"/>
  <c r="Z237" i="7"/>
  <c r="Z238" i="7"/>
  <c r="Z239" i="7"/>
  <c r="AA239" i="7" s="1"/>
  <c r="Z240" i="7"/>
  <c r="Z241" i="7"/>
  <c r="Z242" i="7"/>
  <c r="Z243" i="7"/>
  <c r="Z244"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5" i="7"/>
  <c r="V295" i="7"/>
  <c r="T294" i="7"/>
  <c r="W291" i="7"/>
  <c r="AA289" i="7"/>
  <c r="AA288" i="7"/>
  <c r="AA287" i="7"/>
  <c r="AA286" i="7"/>
  <c r="W286" i="7"/>
  <c r="AA285" i="7"/>
  <c r="W285" i="7"/>
  <c r="AA284" i="7"/>
  <c r="W284" i="7"/>
  <c r="AA283" i="7"/>
  <c r="W283" i="7"/>
  <c r="AA282" i="7"/>
  <c r="W282" i="7"/>
  <c r="AA281" i="7"/>
  <c r="W281" i="7"/>
  <c r="AA280" i="7"/>
  <c r="W280" i="7"/>
  <c r="AA279" i="7"/>
  <c r="W279" i="7"/>
  <c r="AA278" i="7"/>
  <c r="W278" i="7"/>
  <c r="AA277" i="7"/>
  <c r="W277" i="7"/>
  <c r="T277" i="7"/>
  <c r="AA276" i="7"/>
  <c r="W276" i="7"/>
  <c r="T276" i="7"/>
  <c r="AA275" i="7"/>
  <c r="W275" i="7"/>
  <c r="W304" i="7" s="1"/>
  <c r="T275" i="7"/>
  <c r="AA245" i="7"/>
  <c r="AA237" i="7"/>
  <c r="AA224" i="7"/>
  <c r="G218" i="7"/>
  <c r="T218" i="7" s="1"/>
  <c r="U218" i="7" s="1"/>
  <c r="X203" i="7"/>
  <c r="X202" i="7"/>
  <c r="X201" i="7"/>
  <c r="X200" i="7"/>
  <c r="X199" i="7"/>
  <c r="X198" i="7"/>
  <c r="AA195" i="7"/>
  <c r="AA191" i="7"/>
  <c r="X187" i="7"/>
  <c r="X186" i="7"/>
  <c r="AA176" i="7"/>
  <c r="AA164" i="7"/>
  <c r="AA152" i="7"/>
  <c r="X147" i="7"/>
  <c r="X146" i="7"/>
  <c r="X145" i="7"/>
  <c r="X144" i="7"/>
  <c r="X143" i="7"/>
  <c r="X142" i="7"/>
  <c r="X141" i="7"/>
  <c r="X140" i="7"/>
  <c r="X139" i="7"/>
  <c r="X138" i="7"/>
  <c r="X137" i="7"/>
  <c r="X124" i="7"/>
  <c r="X122" i="7"/>
  <c r="X120" i="7"/>
  <c r="X115" i="7"/>
  <c r="X114" i="7"/>
  <c r="X113" i="7"/>
  <c r="X112" i="7"/>
  <c r="X110" i="7"/>
  <c r="X107" i="7"/>
  <c r="AA104" i="7"/>
  <c r="X102" i="7"/>
  <c r="X101" i="7"/>
  <c r="X100" i="7"/>
  <c r="X97" i="7"/>
  <c r="X95" i="7"/>
  <c r="X90" i="7"/>
  <c r="X89" i="7"/>
  <c r="X88" i="7"/>
  <c r="X85" i="7"/>
  <c r="X84" i="7"/>
  <c r="X78" i="7"/>
  <c r="X77" i="7"/>
  <c r="X74" i="7"/>
  <c r="X72" i="7"/>
  <c r="X71" i="7"/>
  <c r="X65" i="7"/>
  <c r="X62" i="7"/>
  <c r="X60" i="7"/>
  <c r="AA59" i="7"/>
  <c r="AA57" i="7"/>
  <c r="AA56" i="7"/>
  <c r="AA46" i="7"/>
  <c r="AA45" i="7"/>
  <c r="X44" i="7"/>
  <c r="G44" i="7"/>
  <c r="T44" i="7" s="1"/>
  <c r="U44" i="7" s="1"/>
  <c r="AA39" i="7"/>
  <c r="AA34" i="7"/>
  <c r="AA33" i="7"/>
  <c r="AA32" i="7"/>
  <c r="AA28" i="7"/>
  <c r="AA20" i="7"/>
  <c r="AA15" i="7"/>
  <c r="X6" i="7"/>
  <c r="G6" i="7"/>
  <c r="AC44" i="7" l="1"/>
  <c r="AB44" i="7"/>
  <c r="AC218" i="7"/>
  <c r="AB218" i="7"/>
  <c r="M246" i="7"/>
  <c r="L246" i="7"/>
  <c r="M113" i="7"/>
  <c r="L113" i="7"/>
  <c r="S221" i="7"/>
  <c r="R221" i="7"/>
  <c r="S101" i="7"/>
  <c r="R101" i="7"/>
  <c r="M172" i="7"/>
  <c r="L172" i="7"/>
  <c r="S100" i="7"/>
  <c r="R100" i="7"/>
  <c r="M159" i="7"/>
  <c r="L159" i="7"/>
  <c r="M38" i="7"/>
  <c r="L38" i="7"/>
  <c r="S243" i="7"/>
  <c r="R243" i="7"/>
  <c r="S219" i="7"/>
  <c r="R219" i="7"/>
  <c r="S195" i="7"/>
  <c r="R195" i="7"/>
  <c r="S171" i="7"/>
  <c r="R171" i="7"/>
  <c r="S147" i="7"/>
  <c r="R147" i="7"/>
  <c r="S135" i="7"/>
  <c r="R135" i="7"/>
  <c r="S111" i="7"/>
  <c r="R111" i="7"/>
  <c r="S27" i="7"/>
  <c r="R27" i="7"/>
  <c r="M243" i="7"/>
  <c r="L243" i="7"/>
  <c r="M231" i="7"/>
  <c r="L231" i="7"/>
  <c r="M219" i="7"/>
  <c r="L219" i="7"/>
  <c r="M206" i="7"/>
  <c r="L206" i="7"/>
  <c r="M194" i="7"/>
  <c r="L194" i="7"/>
  <c r="M182" i="7"/>
  <c r="L182" i="7"/>
  <c r="M170" i="7"/>
  <c r="L170" i="7"/>
  <c r="M158" i="7"/>
  <c r="L158" i="7"/>
  <c r="M146" i="7"/>
  <c r="L146" i="7"/>
  <c r="M134" i="7"/>
  <c r="L134" i="7"/>
  <c r="M122" i="7"/>
  <c r="L122" i="7"/>
  <c r="M110" i="7"/>
  <c r="L110" i="7"/>
  <c r="M98" i="7"/>
  <c r="L98" i="7"/>
  <c r="M86" i="7"/>
  <c r="L86" i="7"/>
  <c r="M74" i="7"/>
  <c r="L74" i="7"/>
  <c r="M62" i="7"/>
  <c r="L62" i="7"/>
  <c r="M50" i="7"/>
  <c r="L50" i="7"/>
  <c r="M37" i="7"/>
  <c r="L37" i="7"/>
  <c r="M25" i="7"/>
  <c r="L25" i="7"/>
  <c r="M13" i="7"/>
  <c r="L13" i="7"/>
  <c r="S242" i="7"/>
  <c r="R242" i="7"/>
  <c r="S230" i="7"/>
  <c r="R230" i="7"/>
  <c r="S218" i="7"/>
  <c r="R218" i="7"/>
  <c r="S206" i="7"/>
  <c r="R206" i="7"/>
  <c r="S194" i="7"/>
  <c r="R194" i="7"/>
  <c r="S182" i="7"/>
  <c r="R182" i="7"/>
  <c r="S170" i="7"/>
  <c r="R170" i="7"/>
  <c r="S158" i="7"/>
  <c r="R158" i="7"/>
  <c r="S146" i="7"/>
  <c r="R146" i="7"/>
  <c r="S134" i="7"/>
  <c r="R134" i="7"/>
  <c r="S122" i="7"/>
  <c r="R122" i="7"/>
  <c r="S110" i="7"/>
  <c r="R110" i="7"/>
  <c r="S98" i="7"/>
  <c r="R98" i="7"/>
  <c r="S86" i="7"/>
  <c r="R86" i="7"/>
  <c r="S74" i="7"/>
  <c r="R74" i="7"/>
  <c r="S62" i="7"/>
  <c r="R62" i="7"/>
  <c r="S50" i="7"/>
  <c r="R50" i="7"/>
  <c r="S38" i="7"/>
  <c r="R38" i="7"/>
  <c r="S26" i="7"/>
  <c r="R26" i="7"/>
  <c r="S14" i="7"/>
  <c r="R14" i="7"/>
  <c r="M185" i="7"/>
  <c r="L185" i="7"/>
  <c r="M101" i="7"/>
  <c r="L101" i="7"/>
  <c r="S245" i="7"/>
  <c r="R245" i="7"/>
  <c r="S149" i="7"/>
  <c r="R149" i="7"/>
  <c r="S65" i="7"/>
  <c r="R65" i="7"/>
  <c r="M100" i="7"/>
  <c r="L100" i="7"/>
  <c r="S208" i="7"/>
  <c r="R208" i="7"/>
  <c r="S148" i="7"/>
  <c r="R148" i="7"/>
  <c r="S40" i="7"/>
  <c r="R40" i="7"/>
  <c r="M183" i="7"/>
  <c r="L183" i="7"/>
  <c r="M63" i="7"/>
  <c r="L63" i="7"/>
  <c r="S15" i="7"/>
  <c r="R15" i="7"/>
  <c r="M242" i="7"/>
  <c r="L242" i="7"/>
  <c r="M230" i="7"/>
  <c r="L230" i="7"/>
  <c r="M217" i="7"/>
  <c r="L217" i="7"/>
  <c r="M205" i="7"/>
  <c r="L205" i="7"/>
  <c r="M193" i="7"/>
  <c r="L193" i="7"/>
  <c r="M181" i="7"/>
  <c r="L181" i="7"/>
  <c r="M169" i="7"/>
  <c r="L169" i="7"/>
  <c r="M157" i="7"/>
  <c r="L157" i="7"/>
  <c r="M145" i="7"/>
  <c r="L145" i="7"/>
  <c r="M133" i="7"/>
  <c r="L133" i="7"/>
  <c r="M121" i="7"/>
  <c r="L121" i="7"/>
  <c r="M109" i="7"/>
  <c r="L109" i="7"/>
  <c r="M97" i="7"/>
  <c r="L97" i="7"/>
  <c r="M85" i="7"/>
  <c r="L85" i="7"/>
  <c r="M73" i="7"/>
  <c r="L73" i="7"/>
  <c r="M61" i="7"/>
  <c r="L61" i="7"/>
  <c r="M49" i="7"/>
  <c r="L49" i="7"/>
  <c r="M36" i="7"/>
  <c r="L36" i="7"/>
  <c r="M24" i="7"/>
  <c r="L24" i="7"/>
  <c r="M12" i="7"/>
  <c r="L12" i="7"/>
  <c r="S241" i="7"/>
  <c r="R241" i="7"/>
  <c r="S229" i="7"/>
  <c r="R229" i="7"/>
  <c r="S217" i="7"/>
  <c r="R217" i="7"/>
  <c r="S205" i="7"/>
  <c r="R205" i="7"/>
  <c r="S193" i="7"/>
  <c r="R193" i="7"/>
  <c r="S181" i="7"/>
  <c r="R181" i="7"/>
  <c r="S169" i="7"/>
  <c r="R169" i="7"/>
  <c r="S157" i="7"/>
  <c r="R157" i="7"/>
  <c r="S145" i="7"/>
  <c r="R145" i="7"/>
  <c r="S133" i="7"/>
  <c r="R133" i="7"/>
  <c r="S121" i="7"/>
  <c r="R121" i="7"/>
  <c r="S109" i="7"/>
  <c r="R109" i="7"/>
  <c r="S97" i="7"/>
  <c r="R97" i="7"/>
  <c r="S85" i="7"/>
  <c r="R85" i="7"/>
  <c r="S73" i="7"/>
  <c r="R73" i="7"/>
  <c r="S61" i="7"/>
  <c r="R61" i="7"/>
  <c r="S49" i="7"/>
  <c r="R49" i="7"/>
  <c r="S37" i="7"/>
  <c r="R37" i="7"/>
  <c r="S25" i="7"/>
  <c r="R25" i="7"/>
  <c r="S13" i="7"/>
  <c r="R13" i="7"/>
  <c r="M137" i="7"/>
  <c r="L137" i="7"/>
  <c r="S77" i="7"/>
  <c r="R77" i="7"/>
  <c r="M160" i="7"/>
  <c r="L160" i="7"/>
  <c r="M39" i="7"/>
  <c r="L39" i="7"/>
  <c r="S244" i="7"/>
  <c r="R244" i="7"/>
  <c r="S76" i="7"/>
  <c r="R76" i="7"/>
  <c r="M232" i="7"/>
  <c r="L232" i="7"/>
  <c r="M111" i="7"/>
  <c r="L111" i="7"/>
  <c r="S39" i="7"/>
  <c r="R39" i="7"/>
  <c r="M241" i="7"/>
  <c r="L241" i="7"/>
  <c r="M229" i="7"/>
  <c r="L229" i="7"/>
  <c r="M216" i="7"/>
  <c r="L216" i="7"/>
  <c r="M204" i="7"/>
  <c r="L204" i="7"/>
  <c r="M192" i="7"/>
  <c r="L192" i="7"/>
  <c r="M180" i="7"/>
  <c r="L180" i="7"/>
  <c r="M168" i="7"/>
  <c r="L168" i="7"/>
  <c r="M156" i="7"/>
  <c r="L156" i="7"/>
  <c r="M144" i="7"/>
  <c r="L144" i="7"/>
  <c r="M132" i="7"/>
  <c r="L132" i="7"/>
  <c r="M120" i="7"/>
  <c r="L120" i="7"/>
  <c r="M108" i="7"/>
  <c r="L108" i="7"/>
  <c r="M96" i="7"/>
  <c r="L96" i="7"/>
  <c r="M84" i="7"/>
  <c r="L84" i="7"/>
  <c r="M72" i="7"/>
  <c r="L72" i="7"/>
  <c r="M60" i="7"/>
  <c r="L60" i="7"/>
  <c r="M48" i="7"/>
  <c r="L48" i="7"/>
  <c r="M35" i="7"/>
  <c r="L35" i="7"/>
  <c r="M23" i="7"/>
  <c r="L23" i="7"/>
  <c r="M11" i="7"/>
  <c r="L11" i="7"/>
  <c r="S240" i="7"/>
  <c r="R240" i="7"/>
  <c r="S228" i="7"/>
  <c r="R228" i="7"/>
  <c r="S216" i="7"/>
  <c r="R216" i="7"/>
  <c r="S204" i="7"/>
  <c r="R204" i="7"/>
  <c r="S192" i="7"/>
  <c r="R192" i="7"/>
  <c r="S180" i="7"/>
  <c r="R180" i="7"/>
  <c r="S168" i="7"/>
  <c r="R168" i="7"/>
  <c r="S156" i="7"/>
  <c r="R156" i="7"/>
  <c r="S144" i="7"/>
  <c r="R144" i="7"/>
  <c r="S132" i="7"/>
  <c r="R132" i="7"/>
  <c r="S120" i="7"/>
  <c r="R120" i="7"/>
  <c r="S108" i="7"/>
  <c r="R108" i="7"/>
  <c r="S96" i="7"/>
  <c r="R96" i="7"/>
  <c r="S84" i="7"/>
  <c r="R84" i="7"/>
  <c r="S72" i="7"/>
  <c r="R72" i="7"/>
  <c r="S60" i="7"/>
  <c r="R60" i="7"/>
  <c r="S48" i="7"/>
  <c r="R48" i="7"/>
  <c r="S36" i="7"/>
  <c r="R36" i="7"/>
  <c r="S24" i="7"/>
  <c r="R24" i="7"/>
  <c r="S12" i="7"/>
  <c r="R12" i="7"/>
  <c r="M209" i="7"/>
  <c r="L209" i="7"/>
  <c r="M125" i="7"/>
  <c r="L125" i="7"/>
  <c r="M28" i="7"/>
  <c r="L28" i="7"/>
  <c r="S185" i="7"/>
  <c r="R185" i="7"/>
  <c r="S137" i="7"/>
  <c r="R137" i="7"/>
  <c r="S53" i="7"/>
  <c r="R53" i="7"/>
  <c r="M221" i="7"/>
  <c r="L221" i="7"/>
  <c r="M124" i="7"/>
  <c r="L124" i="7"/>
  <c r="M27" i="7"/>
  <c r="L27" i="7"/>
  <c r="S172" i="7"/>
  <c r="R172" i="7"/>
  <c r="S28" i="7"/>
  <c r="R28" i="7"/>
  <c r="M244" i="7"/>
  <c r="L244" i="7"/>
  <c r="M207" i="7"/>
  <c r="L207" i="7"/>
  <c r="M171" i="7"/>
  <c r="L171" i="7"/>
  <c r="M135" i="7"/>
  <c r="L135" i="7"/>
  <c r="M99" i="7"/>
  <c r="L99" i="7"/>
  <c r="M87" i="7"/>
  <c r="L87" i="7"/>
  <c r="M14" i="7"/>
  <c r="L14" i="7"/>
  <c r="S87" i="7"/>
  <c r="R87" i="7"/>
  <c r="I6" i="7"/>
  <c r="T6" i="7"/>
  <c r="U6" i="7" s="1"/>
  <c r="M240" i="7"/>
  <c r="L240" i="7"/>
  <c r="M228" i="7"/>
  <c r="L228" i="7"/>
  <c r="M215" i="7"/>
  <c r="L215" i="7"/>
  <c r="M203" i="7"/>
  <c r="L203" i="7"/>
  <c r="M191" i="7"/>
  <c r="L191" i="7"/>
  <c r="M179" i="7"/>
  <c r="L179" i="7"/>
  <c r="M167" i="7"/>
  <c r="L167" i="7"/>
  <c r="M155" i="7"/>
  <c r="L155" i="7"/>
  <c r="M143" i="7"/>
  <c r="L143" i="7"/>
  <c r="M131" i="7"/>
  <c r="L131" i="7"/>
  <c r="M119" i="7"/>
  <c r="L119" i="7"/>
  <c r="M107" i="7"/>
  <c r="L107" i="7"/>
  <c r="M95" i="7"/>
  <c r="L95" i="7"/>
  <c r="M83" i="7"/>
  <c r="L83" i="7"/>
  <c r="M71" i="7"/>
  <c r="L71" i="7"/>
  <c r="M59" i="7"/>
  <c r="L59" i="7"/>
  <c r="M47" i="7"/>
  <c r="L47" i="7"/>
  <c r="M34" i="7"/>
  <c r="L34" i="7"/>
  <c r="M22" i="7"/>
  <c r="L22" i="7"/>
  <c r="M10" i="7"/>
  <c r="L10" i="7"/>
  <c r="S239" i="7"/>
  <c r="R239" i="7"/>
  <c r="S227" i="7"/>
  <c r="R227" i="7"/>
  <c r="S215" i="7"/>
  <c r="R215" i="7"/>
  <c r="S203" i="7"/>
  <c r="R203" i="7"/>
  <c r="S191" i="7"/>
  <c r="R191" i="7"/>
  <c r="S179" i="7"/>
  <c r="R179" i="7"/>
  <c r="S167" i="7"/>
  <c r="R167" i="7"/>
  <c r="S155" i="7"/>
  <c r="R155" i="7"/>
  <c r="S143" i="7"/>
  <c r="R143" i="7"/>
  <c r="S131" i="7"/>
  <c r="R131" i="7"/>
  <c r="S119" i="7"/>
  <c r="R119" i="7"/>
  <c r="S107" i="7"/>
  <c r="R107" i="7"/>
  <c r="S95" i="7"/>
  <c r="R95" i="7"/>
  <c r="S83" i="7"/>
  <c r="R83" i="7"/>
  <c r="S71" i="7"/>
  <c r="R71" i="7"/>
  <c r="S59" i="7"/>
  <c r="R59" i="7"/>
  <c r="S47" i="7"/>
  <c r="R47" i="7"/>
  <c r="S35" i="7"/>
  <c r="R35" i="7"/>
  <c r="S23" i="7"/>
  <c r="R23" i="7"/>
  <c r="S11" i="7"/>
  <c r="R11" i="7"/>
  <c r="M222" i="7"/>
  <c r="L222" i="7"/>
  <c r="M65" i="7"/>
  <c r="L65" i="7"/>
  <c r="S113" i="7"/>
  <c r="R113" i="7"/>
  <c r="M233" i="7"/>
  <c r="L233" i="7"/>
  <c r="M76" i="7"/>
  <c r="L76" i="7"/>
  <c r="S52" i="7"/>
  <c r="R52" i="7"/>
  <c r="M147" i="7"/>
  <c r="L147" i="7"/>
  <c r="M26" i="7"/>
  <c r="L26" i="7"/>
  <c r="S231" i="7"/>
  <c r="R231" i="7"/>
  <c r="S207" i="7"/>
  <c r="R207" i="7"/>
  <c r="S183" i="7"/>
  <c r="R183" i="7"/>
  <c r="S159" i="7"/>
  <c r="R159" i="7"/>
  <c r="S123" i="7"/>
  <c r="R123" i="7"/>
  <c r="S63" i="7"/>
  <c r="R63" i="7"/>
  <c r="M239" i="7"/>
  <c r="L239" i="7"/>
  <c r="M227" i="7"/>
  <c r="L227" i="7"/>
  <c r="M214" i="7"/>
  <c r="L214" i="7"/>
  <c r="M202" i="7"/>
  <c r="L202" i="7"/>
  <c r="M190" i="7"/>
  <c r="L190" i="7"/>
  <c r="M178" i="7"/>
  <c r="L178" i="7"/>
  <c r="M166" i="7"/>
  <c r="L166" i="7"/>
  <c r="M154" i="7"/>
  <c r="L154" i="7"/>
  <c r="M142" i="7"/>
  <c r="L142" i="7"/>
  <c r="M130" i="7"/>
  <c r="L130" i="7"/>
  <c r="M118" i="7"/>
  <c r="L118" i="7"/>
  <c r="M106" i="7"/>
  <c r="L106" i="7"/>
  <c r="M94" i="7"/>
  <c r="L94" i="7"/>
  <c r="M82" i="7"/>
  <c r="L82" i="7"/>
  <c r="M70" i="7"/>
  <c r="L70" i="7"/>
  <c r="M58" i="7"/>
  <c r="L58" i="7"/>
  <c r="M46" i="7"/>
  <c r="L46" i="7"/>
  <c r="M33" i="7"/>
  <c r="L33" i="7"/>
  <c r="M21" i="7"/>
  <c r="L21" i="7"/>
  <c r="M9" i="7"/>
  <c r="L9" i="7"/>
  <c r="S238" i="7"/>
  <c r="R238" i="7"/>
  <c r="S226" i="7"/>
  <c r="R226" i="7"/>
  <c r="S214" i="7"/>
  <c r="R214" i="7"/>
  <c r="S202" i="7"/>
  <c r="R202" i="7"/>
  <c r="S190" i="7"/>
  <c r="R190" i="7"/>
  <c r="S178" i="7"/>
  <c r="R178" i="7"/>
  <c r="S166" i="7"/>
  <c r="R166" i="7"/>
  <c r="S154" i="7"/>
  <c r="R154" i="7"/>
  <c r="S142" i="7"/>
  <c r="R142" i="7"/>
  <c r="S130" i="7"/>
  <c r="R130" i="7"/>
  <c r="S118" i="7"/>
  <c r="R118" i="7"/>
  <c r="S106" i="7"/>
  <c r="R106" i="7"/>
  <c r="S94" i="7"/>
  <c r="R94" i="7"/>
  <c r="S82" i="7"/>
  <c r="R82" i="7"/>
  <c r="S70" i="7"/>
  <c r="R70" i="7"/>
  <c r="S58" i="7"/>
  <c r="R58" i="7"/>
  <c r="S46" i="7"/>
  <c r="R46" i="7"/>
  <c r="S34" i="7"/>
  <c r="R34" i="7"/>
  <c r="S22" i="7"/>
  <c r="R22" i="7"/>
  <c r="S10" i="7"/>
  <c r="R10" i="7"/>
  <c r="M173" i="7"/>
  <c r="L173" i="7"/>
  <c r="M40" i="7"/>
  <c r="L40" i="7"/>
  <c r="S233" i="7"/>
  <c r="R233" i="7"/>
  <c r="S17" i="7"/>
  <c r="R17" i="7"/>
  <c r="M208" i="7"/>
  <c r="L208" i="7"/>
  <c r="M64" i="7"/>
  <c r="L64" i="7"/>
  <c r="M238" i="7"/>
  <c r="L238" i="7"/>
  <c r="M226" i="7"/>
  <c r="L226" i="7"/>
  <c r="M213" i="7"/>
  <c r="L213" i="7"/>
  <c r="M201" i="7"/>
  <c r="L201" i="7"/>
  <c r="M189" i="7"/>
  <c r="L189" i="7"/>
  <c r="M177" i="7"/>
  <c r="L177" i="7"/>
  <c r="M165" i="7"/>
  <c r="L165" i="7"/>
  <c r="M153" i="7"/>
  <c r="L153" i="7"/>
  <c r="M141" i="7"/>
  <c r="L141" i="7"/>
  <c r="M129" i="7"/>
  <c r="L129" i="7"/>
  <c r="M117" i="7"/>
  <c r="L117" i="7"/>
  <c r="M105" i="7"/>
  <c r="L105" i="7"/>
  <c r="M93" i="7"/>
  <c r="L93" i="7"/>
  <c r="M81" i="7"/>
  <c r="L81" i="7"/>
  <c r="M69" i="7"/>
  <c r="L69" i="7"/>
  <c r="M57" i="7"/>
  <c r="L57" i="7"/>
  <c r="M45" i="7"/>
  <c r="L45" i="7"/>
  <c r="M32" i="7"/>
  <c r="L32" i="7"/>
  <c r="M20" i="7"/>
  <c r="L20" i="7"/>
  <c r="M8" i="7"/>
  <c r="L8" i="7"/>
  <c r="S237" i="7"/>
  <c r="R237" i="7"/>
  <c r="S225" i="7"/>
  <c r="R225" i="7"/>
  <c r="S213" i="7"/>
  <c r="R213" i="7"/>
  <c r="S201" i="7"/>
  <c r="R201" i="7"/>
  <c r="S189" i="7"/>
  <c r="R189" i="7"/>
  <c r="S177" i="7"/>
  <c r="R177" i="7"/>
  <c r="S165" i="7"/>
  <c r="R165" i="7"/>
  <c r="S153" i="7"/>
  <c r="R153" i="7"/>
  <c r="S141" i="7"/>
  <c r="R141" i="7"/>
  <c r="S129" i="7"/>
  <c r="R129" i="7"/>
  <c r="S117" i="7"/>
  <c r="R117" i="7"/>
  <c r="S105" i="7"/>
  <c r="R105" i="7"/>
  <c r="S93" i="7"/>
  <c r="R93" i="7"/>
  <c r="S81" i="7"/>
  <c r="R81" i="7"/>
  <c r="S69" i="7"/>
  <c r="R69" i="7"/>
  <c r="S57" i="7"/>
  <c r="R57" i="7"/>
  <c r="S45" i="7"/>
  <c r="R45" i="7"/>
  <c r="S33" i="7"/>
  <c r="R33" i="7"/>
  <c r="S21" i="7"/>
  <c r="R21" i="7"/>
  <c r="S9" i="7"/>
  <c r="R9" i="7"/>
  <c r="M197" i="7"/>
  <c r="L197" i="7"/>
  <c r="M77" i="7"/>
  <c r="L77" i="7"/>
  <c r="S197" i="7"/>
  <c r="R197" i="7"/>
  <c r="S89" i="7"/>
  <c r="R89" i="7"/>
  <c r="M148" i="7"/>
  <c r="L148" i="7"/>
  <c r="S88" i="7"/>
  <c r="R88" i="7"/>
  <c r="M195" i="7"/>
  <c r="L195" i="7"/>
  <c r="M75" i="7"/>
  <c r="L75" i="7"/>
  <c r="S99" i="7"/>
  <c r="R99" i="7"/>
  <c r="M237" i="7"/>
  <c r="L237" i="7"/>
  <c r="M225" i="7"/>
  <c r="L225" i="7"/>
  <c r="M212" i="7"/>
  <c r="L212" i="7"/>
  <c r="M200" i="7"/>
  <c r="L200" i="7"/>
  <c r="M188" i="7"/>
  <c r="L188" i="7"/>
  <c r="M176" i="7"/>
  <c r="L176" i="7"/>
  <c r="M164" i="7"/>
  <c r="L164" i="7"/>
  <c r="M152" i="7"/>
  <c r="L152" i="7"/>
  <c r="M140" i="7"/>
  <c r="L140" i="7"/>
  <c r="M128" i="7"/>
  <c r="L128" i="7"/>
  <c r="M116" i="7"/>
  <c r="L116" i="7"/>
  <c r="M104" i="7"/>
  <c r="L104" i="7"/>
  <c r="M92" i="7"/>
  <c r="L92" i="7"/>
  <c r="M80" i="7"/>
  <c r="L80" i="7"/>
  <c r="M68" i="7"/>
  <c r="L68" i="7"/>
  <c r="M56" i="7"/>
  <c r="L56" i="7"/>
  <c r="M43" i="7"/>
  <c r="L43" i="7"/>
  <c r="M31" i="7"/>
  <c r="L31" i="7"/>
  <c r="M19" i="7"/>
  <c r="L19" i="7"/>
  <c r="M7" i="7"/>
  <c r="L7" i="7"/>
  <c r="S236" i="7"/>
  <c r="R236" i="7"/>
  <c r="S224" i="7"/>
  <c r="R224" i="7"/>
  <c r="S212" i="7"/>
  <c r="R212" i="7"/>
  <c r="S200" i="7"/>
  <c r="R200" i="7"/>
  <c r="S188" i="7"/>
  <c r="R188" i="7"/>
  <c r="S176" i="7"/>
  <c r="R176" i="7"/>
  <c r="S164" i="7"/>
  <c r="R164" i="7"/>
  <c r="S152" i="7"/>
  <c r="R152" i="7"/>
  <c r="S140" i="7"/>
  <c r="R140" i="7"/>
  <c r="S128" i="7"/>
  <c r="R128" i="7"/>
  <c r="S116" i="7"/>
  <c r="R116" i="7"/>
  <c r="S104" i="7"/>
  <c r="R104" i="7"/>
  <c r="S92" i="7"/>
  <c r="R92" i="7"/>
  <c r="S80" i="7"/>
  <c r="R80" i="7"/>
  <c r="S68" i="7"/>
  <c r="R68" i="7"/>
  <c r="S56" i="7"/>
  <c r="R56" i="7"/>
  <c r="S44" i="7"/>
  <c r="R44" i="7"/>
  <c r="S32" i="7"/>
  <c r="R32" i="7"/>
  <c r="S20" i="7"/>
  <c r="R20" i="7"/>
  <c r="S8" i="7"/>
  <c r="R8" i="7"/>
  <c r="M234" i="7"/>
  <c r="L234" i="7"/>
  <c r="M161" i="7"/>
  <c r="L161" i="7"/>
  <c r="M89" i="7"/>
  <c r="L89" i="7"/>
  <c r="M16" i="7"/>
  <c r="L16" i="7"/>
  <c r="S209" i="7"/>
  <c r="R209" i="7"/>
  <c r="S161" i="7"/>
  <c r="R161" i="7"/>
  <c r="S125" i="7"/>
  <c r="R125" i="7"/>
  <c r="S41" i="7"/>
  <c r="R41" i="7"/>
  <c r="M184" i="7"/>
  <c r="L184" i="7"/>
  <c r="M112" i="7"/>
  <c r="L112" i="7"/>
  <c r="M52" i="7"/>
  <c r="L52" i="7"/>
  <c r="S232" i="7"/>
  <c r="R232" i="7"/>
  <c r="S184" i="7"/>
  <c r="R184" i="7"/>
  <c r="S136" i="7"/>
  <c r="R136" i="7"/>
  <c r="S112" i="7"/>
  <c r="R112" i="7"/>
  <c r="S16" i="7"/>
  <c r="R16" i="7"/>
  <c r="M220" i="7"/>
  <c r="L220" i="7"/>
  <c r="M123" i="7"/>
  <c r="L123" i="7"/>
  <c r="S75" i="7"/>
  <c r="R75" i="7"/>
  <c r="M236" i="7"/>
  <c r="L236" i="7"/>
  <c r="M224" i="7"/>
  <c r="L224" i="7"/>
  <c r="M211" i="7"/>
  <c r="L211" i="7"/>
  <c r="M199" i="7"/>
  <c r="L199" i="7"/>
  <c r="M187" i="7"/>
  <c r="L187" i="7"/>
  <c r="M175" i="7"/>
  <c r="L175" i="7"/>
  <c r="M163" i="7"/>
  <c r="L163" i="7"/>
  <c r="M151" i="7"/>
  <c r="L151" i="7"/>
  <c r="M139" i="7"/>
  <c r="L139" i="7"/>
  <c r="M127" i="7"/>
  <c r="L127" i="7"/>
  <c r="M115" i="7"/>
  <c r="L115" i="7"/>
  <c r="M103" i="7"/>
  <c r="L103" i="7"/>
  <c r="M91" i="7"/>
  <c r="L91" i="7"/>
  <c r="M79" i="7"/>
  <c r="L79" i="7"/>
  <c r="M67" i="7"/>
  <c r="L67" i="7"/>
  <c r="M55" i="7"/>
  <c r="L55" i="7"/>
  <c r="M42" i="7"/>
  <c r="L42" i="7"/>
  <c r="M30" i="7"/>
  <c r="L30" i="7"/>
  <c r="M18" i="7"/>
  <c r="L18" i="7"/>
  <c r="S5" i="7"/>
  <c r="R5" i="7"/>
  <c r="S235" i="7"/>
  <c r="R235" i="7"/>
  <c r="S223" i="7"/>
  <c r="R223" i="7"/>
  <c r="S211" i="7"/>
  <c r="R211" i="7"/>
  <c r="S199" i="7"/>
  <c r="R199" i="7"/>
  <c r="S187" i="7"/>
  <c r="R187" i="7"/>
  <c r="S175" i="7"/>
  <c r="R175" i="7"/>
  <c r="S163" i="7"/>
  <c r="R163" i="7"/>
  <c r="S151" i="7"/>
  <c r="R151" i="7"/>
  <c r="S139" i="7"/>
  <c r="R139" i="7"/>
  <c r="S127" i="7"/>
  <c r="R127" i="7"/>
  <c r="S115" i="7"/>
  <c r="R115" i="7"/>
  <c r="S103" i="7"/>
  <c r="R103" i="7"/>
  <c r="S91" i="7"/>
  <c r="R91" i="7"/>
  <c r="S79" i="7"/>
  <c r="R79" i="7"/>
  <c r="S67" i="7"/>
  <c r="R67" i="7"/>
  <c r="S55" i="7"/>
  <c r="R55" i="7"/>
  <c r="S43" i="7"/>
  <c r="R43" i="7"/>
  <c r="S31" i="7"/>
  <c r="R31" i="7"/>
  <c r="S19" i="7"/>
  <c r="R19" i="7"/>
  <c r="S7" i="7"/>
  <c r="R7" i="7"/>
  <c r="M149" i="7"/>
  <c r="L149" i="7"/>
  <c r="M53" i="7"/>
  <c r="L53" i="7"/>
  <c r="S173" i="7"/>
  <c r="R173" i="7"/>
  <c r="S29" i="7"/>
  <c r="R29" i="7"/>
  <c r="M245" i="7"/>
  <c r="L245" i="7"/>
  <c r="M196" i="7"/>
  <c r="L196" i="7"/>
  <c r="M136" i="7"/>
  <c r="L136" i="7"/>
  <c r="M88" i="7"/>
  <c r="L88" i="7"/>
  <c r="M15" i="7"/>
  <c r="L15" i="7"/>
  <c r="S220" i="7"/>
  <c r="R220" i="7"/>
  <c r="S196" i="7"/>
  <c r="R196" i="7"/>
  <c r="S160" i="7"/>
  <c r="R160" i="7"/>
  <c r="S124" i="7"/>
  <c r="R124" i="7"/>
  <c r="S64" i="7"/>
  <c r="R64" i="7"/>
  <c r="M51" i="7"/>
  <c r="L51" i="7"/>
  <c r="S51" i="7"/>
  <c r="R51" i="7"/>
  <c r="M5" i="7"/>
  <c r="L5" i="7"/>
  <c r="M235" i="7"/>
  <c r="L235" i="7"/>
  <c r="M223" i="7"/>
  <c r="L223" i="7"/>
  <c r="M210" i="7"/>
  <c r="L210" i="7"/>
  <c r="M198" i="7"/>
  <c r="L198" i="7"/>
  <c r="M186" i="7"/>
  <c r="L186" i="7"/>
  <c r="M174" i="7"/>
  <c r="L174" i="7"/>
  <c r="M162" i="7"/>
  <c r="L162" i="7"/>
  <c r="M150" i="7"/>
  <c r="L150" i="7"/>
  <c r="M138" i="7"/>
  <c r="L138" i="7"/>
  <c r="M126" i="7"/>
  <c r="L126" i="7"/>
  <c r="M114" i="7"/>
  <c r="L114" i="7"/>
  <c r="M102" i="7"/>
  <c r="L102" i="7"/>
  <c r="M90" i="7"/>
  <c r="L90" i="7"/>
  <c r="M78" i="7"/>
  <c r="L78" i="7"/>
  <c r="M66" i="7"/>
  <c r="L66" i="7"/>
  <c r="M54" i="7"/>
  <c r="L54" i="7"/>
  <c r="M41" i="7"/>
  <c r="L41" i="7"/>
  <c r="M29" i="7"/>
  <c r="L29" i="7"/>
  <c r="M17" i="7"/>
  <c r="L17" i="7"/>
  <c r="S246" i="7"/>
  <c r="R246" i="7"/>
  <c r="S234" i="7"/>
  <c r="R234" i="7"/>
  <c r="S222" i="7"/>
  <c r="R222" i="7"/>
  <c r="S210" i="7"/>
  <c r="R210" i="7"/>
  <c r="S198" i="7"/>
  <c r="R198" i="7"/>
  <c r="S186" i="7"/>
  <c r="R186" i="7"/>
  <c r="S174" i="7"/>
  <c r="R174" i="7"/>
  <c r="S162" i="7"/>
  <c r="R162" i="7"/>
  <c r="S150" i="7"/>
  <c r="R150" i="7"/>
  <c r="S138" i="7"/>
  <c r="R138" i="7"/>
  <c r="S126" i="7"/>
  <c r="R126" i="7"/>
  <c r="S114" i="7"/>
  <c r="R114" i="7"/>
  <c r="S102" i="7"/>
  <c r="R102" i="7"/>
  <c r="S90" i="7"/>
  <c r="R90" i="7"/>
  <c r="S78" i="7"/>
  <c r="R78" i="7"/>
  <c r="S66" i="7"/>
  <c r="R66" i="7"/>
  <c r="S54" i="7"/>
  <c r="R54" i="7"/>
  <c r="S42" i="7"/>
  <c r="R42" i="7"/>
  <c r="S30" i="7"/>
  <c r="R30" i="7"/>
  <c r="S18" i="7"/>
  <c r="R18" i="7"/>
  <c r="S6" i="7"/>
  <c r="R6" i="7"/>
  <c r="I218" i="7"/>
  <c r="I44" i="7"/>
  <c r="AA186" i="7"/>
  <c r="X92" i="7"/>
  <c r="AA92" i="7" s="1"/>
  <c r="X119" i="7"/>
  <c r="AA119" i="7" s="1"/>
  <c r="X108" i="7"/>
  <c r="X94" i="7"/>
  <c r="X103" i="7"/>
  <c r="AA72" i="7"/>
  <c r="AA47" i="7"/>
  <c r="AA110" i="7"/>
  <c r="AA171" i="7"/>
  <c r="AA127" i="7"/>
  <c r="AA147" i="7"/>
  <c r="AA181" i="7"/>
  <c r="AA27" i="7"/>
  <c r="AA58" i="7"/>
  <c r="AA189" i="7"/>
  <c r="AA225" i="7"/>
  <c r="AA241" i="7"/>
  <c r="X118" i="7"/>
  <c r="AA134" i="7"/>
  <c r="AA187" i="7"/>
  <c r="AA41" i="7"/>
  <c r="AA185" i="7"/>
  <c r="AA229" i="7"/>
  <c r="X81" i="7"/>
  <c r="AA17" i="7"/>
  <c r="AA51" i="7"/>
  <c r="AA60" i="7"/>
  <c r="AA85" i="7"/>
  <c r="AA151" i="7"/>
  <c r="AA153" i="7"/>
  <c r="AA62" i="7"/>
  <c r="X83" i="7"/>
  <c r="AA83" i="7" s="1"/>
  <c r="X105" i="7"/>
  <c r="X116" i="7"/>
  <c r="AA65" i="7"/>
  <c r="X91" i="7"/>
  <c r="AA97" i="7"/>
  <c r="AA26" i="7"/>
  <c r="AA30" i="7"/>
  <c r="AA38" i="7"/>
  <c r="AA42" i="7"/>
  <c r="X69" i="7"/>
  <c r="AA69" i="7" s="1"/>
  <c r="AA122" i="7"/>
  <c r="AA128" i="7"/>
  <c r="AA149" i="7"/>
  <c r="AA183" i="7"/>
  <c r="AA216" i="7"/>
  <c r="AA14" i="7"/>
  <c r="AA18" i="7"/>
  <c r="AA48" i="7"/>
  <c r="X73" i="7"/>
  <c r="X80" i="7"/>
  <c r="AA80" i="7" s="1"/>
  <c r="X93" i="7"/>
  <c r="AA131" i="7"/>
  <c r="AA133" i="7"/>
  <c r="AA144" i="7"/>
  <c r="AA163" i="7"/>
  <c r="AA165" i="7"/>
  <c r="AA223" i="7"/>
  <c r="AA50" i="7"/>
  <c r="X82" i="7"/>
  <c r="AA82" i="7" s="1"/>
  <c r="AA161" i="7"/>
  <c r="AA179" i="7"/>
  <c r="AA221" i="7"/>
  <c r="AA235" i="7"/>
  <c r="AA52" i="7"/>
  <c r="AA55" i="7"/>
  <c r="AA84" i="7"/>
  <c r="AA142" i="7"/>
  <c r="X205" i="7"/>
  <c r="AA219" i="7"/>
  <c r="X79" i="7"/>
  <c r="X106" i="7"/>
  <c r="AA175" i="7"/>
  <c r="AA177" i="7"/>
  <c r="AA212" i="7"/>
  <c r="AA233" i="7"/>
  <c r="X61" i="7"/>
  <c r="AA61" i="7" s="1"/>
  <c r="X70" i="7"/>
  <c r="AA70" i="7" s="1"/>
  <c r="AA90" i="7"/>
  <c r="AA173" i="7"/>
  <c r="AA231" i="7"/>
  <c r="AA243" i="7"/>
  <c r="AA37" i="7"/>
  <c r="X68" i="7"/>
  <c r="AA68" i="7" s="1"/>
  <c r="AA74" i="7"/>
  <c r="AA115" i="7"/>
  <c r="X117" i="7"/>
  <c r="AA117" i="7" s="1"/>
  <c r="AA132" i="7"/>
  <c r="AA141" i="7"/>
  <c r="AA159" i="7"/>
  <c r="AA197" i="7"/>
  <c r="AA210" i="7"/>
  <c r="AA136" i="7"/>
  <c r="AA138" i="7"/>
  <c r="AA157" i="7"/>
  <c r="AA193" i="7"/>
  <c r="AA208" i="7"/>
  <c r="AA6" i="7"/>
  <c r="AA44" i="7"/>
  <c r="AA112" i="7"/>
  <c r="AA140" i="7"/>
  <c r="AA114" i="7"/>
  <c r="X96" i="7"/>
  <c r="AA96" i="7" s="1"/>
  <c r="X123" i="7"/>
  <c r="X87" i="7"/>
  <c r="AA87" i="7" s="1"/>
  <c r="AA126" i="7"/>
  <c r="AA168" i="7"/>
  <c r="AA143" i="7"/>
  <c r="AA89" i="7"/>
  <c r="AA53" i="7"/>
  <c r="X98" i="7"/>
  <c r="AA100" i="7"/>
  <c r="AA124" i="7"/>
  <c r="X64" i="7"/>
  <c r="AA64" i="7" s="1"/>
  <c r="X76" i="7"/>
  <c r="AA76" i="7" s="1"/>
  <c r="AA102" i="7"/>
  <c r="AA11" i="7"/>
  <c r="X109" i="7"/>
  <c r="AA146" i="7"/>
  <c r="AA22" i="7"/>
  <c r="X86" i="7"/>
  <c r="AA86" i="7" s="1"/>
  <c r="AA101" i="7"/>
  <c r="AA7" i="7"/>
  <c r="AA8" i="7"/>
  <c r="AA9" i="7"/>
  <c r="AA21" i="7"/>
  <c r="AA78" i="7"/>
  <c r="AA88" i="7"/>
  <c r="AA113" i="7"/>
  <c r="AA160" i="7"/>
  <c r="X63" i="7"/>
  <c r="AA63" i="7" s="1"/>
  <c r="X67" i="7"/>
  <c r="X75" i="7"/>
  <c r="AA75" i="7" s="1"/>
  <c r="AA77" i="7"/>
  <c r="X111" i="7"/>
  <c r="AA111" i="7" s="1"/>
  <c r="X66" i="7"/>
  <c r="AA66" i="7" s="1"/>
  <c r="X99" i="7"/>
  <c r="X121" i="7"/>
  <c r="AA121" i="7" s="1"/>
  <c r="AA166" i="7"/>
  <c r="AA226" i="7"/>
  <c r="AA194" i="7"/>
  <c r="AA213" i="7"/>
  <c r="AA94" i="7"/>
  <c r="AA107" i="7"/>
  <c r="AA238" i="7"/>
  <c r="AA71" i="7"/>
  <c r="AA95" i="7"/>
  <c r="AA108" i="7"/>
  <c r="AA120" i="7"/>
  <c r="AA129" i="7"/>
  <c r="AA130" i="7"/>
  <c r="AA148" i="7"/>
  <c r="AA137" i="7"/>
  <c r="AA150" i="7"/>
  <c r="AA180" i="7"/>
  <c r="AA135" i="7"/>
  <c r="AA139" i="7"/>
  <c r="AA145" i="7"/>
  <c r="AA154" i="7"/>
  <c r="AA156" i="7"/>
  <c r="AA172" i="7"/>
  <c r="AA162" i="7"/>
  <c r="AA174" i="7"/>
  <c r="AA188" i="7"/>
  <c r="AA207" i="7"/>
  <c r="AA220" i="7"/>
  <c r="AA232" i="7"/>
  <c r="AA244" i="7"/>
  <c r="AA184" i="7"/>
  <c r="AA204" i="7"/>
  <c r="AA217" i="7"/>
  <c r="AA230" i="7"/>
  <c r="AA242" i="7"/>
  <c r="AA198" i="7"/>
  <c r="AA199" i="7"/>
  <c r="AA200" i="7"/>
  <c r="AA201" i="7"/>
  <c r="AA202" i="7"/>
  <c r="AA203" i="7"/>
  <c r="AA158" i="7"/>
  <c r="AA170" i="7"/>
  <c r="AA182" i="7"/>
  <c r="AA196" i="7"/>
  <c r="AA215" i="7"/>
  <c r="AA228" i="7"/>
  <c r="AA240" i="7"/>
  <c r="G17" i="4"/>
  <c r="E17" i="4"/>
  <c r="G16" i="4"/>
  <c r="E16" i="4"/>
  <c r="G15" i="4"/>
  <c r="E15" i="4"/>
  <c r="B15" i="4"/>
  <c r="G14" i="4"/>
  <c r="E14" i="4"/>
  <c r="G13" i="4"/>
  <c r="E13" i="4"/>
  <c r="G12" i="4"/>
  <c r="E12" i="4"/>
  <c r="B12" i="4"/>
  <c r="G11" i="4"/>
  <c r="E11" i="4"/>
  <c r="B11" i="4"/>
  <c r="G10" i="4"/>
  <c r="F10" i="4"/>
  <c r="E10" i="4"/>
  <c r="B10" i="4"/>
  <c r="F9" i="4"/>
  <c r="F8" i="4"/>
  <c r="B8" i="4"/>
  <c r="G7" i="4"/>
  <c r="E7" i="4"/>
  <c r="G6" i="4"/>
  <c r="E6" i="4"/>
  <c r="B6" i="4"/>
  <c r="G5" i="4"/>
  <c r="E5" i="4"/>
  <c r="F4" i="4"/>
  <c r="G3" i="4"/>
  <c r="E3" i="4"/>
  <c r="X508" i="1"/>
  <c r="X507" i="1"/>
  <c r="X506" i="1"/>
  <c r="X505" i="1"/>
  <c r="X504" i="1"/>
  <c r="X503" i="1"/>
  <c r="X502" i="1"/>
  <c r="X501" i="1"/>
  <c r="X500" i="1"/>
  <c r="X499" i="1"/>
  <c r="X498" i="1"/>
  <c r="X497" i="1"/>
  <c r="X496" i="1"/>
  <c r="M496" i="1"/>
  <c r="X495" i="1"/>
  <c r="M495" i="1"/>
  <c r="X494" i="1"/>
  <c r="M494" i="1"/>
  <c r="X493" i="1"/>
  <c r="P493" i="1"/>
  <c r="O493" i="1"/>
  <c r="M493" i="1"/>
  <c r="L493" i="1"/>
  <c r="P490" i="1"/>
  <c r="X484" i="1"/>
  <c r="W484" i="1"/>
  <c r="R484" i="1"/>
  <c r="P484" i="1"/>
  <c r="M484" i="1"/>
  <c r="L484" i="1"/>
  <c r="H484" i="1"/>
  <c r="G484" i="1"/>
  <c r="R483" i="1"/>
  <c r="M483" i="1"/>
  <c r="X482" i="1"/>
  <c r="W482" i="1"/>
  <c r="R482" i="1"/>
  <c r="P482" i="1"/>
  <c r="M482" i="1"/>
  <c r="L482" i="1"/>
  <c r="H482" i="1"/>
  <c r="G482" i="1"/>
  <c r="R481" i="1"/>
  <c r="M481" i="1"/>
  <c r="X480" i="1"/>
  <c r="W480" i="1"/>
  <c r="R480" i="1"/>
  <c r="P480" i="1"/>
  <c r="M480" i="1"/>
  <c r="L480" i="1"/>
  <c r="H480" i="1"/>
  <c r="G480" i="1"/>
  <c r="R479" i="1"/>
  <c r="M479" i="1"/>
  <c r="X478" i="1"/>
  <c r="W478" i="1"/>
  <c r="R478" i="1"/>
  <c r="P478" i="1"/>
  <c r="M478" i="1"/>
  <c r="L478" i="1"/>
  <c r="H478" i="1"/>
  <c r="G478" i="1"/>
  <c r="R477" i="1"/>
  <c r="M477" i="1"/>
  <c r="X476" i="1"/>
  <c r="W476" i="1"/>
  <c r="R476" i="1"/>
  <c r="P476" i="1"/>
  <c r="M476" i="1"/>
  <c r="L476" i="1"/>
  <c r="H476" i="1"/>
  <c r="G476" i="1"/>
  <c r="R475" i="1"/>
  <c r="M475" i="1"/>
  <c r="X474" i="1"/>
  <c r="W474" i="1"/>
  <c r="R474" i="1"/>
  <c r="P474" i="1"/>
  <c r="M474" i="1"/>
  <c r="L474" i="1"/>
  <c r="H474" i="1"/>
  <c r="G474" i="1"/>
  <c r="R473" i="1"/>
  <c r="M473" i="1"/>
  <c r="X472" i="1"/>
  <c r="W472" i="1"/>
  <c r="R472" i="1"/>
  <c r="P472" i="1"/>
  <c r="M472" i="1"/>
  <c r="L472" i="1"/>
  <c r="H472" i="1"/>
  <c r="G472" i="1"/>
  <c r="R471" i="1"/>
  <c r="M471" i="1"/>
  <c r="X470" i="1"/>
  <c r="W470" i="1"/>
  <c r="R470" i="1"/>
  <c r="P470" i="1"/>
  <c r="M470" i="1"/>
  <c r="L470" i="1"/>
  <c r="H470" i="1"/>
  <c r="G470" i="1"/>
  <c r="R469" i="1"/>
  <c r="M469" i="1"/>
  <c r="X468" i="1"/>
  <c r="W468" i="1"/>
  <c r="R468" i="1"/>
  <c r="P468" i="1"/>
  <c r="M468" i="1"/>
  <c r="L468" i="1"/>
  <c r="H468" i="1"/>
  <c r="G468" i="1"/>
  <c r="R467" i="1"/>
  <c r="M467" i="1"/>
  <c r="X466" i="1"/>
  <c r="W466" i="1"/>
  <c r="R466" i="1"/>
  <c r="P466" i="1"/>
  <c r="M466" i="1"/>
  <c r="L466" i="1"/>
  <c r="H466" i="1"/>
  <c r="G466" i="1"/>
  <c r="R465" i="1"/>
  <c r="M465" i="1"/>
  <c r="X464" i="1"/>
  <c r="W464" i="1"/>
  <c r="R464" i="1"/>
  <c r="P464" i="1"/>
  <c r="M464" i="1"/>
  <c r="L464" i="1"/>
  <c r="H464" i="1"/>
  <c r="G464" i="1"/>
  <c r="R463" i="1"/>
  <c r="M463" i="1"/>
  <c r="X462" i="1"/>
  <c r="W462" i="1"/>
  <c r="R462" i="1"/>
  <c r="P462" i="1"/>
  <c r="M462" i="1"/>
  <c r="L462" i="1"/>
  <c r="H462" i="1"/>
  <c r="G462" i="1"/>
  <c r="R461" i="1"/>
  <c r="M461" i="1"/>
  <c r="X460" i="1"/>
  <c r="W460" i="1"/>
  <c r="R460" i="1"/>
  <c r="P460" i="1"/>
  <c r="M460" i="1"/>
  <c r="L460" i="1"/>
  <c r="H460" i="1"/>
  <c r="G460" i="1"/>
  <c r="R459" i="1"/>
  <c r="M459" i="1"/>
  <c r="X458" i="1"/>
  <c r="W458" i="1"/>
  <c r="R458" i="1"/>
  <c r="P458" i="1"/>
  <c r="M458" i="1"/>
  <c r="L458" i="1"/>
  <c r="H458" i="1"/>
  <c r="G458" i="1"/>
  <c r="R457" i="1"/>
  <c r="M457" i="1"/>
  <c r="X456" i="1"/>
  <c r="W456" i="1"/>
  <c r="R456" i="1"/>
  <c r="P456" i="1"/>
  <c r="M456" i="1"/>
  <c r="L456" i="1"/>
  <c r="H456" i="1"/>
  <c r="G456" i="1"/>
  <c r="R455" i="1"/>
  <c r="M455" i="1"/>
  <c r="X454" i="1"/>
  <c r="W454" i="1"/>
  <c r="R454" i="1"/>
  <c r="P454" i="1"/>
  <c r="M454" i="1"/>
  <c r="L454" i="1"/>
  <c r="H454" i="1"/>
  <c r="G454" i="1"/>
  <c r="R453" i="1"/>
  <c r="M453" i="1"/>
  <c r="X452" i="1"/>
  <c r="W452" i="1"/>
  <c r="R452" i="1"/>
  <c r="P452" i="1"/>
  <c r="M452" i="1"/>
  <c r="L452" i="1"/>
  <c r="H452" i="1"/>
  <c r="G452" i="1"/>
  <c r="R451" i="1"/>
  <c r="M451" i="1"/>
  <c r="X450" i="1"/>
  <c r="W450" i="1"/>
  <c r="R450" i="1"/>
  <c r="P450" i="1"/>
  <c r="M450" i="1"/>
  <c r="L450" i="1"/>
  <c r="H450" i="1"/>
  <c r="G450" i="1"/>
  <c r="R449" i="1"/>
  <c r="M449" i="1"/>
  <c r="X448" i="1"/>
  <c r="W448" i="1"/>
  <c r="R448" i="1"/>
  <c r="P448" i="1"/>
  <c r="M448" i="1"/>
  <c r="L448" i="1"/>
  <c r="H448" i="1"/>
  <c r="G448" i="1"/>
  <c r="R447" i="1"/>
  <c r="M447" i="1"/>
  <c r="X446" i="1"/>
  <c r="W446" i="1"/>
  <c r="R446" i="1"/>
  <c r="P446" i="1"/>
  <c r="M446" i="1"/>
  <c r="L446" i="1"/>
  <c r="H446" i="1"/>
  <c r="G446" i="1"/>
  <c r="R445" i="1"/>
  <c r="M445" i="1"/>
  <c r="X444" i="1"/>
  <c r="W444" i="1"/>
  <c r="R444" i="1"/>
  <c r="P444" i="1"/>
  <c r="M444" i="1"/>
  <c r="L444" i="1"/>
  <c r="H444" i="1"/>
  <c r="G444" i="1"/>
  <c r="R443" i="1"/>
  <c r="M443" i="1"/>
  <c r="X442" i="1"/>
  <c r="W442" i="1"/>
  <c r="R442" i="1"/>
  <c r="P442" i="1"/>
  <c r="M442" i="1"/>
  <c r="L442" i="1"/>
  <c r="H442" i="1"/>
  <c r="G442" i="1"/>
  <c r="R441" i="1"/>
  <c r="M441" i="1"/>
  <c r="X440" i="1"/>
  <c r="W440" i="1"/>
  <c r="R440" i="1"/>
  <c r="P440" i="1"/>
  <c r="M440" i="1"/>
  <c r="L440" i="1"/>
  <c r="H440" i="1"/>
  <c r="G440" i="1"/>
  <c r="R439" i="1"/>
  <c r="M439" i="1"/>
  <c r="X438" i="1"/>
  <c r="W438" i="1"/>
  <c r="R438" i="1"/>
  <c r="P438" i="1"/>
  <c r="M438" i="1"/>
  <c r="L438" i="1"/>
  <c r="H438" i="1"/>
  <c r="G438" i="1"/>
  <c r="R437" i="1"/>
  <c r="M437" i="1"/>
  <c r="X436" i="1"/>
  <c r="W436" i="1"/>
  <c r="R436" i="1"/>
  <c r="P436" i="1"/>
  <c r="M436" i="1"/>
  <c r="L436" i="1"/>
  <c r="H436" i="1"/>
  <c r="G436" i="1"/>
  <c r="R435" i="1"/>
  <c r="M435" i="1"/>
  <c r="X434" i="1"/>
  <c r="W434" i="1"/>
  <c r="R434" i="1"/>
  <c r="P434" i="1"/>
  <c r="M434" i="1"/>
  <c r="L434" i="1"/>
  <c r="H434" i="1"/>
  <c r="G434" i="1"/>
  <c r="R433" i="1"/>
  <c r="M433" i="1"/>
  <c r="X432" i="1"/>
  <c r="W432" i="1"/>
  <c r="R432" i="1"/>
  <c r="P432" i="1"/>
  <c r="M432" i="1"/>
  <c r="L432" i="1"/>
  <c r="H432" i="1"/>
  <c r="G432" i="1"/>
  <c r="D432" i="1"/>
  <c r="R431" i="1"/>
  <c r="M431" i="1"/>
  <c r="X430" i="1"/>
  <c r="W430" i="1"/>
  <c r="R430" i="1"/>
  <c r="P430" i="1"/>
  <c r="M430" i="1"/>
  <c r="L430" i="1"/>
  <c r="H430" i="1"/>
  <c r="G430" i="1"/>
  <c r="R429" i="1"/>
  <c r="M429" i="1"/>
  <c r="X428" i="1"/>
  <c r="W428" i="1"/>
  <c r="R428" i="1"/>
  <c r="P428" i="1"/>
  <c r="M428" i="1"/>
  <c r="L428" i="1"/>
  <c r="H428" i="1"/>
  <c r="G428" i="1"/>
  <c r="R427" i="1"/>
  <c r="M427" i="1"/>
  <c r="X426" i="1"/>
  <c r="W426" i="1"/>
  <c r="R426" i="1"/>
  <c r="P426" i="1"/>
  <c r="M426" i="1"/>
  <c r="L426" i="1"/>
  <c r="H426" i="1"/>
  <c r="G426" i="1"/>
  <c r="R425" i="1"/>
  <c r="M425" i="1"/>
  <c r="X424" i="1"/>
  <c r="W424" i="1"/>
  <c r="R424" i="1"/>
  <c r="P424" i="1"/>
  <c r="M424" i="1"/>
  <c r="L424" i="1"/>
  <c r="H424" i="1"/>
  <c r="G424" i="1"/>
  <c r="R423" i="1"/>
  <c r="M423" i="1"/>
  <c r="X422" i="1"/>
  <c r="W422" i="1"/>
  <c r="R422" i="1"/>
  <c r="P422" i="1"/>
  <c r="M422" i="1"/>
  <c r="L422" i="1"/>
  <c r="H422" i="1"/>
  <c r="G422" i="1"/>
  <c r="R421" i="1"/>
  <c r="M421" i="1"/>
  <c r="X420" i="1"/>
  <c r="W420" i="1"/>
  <c r="R420" i="1"/>
  <c r="P420" i="1"/>
  <c r="M420" i="1"/>
  <c r="L420" i="1"/>
  <c r="H420" i="1"/>
  <c r="G420" i="1"/>
  <c r="R419" i="1"/>
  <c r="M419" i="1"/>
  <c r="X418" i="1"/>
  <c r="W418" i="1"/>
  <c r="R418" i="1"/>
  <c r="P418" i="1"/>
  <c r="M418" i="1"/>
  <c r="L418" i="1"/>
  <c r="H418" i="1"/>
  <c r="G418" i="1"/>
  <c r="R417" i="1"/>
  <c r="M417" i="1"/>
  <c r="X416" i="1"/>
  <c r="W416" i="1"/>
  <c r="R416" i="1"/>
  <c r="P416" i="1"/>
  <c r="M416" i="1"/>
  <c r="L416" i="1"/>
  <c r="H416" i="1"/>
  <c r="G416" i="1"/>
  <c r="R415" i="1"/>
  <c r="M415" i="1"/>
  <c r="X414" i="1"/>
  <c r="W414" i="1"/>
  <c r="R414" i="1"/>
  <c r="P414" i="1"/>
  <c r="M414" i="1"/>
  <c r="L414" i="1"/>
  <c r="H414" i="1"/>
  <c r="G414" i="1"/>
  <c r="R413" i="1"/>
  <c r="M413" i="1"/>
  <c r="X412" i="1"/>
  <c r="W412" i="1"/>
  <c r="R412" i="1"/>
  <c r="P412" i="1"/>
  <c r="M412" i="1"/>
  <c r="L412" i="1"/>
  <c r="H412" i="1"/>
  <c r="G412" i="1"/>
  <c r="R411" i="1"/>
  <c r="M411" i="1"/>
  <c r="X410" i="1"/>
  <c r="W410" i="1"/>
  <c r="R410" i="1"/>
  <c r="P410" i="1"/>
  <c r="M410" i="1"/>
  <c r="L410" i="1"/>
  <c r="H410" i="1"/>
  <c r="G410" i="1"/>
  <c r="R409" i="1"/>
  <c r="M409" i="1"/>
  <c r="X408" i="1"/>
  <c r="W408" i="1"/>
  <c r="R408" i="1"/>
  <c r="P408" i="1"/>
  <c r="M408" i="1"/>
  <c r="L408" i="1"/>
  <c r="H408" i="1"/>
  <c r="G408" i="1"/>
  <c r="R407" i="1"/>
  <c r="M407" i="1"/>
  <c r="X406" i="1"/>
  <c r="W406" i="1"/>
  <c r="U406" i="1"/>
  <c r="R406" i="1"/>
  <c r="P406" i="1"/>
  <c r="M406" i="1"/>
  <c r="L406" i="1"/>
  <c r="H406" i="1"/>
  <c r="G406" i="1"/>
  <c r="R405" i="1"/>
  <c r="M405" i="1"/>
  <c r="X404" i="1"/>
  <c r="W404" i="1"/>
  <c r="R404" i="1"/>
  <c r="P404" i="1"/>
  <c r="M404" i="1"/>
  <c r="L404" i="1"/>
  <c r="H404" i="1"/>
  <c r="G404" i="1"/>
  <c r="R403" i="1"/>
  <c r="M403" i="1"/>
  <c r="X402" i="1"/>
  <c r="W402" i="1"/>
  <c r="U402" i="1"/>
  <c r="R402" i="1"/>
  <c r="P402" i="1"/>
  <c r="M402" i="1"/>
  <c r="L402" i="1"/>
  <c r="H402" i="1"/>
  <c r="G402" i="1"/>
  <c r="R401" i="1"/>
  <c r="M401" i="1"/>
  <c r="X400" i="1"/>
  <c r="W400" i="1"/>
  <c r="U400" i="1"/>
  <c r="R400" i="1"/>
  <c r="P400" i="1"/>
  <c r="M400" i="1"/>
  <c r="L400" i="1"/>
  <c r="H400" i="1"/>
  <c r="G400" i="1"/>
  <c r="R399" i="1"/>
  <c r="M399" i="1"/>
  <c r="X398" i="1"/>
  <c r="W398" i="1"/>
  <c r="U398" i="1"/>
  <c r="R398" i="1"/>
  <c r="P398" i="1"/>
  <c r="M398" i="1"/>
  <c r="L398" i="1"/>
  <c r="H398" i="1"/>
  <c r="G398" i="1"/>
  <c r="R397" i="1"/>
  <c r="M397" i="1"/>
  <c r="X396" i="1"/>
  <c r="W396" i="1"/>
  <c r="U396" i="1"/>
  <c r="R396" i="1"/>
  <c r="P396" i="1"/>
  <c r="M396" i="1"/>
  <c r="L396" i="1"/>
  <c r="H396" i="1"/>
  <c r="G396" i="1"/>
  <c r="R395" i="1"/>
  <c r="M395" i="1"/>
  <c r="X394" i="1"/>
  <c r="W394" i="1"/>
  <c r="U394" i="1"/>
  <c r="R394" i="1"/>
  <c r="P394" i="1"/>
  <c r="M394" i="1"/>
  <c r="L394" i="1"/>
  <c r="H394" i="1"/>
  <c r="G394" i="1"/>
  <c r="R393" i="1"/>
  <c r="M393" i="1"/>
  <c r="X392" i="1"/>
  <c r="W392" i="1"/>
  <c r="U392" i="1"/>
  <c r="R392" i="1"/>
  <c r="P392" i="1"/>
  <c r="M392" i="1"/>
  <c r="L392" i="1"/>
  <c r="H392" i="1"/>
  <c r="G392" i="1"/>
  <c r="R391" i="1"/>
  <c r="M391" i="1"/>
  <c r="X390" i="1"/>
  <c r="W390" i="1"/>
  <c r="R390" i="1"/>
  <c r="P390" i="1"/>
  <c r="M390" i="1"/>
  <c r="L390" i="1"/>
  <c r="H390" i="1"/>
  <c r="G390" i="1"/>
  <c r="R389" i="1"/>
  <c r="M389" i="1"/>
  <c r="X388" i="1"/>
  <c r="W388" i="1"/>
  <c r="R388" i="1"/>
  <c r="P388" i="1"/>
  <c r="M388" i="1"/>
  <c r="L388" i="1"/>
  <c r="H388" i="1"/>
  <c r="G388" i="1"/>
  <c r="R387" i="1"/>
  <c r="M387" i="1"/>
  <c r="X386" i="1"/>
  <c r="W386" i="1"/>
  <c r="R386" i="1"/>
  <c r="P386" i="1"/>
  <c r="M386" i="1"/>
  <c r="L386" i="1"/>
  <c r="H386" i="1"/>
  <c r="G386" i="1"/>
  <c r="R385" i="1"/>
  <c r="M385" i="1"/>
  <c r="X384" i="1"/>
  <c r="W384" i="1"/>
  <c r="R384" i="1"/>
  <c r="P384" i="1"/>
  <c r="M384" i="1"/>
  <c r="L384" i="1"/>
  <c r="H384" i="1"/>
  <c r="G384" i="1"/>
  <c r="R383" i="1"/>
  <c r="M383" i="1"/>
  <c r="X382" i="1"/>
  <c r="W382" i="1"/>
  <c r="R382" i="1"/>
  <c r="P382" i="1"/>
  <c r="M382" i="1"/>
  <c r="L382" i="1"/>
  <c r="H382" i="1"/>
  <c r="G382" i="1"/>
  <c r="R381" i="1"/>
  <c r="M381" i="1"/>
  <c r="X380" i="1"/>
  <c r="W380" i="1"/>
  <c r="R380" i="1"/>
  <c r="P380" i="1"/>
  <c r="M380" i="1"/>
  <c r="L380" i="1"/>
  <c r="H380" i="1"/>
  <c r="G380" i="1"/>
  <c r="R379" i="1"/>
  <c r="M379" i="1"/>
  <c r="X378" i="1"/>
  <c r="W378" i="1"/>
  <c r="R378" i="1"/>
  <c r="P378" i="1"/>
  <c r="M378" i="1"/>
  <c r="L378" i="1"/>
  <c r="H378" i="1"/>
  <c r="G378" i="1"/>
  <c r="R377" i="1"/>
  <c r="M377" i="1"/>
  <c r="X376" i="1"/>
  <c r="W376" i="1"/>
  <c r="R376" i="1"/>
  <c r="P376" i="1"/>
  <c r="M376" i="1"/>
  <c r="L376" i="1"/>
  <c r="H376" i="1"/>
  <c r="G376" i="1"/>
  <c r="R375" i="1"/>
  <c r="M375" i="1"/>
  <c r="X374" i="1"/>
  <c r="W374" i="1"/>
  <c r="R374" i="1"/>
  <c r="P374" i="1"/>
  <c r="M374" i="1"/>
  <c r="L374" i="1"/>
  <c r="H374" i="1"/>
  <c r="G374" i="1"/>
  <c r="R373" i="1"/>
  <c r="M373" i="1"/>
  <c r="X372" i="1"/>
  <c r="W372" i="1"/>
  <c r="R372" i="1"/>
  <c r="P372" i="1"/>
  <c r="M372" i="1"/>
  <c r="L372" i="1"/>
  <c r="H372" i="1"/>
  <c r="G372" i="1"/>
  <c r="R371" i="1"/>
  <c r="M371" i="1"/>
  <c r="X370" i="1"/>
  <c r="W370" i="1"/>
  <c r="U370" i="1"/>
  <c r="R370" i="1"/>
  <c r="P370" i="1"/>
  <c r="M370" i="1"/>
  <c r="L370" i="1"/>
  <c r="H370" i="1"/>
  <c r="G370" i="1"/>
  <c r="R369" i="1"/>
  <c r="M369" i="1"/>
  <c r="X368" i="1"/>
  <c r="W368" i="1"/>
  <c r="U368" i="1"/>
  <c r="R368" i="1"/>
  <c r="P368" i="1"/>
  <c r="M368" i="1"/>
  <c r="L368" i="1"/>
  <c r="H368" i="1"/>
  <c r="G368" i="1"/>
  <c r="R367" i="1"/>
  <c r="M367" i="1"/>
  <c r="X366" i="1"/>
  <c r="W366" i="1"/>
  <c r="R366" i="1"/>
  <c r="P366" i="1"/>
  <c r="M366" i="1"/>
  <c r="L366" i="1"/>
  <c r="H366" i="1"/>
  <c r="G366" i="1"/>
  <c r="R365" i="1"/>
  <c r="M365" i="1"/>
  <c r="X364" i="1"/>
  <c r="W364" i="1"/>
  <c r="R364" i="1"/>
  <c r="P364" i="1"/>
  <c r="M364" i="1"/>
  <c r="L364" i="1"/>
  <c r="H364" i="1"/>
  <c r="G364" i="1"/>
  <c r="R363" i="1"/>
  <c r="M363" i="1"/>
  <c r="X362" i="1"/>
  <c r="W362" i="1"/>
  <c r="R362" i="1"/>
  <c r="P362" i="1"/>
  <c r="M362" i="1"/>
  <c r="L362" i="1"/>
  <c r="H362" i="1"/>
  <c r="G362" i="1"/>
  <c r="R361" i="1"/>
  <c r="M361" i="1"/>
  <c r="X360" i="1"/>
  <c r="W360" i="1"/>
  <c r="R360" i="1"/>
  <c r="P360" i="1"/>
  <c r="M360" i="1"/>
  <c r="L360" i="1"/>
  <c r="H360" i="1"/>
  <c r="G360" i="1"/>
  <c r="R359" i="1"/>
  <c r="M359" i="1"/>
  <c r="X358" i="1"/>
  <c r="W358" i="1"/>
  <c r="R358" i="1"/>
  <c r="P358" i="1"/>
  <c r="M358" i="1"/>
  <c r="L358" i="1"/>
  <c r="H358" i="1"/>
  <c r="G358" i="1"/>
  <c r="R357" i="1"/>
  <c r="M357" i="1"/>
  <c r="X356" i="1"/>
  <c r="W356" i="1"/>
  <c r="R356" i="1"/>
  <c r="P356" i="1"/>
  <c r="M356" i="1"/>
  <c r="L356" i="1"/>
  <c r="H356" i="1"/>
  <c r="G356" i="1"/>
  <c r="R355" i="1"/>
  <c r="M355" i="1"/>
  <c r="X354" i="1"/>
  <c r="W354" i="1"/>
  <c r="R354" i="1"/>
  <c r="P354" i="1"/>
  <c r="M354" i="1"/>
  <c r="L354" i="1"/>
  <c r="H354" i="1"/>
  <c r="G354" i="1"/>
  <c r="R353" i="1"/>
  <c r="M353" i="1"/>
  <c r="X352" i="1"/>
  <c r="W352" i="1"/>
  <c r="R352" i="1"/>
  <c r="P352" i="1"/>
  <c r="M352" i="1"/>
  <c r="L352" i="1"/>
  <c r="H352" i="1"/>
  <c r="G352" i="1"/>
  <c r="R351" i="1"/>
  <c r="M351" i="1"/>
  <c r="X350" i="1"/>
  <c r="W350" i="1"/>
  <c r="R350" i="1"/>
  <c r="P350" i="1"/>
  <c r="M350" i="1"/>
  <c r="L350" i="1"/>
  <c r="H350" i="1"/>
  <c r="G350" i="1"/>
  <c r="R349" i="1"/>
  <c r="M349" i="1"/>
  <c r="X348" i="1"/>
  <c r="W348" i="1"/>
  <c r="R348" i="1"/>
  <c r="P348" i="1"/>
  <c r="M348" i="1"/>
  <c r="L348" i="1"/>
  <c r="H348" i="1"/>
  <c r="G348" i="1"/>
  <c r="R347" i="1"/>
  <c r="M347" i="1"/>
  <c r="X346" i="1"/>
  <c r="W346" i="1"/>
  <c r="R346" i="1"/>
  <c r="P346" i="1"/>
  <c r="M346" i="1"/>
  <c r="L346" i="1"/>
  <c r="H346" i="1"/>
  <c r="G346" i="1"/>
  <c r="R345" i="1"/>
  <c r="M345" i="1"/>
  <c r="X344" i="1"/>
  <c r="W344" i="1"/>
  <c r="R344" i="1"/>
  <c r="P344" i="1"/>
  <c r="M344" i="1"/>
  <c r="L344" i="1"/>
  <c r="H344" i="1"/>
  <c r="G344" i="1"/>
  <c r="R343" i="1"/>
  <c r="M343" i="1"/>
  <c r="X342" i="1"/>
  <c r="W342" i="1"/>
  <c r="R342" i="1"/>
  <c r="P342" i="1"/>
  <c r="M342" i="1"/>
  <c r="L342" i="1"/>
  <c r="H342" i="1"/>
  <c r="G342" i="1"/>
  <c r="R341" i="1"/>
  <c r="M341" i="1"/>
  <c r="X340" i="1"/>
  <c r="W340" i="1"/>
  <c r="R340" i="1"/>
  <c r="P340" i="1"/>
  <c r="M340" i="1"/>
  <c r="L340" i="1"/>
  <c r="H340" i="1"/>
  <c r="G340" i="1"/>
  <c r="R339" i="1"/>
  <c r="M339" i="1"/>
  <c r="X338" i="1"/>
  <c r="W338" i="1"/>
  <c r="R338" i="1"/>
  <c r="P338" i="1"/>
  <c r="M338" i="1"/>
  <c r="L338" i="1"/>
  <c r="H338" i="1"/>
  <c r="G338" i="1"/>
  <c r="R337" i="1"/>
  <c r="M337" i="1"/>
  <c r="X336" i="1"/>
  <c r="W336" i="1"/>
  <c r="R336" i="1"/>
  <c r="P336" i="1"/>
  <c r="M336" i="1"/>
  <c r="L336" i="1"/>
  <c r="H336" i="1"/>
  <c r="G336" i="1"/>
  <c r="R335" i="1"/>
  <c r="M335" i="1"/>
  <c r="X334" i="1"/>
  <c r="W334" i="1"/>
  <c r="R334" i="1"/>
  <c r="P334" i="1"/>
  <c r="M334" i="1"/>
  <c r="L334" i="1"/>
  <c r="H334" i="1"/>
  <c r="G334" i="1"/>
  <c r="R333" i="1"/>
  <c r="M333" i="1"/>
  <c r="X332" i="1"/>
  <c r="W332" i="1"/>
  <c r="R332" i="1"/>
  <c r="P332" i="1"/>
  <c r="M332" i="1"/>
  <c r="L332" i="1"/>
  <c r="H332" i="1"/>
  <c r="G332" i="1"/>
  <c r="R331" i="1"/>
  <c r="M331" i="1"/>
  <c r="X330" i="1"/>
  <c r="W330" i="1"/>
  <c r="R330" i="1"/>
  <c r="P330" i="1"/>
  <c r="M330" i="1"/>
  <c r="L330" i="1"/>
  <c r="H330" i="1"/>
  <c r="G330" i="1"/>
  <c r="R329" i="1"/>
  <c r="M329" i="1"/>
  <c r="X328" i="1"/>
  <c r="W328" i="1"/>
  <c r="R328" i="1"/>
  <c r="P328" i="1"/>
  <c r="M328" i="1"/>
  <c r="L328" i="1"/>
  <c r="H328" i="1"/>
  <c r="G328" i="1"/>
  <c r="R327" i="1"/>
  <c r="M327" i="1"/>
  <c r="X326" i="1"/>
  <c r="W326" i="1"/>
  <c r="R326" i="1"/>
  <c r="P326" i="1"/>
  <c r="M326" i="1"/>
  <c r="L326" i="1"/>
  <c r="H326" i="1"/>
  <c r="G326" i="1"/>
  <c r="R325" i="1"/>
  <c r="M325" i="1"/>
  <c r="X324" i="1"/>
  <c r="W324" i="1"/>
  <c r="R324" i="1"/>
  <c r="P324" i="1"/>
  <c r="M324" i="1"/>
  <c r="L324" i="1"/>
  <c r="H324" i="1"/>
  <c r="G324" i="1"/>
  <c r="R323" i="1"/>
  <c r="M323" i="1"/>
  <c r="X322" i="1"/>
  <c r="W322" i="1"/>
  <c r="R322" i="1"/>
  <c r="P322" i="1"/>
  <c r="M322" i="1"/>
  <c r="L322" i="1"/>
  <c r="H322" i="1"/>
  <c r="G322" i="1"/>
  <c r="R321" i="1"/>
  <c r="M321" i="1"/>
  <c r="X320" i="1"/>
  <c r="W320" i="1"/>
  <c r="R320" i="1"/>
  <c r="P320" i="1"/>
  <c r="M320" i="1"/>
  <c r="L320" i="1"/>
  <c r="H320" i="1"/>
  <c r="G320" i="1"/>
  <c r="R319" i="1"/>
  <c r="M319" i="1"/>
  <c r="X318" i="1"/>
  <c r="W318" i="1"/>
  <c r="R318" i="1"/>
  <c r="P318" i="1"/>
  <c r="M318" i="1"/>
  <c r="L318" i="1"/>
  <c r="H318" i="1"/>
  <c r="G318" i="1"/>
  <c r="R317" i="1"/>
  <c r="M317" i="1"/>
  <c r="X316" i="1"/>
  <c r="W316" i="1"/>
  <c r="R316" i="1"/>
  <c r="P316" i="1"/>
  <c r="M316" i="1"/>
  <c r="L316" i="1"/>
  <c r="H316" i="1"/>
  <c r="G316" i="1"/>
  <c r="R315" i="1"/>
  <c r="M315" i="1"/>
  <c r="X314" i="1"/>
  <c r="W314" i="1"/>
  <c r="R314" i="1"/>
  <c r="P314" i="1"/>
  <c r="M314" i="1"/>
  <c r="L314" i="1"/>
  <c r="H314" i="1"/>
  <c r="G314" i="1"/>
  <c r="R313" i="1"/>
  <c r="M313" i="1"/>
  <c r="X312" i="1"/>
  <c r="W312" i="1"/>
  <c r="R312" i="1"/>
  <c r="P312" i="1"/>
  <c r="M312" i="1"/>
  <c r="L312" i="1"/>
  <c r="H312" i="1"/>
  <c r="G312" i="1"/>
  <c r="R311" i="1"/>
  <c r="M311" i="1"/>
  <c r="X310" i="1"/>
  <c r="W310" i="1"/>
  <c r="R310" i="1"/>
  <c r="P310" i="1"/>
  <c r="M310" i="1"/>
  <c r="L310" i="1"/>
  <c r="H310" i="1"/>
  <c r="G310" i="1"/>
  <c r="R309" i="1"/>
  <c r="M309" i="1"/>
  <c r="X308" i="1"/>
  <c r="W308" i="1"/>
  <c r="R308" i="1"/>
  <c r="P308" i="1"/>
  <c r="M308" i="1"/>
  <c r="L308" i="1"/>
  <c r="H308" i="1"/>
  <c r="G308" i="1"/>
  <c r="R307" i="1"/>
  <c r="M307" i="1"/>
  <c r="X306" i="1"/>
  <c r="W306" i="1"/>
  <c r="R306" i="1"/>
  <c r="P306" i="1"/>
  <c r="M306" i="1"/>
  <c r="L306" i="1"/>
  <c r="H306" i="1"/>
  <c r="G306" i="1"/>
  <c r="R305" i="1"/>
  <c r="M305" i="1"/>
  <c r="X304" i="1"/>
  <c r="W304" i="1"/>
  <c r="R304" i="1"/>
  <c r="P304" i="1"/>
  <c r="M304" i="1"/>
  <c r="L304" i="1"/>
  <c r="H304" i="1"/>
  <c r="G304" i="1"/>
  <c r="R303" i="1"/>
  <c r="M303" i="1"/>
  <c r="X302" i="1"/>
  <c r="W302" i="1"/>
  <c r="R302" i="1"/>
  <c r="P302" i="1"/>
  <c r="M302" i="1"/>
  <c r="L302" i="1"/>
  <c r="H302" i="1"/>
  <c r="G302" i="1"/>
  <c r="R301" i="1"/>
  <c r="M301" i="1"/>
  <c r="X300" i="1"/>
  <c r="W300" i="1"/>
  <c r="R300" i="1"/>
  <c r="P300" i="1"/>
  <c r="M300" i="1"/>
  <c r="L300" i="1"/>
  <c r="H300" i="1"/>
  <c r="G300" i="1"/>
  <c r="R299" i="1"/>
  <c r="M299" i="1"/>
  <c r="X298" i="1"/>
  <c r="W298" i="1"/>
  <c r="R298" i="1"/>
  <c r="P298" i="1"/>
  <c r="M298" i="1"/>
  <c r="L298" i="1"/>
  <c r="H298" i="1"/>
  <c r="G298" i="1"/>
  <c r="R297" i="1"/>
  <c r="M297" i="1"/>
  <c r="X296" i="1"/>
  <c r="W296" i="1"/>
  <c r="R296" i="1"/>
  <c r="P296" i="1"/>
  <c r="M296" i="1"/>
  <c r="L296" i="1"/>
  <c r="H296" i="1"/>
  <c r="G296" i="1"/>
  <c r="R295" i="1"/>
  <c r="M295" i="1"/>
  <c r="X294" i="1"/>
  <c r="W294" i="1"/>
  <c r="R294" i="1"/>
  <c r="P294" i="1"/>
  <c r="M294" i="1"/>
  <c r="L294" i="1"/>
  <c r="H294" i="1"/>
  <c r="G294" i="1"/>
  <c r="R293" i="1"/>
  <c r="M293" i="1"/>
  <c r="X292" i="1"/>
  <c r="W292" i="1"/>
  <c r="R292" i="1"/>
  <c r="P292" i="1"/>
  <c r="M292" i="1"/>
  <c r="L292" i="1"/>
  <c r="H292" i="1"/>
  <c r="G292" i="1"/>
  <c r="R291" i="1"/>
  <c r="M291" i="1"/>
  <c r="X290" i="1"/>
  <c r="W290" i="1"/>
  <c r="U290" i="1"/>
  <c r="R290" i="1"/>
  <c r="P290" i="1"/>
  <c r="M290" i="1"/>
  <c r="L290" i="1"/>
  <c r="H290" i="1"/>
  <c r="G290" i="1"/>
  <c r="R289" i="1"/>
  <c r="M289" i="1"/>
  <c r="X288" i="1"/>
  <c r="W288" i="1"/>
  <c r="U288" i="1"/>
  <c r="R288" i="1"/>
  <c r="P288" i="1"/>
  <c r="M288" i="1"/>
  <c r="L288" i="1"/>
  <c r="H288" i="1"/>
  <c r="G288" i="1"/>
  <c r="R287" i="1"/>
  <c r="M287" i="1"/>
  <c r="X286" i="1"/>
  <c r="W286" i="1"/>
  <c r="U286" i="1"/>
  <c r="R286" i="1"/>
  <c r="P286" i="1"/>
  <c r="M286" i="1"/>
  <c r="L286" i="1"/>
  <c r="H286" i="1"/>
  <c r="G286" i="1"/>
  <c r="R285" i="1"/>
  <c r="M285" i="1"/>
  <c r="X284" i="1"/>
  <c r="W284" i="1"/>
  <c r="U284" i="1"/>
  <c r="R284" i="1"/>
  <c r="P284" i="1"/>
  <c r="M284" i="1"/>
  <c r="L284" i="1"/>
  <c r="H284" i="1"/>
  <c r="G284" i="1"/>
  <c r="R283" i="1"/>
  <c r="M283" i="1"/>
  <c r="X282" i="1"/>
  <c r="W282" i="1"/>
  <c r="U282" i="1"/>
  <c r="R282" i="1"/>
  <c r="P282" i="1"/>
  <c r="M282" i="1"/>
  <c r="L282" i="1"/>
  <c r="H282" i="1"/>
  <c r="G282" i="1"/>
  <c r="R281" i="1"/>
  <c r="M281" i="1"/>
  <c r="X280" i="1"/>
  <c r="W280" i="1"/>
  <c r="U280" i="1"/>
  <c r="R280" i="1"/>
  <c r="P280" i="1"/>
  <c r="M280" i="1"/>
  <c r="L280" i="1"/>
  <c r="H280" i="1"/>
  <c r="G280" i="1"/>
  <c r="R279" i="1"/>
  <c r="M279" i="1"/>
  <c r="X278" i="1"/>
  <c r="W278" i="1"/>
  <c r="U278" i="1"/>
  <c r="R278" i="1"/>
  <c r="P278" i="1"/>
  <c r="M278" i="1"/>
  <c r="L278" i="1"/>
  <c r="H278" i="1"/>
  <c r="G278" i="1"/>
  <c r="R277" i="1"/>
  <c r="M277" i="1"/>
  <c r="X276" i="1"/>
  <c r="W276" i="1"/>
  <c r="U276" i="1"/>
  <c r="R276" i="1"/>
  <c r="P276" i="1"/>
  <c r="M276" i="1"/>
  <c r="L276" i="1"/>
  <c r="H276" i="1"/>
  <c r="G276" i="1"/>
  <c r="R275" i="1"/>
  <c r="M275" i="1"/>
  <c r="X274" i="1"/>
  <c r="W274" i="1"/>
  <c r="U274" i="1"/>
  <c r="R274" i="1"/>
  <c r="P274" i="1"/>
  <c r="M274" i="1"/>
  <c r="L274" i="1"/>
  <c r="H274" i="1"/>
  <c r="G274" i="1"/>
  <c r="R273" i="1"/>
  <c r="M273" i="1"/>
  <c r="X272" i="1"/>
  <c r="W272" i="1"/>
  <c r="U272" i="1"/>
  <c r="R272" i="1"/>
  <c r="P272" i="1"/>
  <c r="M272" i="1"/>
  <c r="L272" i="1"/>
  <c r="H272" i="1"/>
  <c r="G272" i="1"/>
  <c r="R271" i="1"/>
  <c r="M271" i="1"/>
  <c r="X270" i="1"/>
  <c r="W270" i="1"/>
  <c r="U270" i="1"/>
  <c r="R270" i="1"/>
  <c r="P270" i="1"/>
  <c r="M270" i="1"/>
  <c r="L270" i="1"/>
  <c r="H270" i="1"/>
  <c r="G270" i="1"/>
  <c r="R269" i="1"/>
  <c r="M269" i="1"/>
  <c r="X268" i="1"/>
  <c r="W268" i="1"/>
  <c r="R268" i="1"/>
  <c r="P268" i="1"/>
  <c r="M268" i="1"/>
  <c r="L268" i="1"/>
  <c r="H268" i="1"/>
  <c r="G268" i="1"/>
  <c r="R267" i="1"/>
  <c r="M267" i="1"/>
  <c r="X266" i="1"/>
  <c r="W266" i="1"/>
  <c r="R266" i="1"/>
  <c r="P266" i="1"/>
  <c r="M266" i="1"/>
  <c r="L266" i="1"/>
  <c r="H266" i="1"/>
  <c r="G266" i="1"/>
  <c r="R265" i="1"/>
  <c r="M265" i="1"/>
  <c r="X264" i="1"/>
  <c r="W264" i="1"/>
  <c r="R264" i="1"/>
  <c r="P264" i="1"/>
  <c r="M264" i="1"/>
  <c r="L264" i="1"/>
  <c r="H264" i="1"/>
  <c r="G264" i="1"/>
  <c r="R263" i="1"/>
  <c r="M263" i="1"/>
  <c r="X262" i="1"/>
  <c r="W262" i="1"/>
  <c r="R262" i="1"/>
  <c r="Q262" i="1"/>
  <c r="P262" i="1"/>
  <c r="M262" i="1"/>
  <c r="L262" i="1"/>
  <c r="H262" i="1"/>
  <c r="G262" i="1"/>
  <c r="R261" i="1"/>
  <c r="M261" i="1"/>
  <c r="X260" i="1"/>
  <c r="W260" i="1"/>
  <c r="R260" i="1"/>
  <c r="Q260" i="1"/>
  <c r="P260" i="1"/>
  <c r="M260" i="1"/>
  <c r="L260" i="1"/>
  <c r="H260" i="1"/>
  <c r="G260" i="1"/>
  <c r="R259" i="1"/>
  <c r="M259" i="1"/>
  <c r="X258" i="1"/>
  <c r="W258" i="1"/>
  <c r="R258" i="1"/>
  <c r="Q258" i="1"/>
  <c r="P258" i="1"/>
  <c r="M258" i="1"/>
  <c r="L258" i="1"/>
  <c r="H258" i="1"/>
  <c r="G258" i="1"/>
  <c r="R257" i="1"/>
  <c r="M257" i="1"/>
  <c r="X256" i="1"/>
  <c r="W256" i="1"/>
  <c r="R256" i="1"/>
  <c r="Q256" i="1"/>
  <c r="P256" i="1"/>
  <c r="M256" i="1"/>
  <c r="L256" i="1"/>
  <c r="H256" i="1"/>
  <c r="G256" i="1"/>
  <c r="R255" i="1"/>
  <c r="M255" i="1"/>
  <c r="X254" i="1"/>
  <c r="W254" i="1"/>
  <c r="R254" i="1"/>
  <c r="Q254" i="1"/>
  <c r="P254" i="1"/>
  <c r="M254" i="1"/>
  <c r="L254" i="1"/>
  <c r="H254" i="1"/>
  <c r="G254" i="1"/>
  <c r="R253" i="1"/>
  <c r="M253" i="1"/>
  <c r="X252" i="1"/>
  <c r="W252" i="1"/>
  <c r="R252" i="1"/>
  <c r="Q252" i="1"/>
  <c r="P252" i="1"/>
  <c r="M252" i="1"/>
  <c r="L252" i="1"/>
  <c r="H252" i="1"/>
  <c r="G252" i="1"/>
  <c r="R251" i="1"/>
  <c r="M251" i="1"/>
  <c r="X250" i="1"/>
  <c r="W250" i="1"/>
  <c r="R250" i="1"/>
  <c r="Q250" i="1"/>
  <c r="P250" i="1"/>
  <c r="M250" i="1"/>
  <c r="L250" i="1"/>
  <c r="H250" i="1"/>
  <c r="G250" i="1"/>
  <c r="R249" i="1"/>
  <c r="M249" i="1"/>
  <c r="X248" i="1"/>
  <c r="W248" i="1"/>
  <c r="R248" i="1"/>
  <c r="Q248" i="1"/>
  <c r="P248" i="1"/>
  <c r="M248" i="1"/>
  <c r="L248" i="1"/>
  <c r="H248" i="1"/>
  <c r="G248" i="1"/>
  <c r="R247" i="1"/>
  <c r="Q247" i="1"/>
  <c r="M247" i="1"/>
  <c r="X246" i="1"/>
  <c r="W246" i="1"/>
  <c r="R246" i="1"/>
  <c r="Q246" i="1"/>
  <c r="P246" i="1"/>
  <c r="M246" i="1"/>
  <c r="L246" i="1"/>
  <c r="H246" i="1"/>
  <c r="G246" i="1"/>
  <c r="R245" i="1"/>
  <c r="Q245" i="1"/>
  <c r="M245" i="1"/>
  <c r="X244" i="1"/>
  <c r="W244" i="1"/>
  <c r="U244" i="1"/>
  <c r="R244" i="1"/>
  <c r="Q244" i="1"/>
  <c r="P244" i="1"/>
  <c r="M244" i="1"/>
  <c r="L244" i="1"/>
  <c r="H244" i="1"/>
  <c r="G244" i="1"/>
  <c r="R243" i="1"/>
  <c r="Q243" i="1"/>
  <c r="M243" i="1"/>
  <c r="X242" i="1"/>
  <c r="W242" i="1"/>
  <c r="U242" i="1"/>
  <c r="R242" i="1"/>
  <c r="Q242" i="1"/>
  <c r="P242" i="1"/>
  <c r="M242" i="1"/>
  <c r="L242" i="1"/>
  <c r="H242" i="1"/>
  <c r="G242" i="1"/>
  <c r="R241" i="1"/>
  <c r="Q241" i="1"/>
  <c r="M241" i="1"/>
  <c r="X240" i="1"/>
  <c r="W240" i="1"/>
  <c r="U240" i="1"/>
  <c r="R240" i="1"/>
  <c r="Q240" i="1"/>
  <c r="P240" i="1"/>
  <c r="M240" i="1"/>
  <c r="L240" i="1"/>
  <c r="H240" i="1"/>
  <c r="G240" i="1"/>
  <c r="R239" i="1"/>
  <c r="Q239" i="1"/>
  <c r="M239" i="1"/>
  <c r="X238" i="1"/>
  <c r="W238" i="1"/>
  <c r="U238" i="1"/>
  <c r="R238" i="1"/>
  <c r="Q238" i="1"/>
  <c r="P238" i="1"/>
  <c r="M238" i="1"/>
  <c r="L238" i="1"/>
  <c r="H238" i="1"/>
  <c r="G238" i="1"/>
  <c r="R237" i="1"/>
  <c r="Q237" i="1"/>
  <c r="M237" i="1"/>
  <c r="X236" i="1"/>
  <c r="W236" i="1"/>
  <c r="U236" i="1"/>
  <c r="R236" i="1"/>
  <c r="Q236" i="1"/>
  <c r="P236" i="1"/>
  <c r="M236" i="1"/>
  <c r="L236" i="1"/>
  <c r="H236" i="1"/>
  <c r="G236" i="1"/>
  <c r="R235" i="1"/>
  <c r="Q235" i="1"/>
  <c r="M235" i="1"/>
  <c r="X234" i="1"/>
  <c r="W234" i="1"/>
  <c r="U234" i="1"/>
  <c r="R234" i="1"/>
  <c r="Q234" i="1"/>
  <c r="P234" i="1"/>
  <c r="M234" i="1"/>
  <c r="L234" i="1"/>
  <c r="H234" i="1"/>
  <c r="G234" i="1"/>
  <c r="R233" i="1"/>
  <c r="Q233" i="1"/>
  <c r="M233" i="1"/>
  <c r="X232" i="1"/>
  <c r="W232" i="1"/>
  <c r="U232" i="1"/>
  <c r="R232" i="1"/>
  <c r="Q232" i="1"/>
  <c r="P232" i="1"/>
  <c r="M232" i="1"/>
  <c r="L232" i="1"/>
  <c r="H232" i="1"/>
  <c r="G232" i="1"/>
  <c r="R231" i="1"/>
  <c r="Q231" i="1"/>
  <c r="M231" i="1"/>
  <c r="X230" i="1"/>
  <c r="W230" i="1"/>
  <c r="U230" i="1"/>
  <c r="R230" i="1"/>
  <c r="Q230" i="1"/>
  <c r="P230" i="1"/>
  <c r="M230" i="1"/>
  <c r="L230" i="1"/>
  <c r="H230" i="1"/>
  <c r="G230" i="1"/>
  <c r="R229" i="1"/>
  <c r="Q229" i="1"/>
  <c r="M229" i="1"/>
  <c r="X228" i="1"/>
  <c r="W228" i="1"/>
  <c r="U228" i="1"/>
  <c r="R228" i="1"/>
  <c r="Q228" i="1"/>
  <c r="P228" i="1"/>
  <c r="M228" i="1"/>
  <c r="L228" i="1"/>
  <c r="H228" i="1"/>
  <c r="G228" i="1"/>
  <c r="R227" i="1"/>
  <c r="Q227" i="1"/>
  <c r="M227" i="1"/>
  <c r="X226" i="1"/>
  <c r="W226" i="1"/>
  <c r="U226" i="1"/>
  <c r="R226" i="1"/>
  <c r="Q226" i="1"/>
  <c r="P226" i="1"/>
  <c r="M226" i="1"/>
  <c r="L226" i="1"/>
  <c r="H226" i="1"/>
  <c r="G226" i="1"/>
  <c r="R225" i="1"/>
  <c r="Q225" i="1"/>
  <c r="M225" i="1"/>
  <c r="X224" i="1"/>
  <c r="W224" i="1"/>
  <c r="U224" i="1"/>
  <c r="R224" i="1"/>
  <c r="Q224" i="1"/>
  <c r="P224" i="1"/>
  <c r="M224" i="1"/>
  <c r="L224" i="1"/>
  <c r="H224" i="1"/>
  <c r="G224" i="1"/>
  <c r="R223" i="1"/>
  <c r="Q223" i="1"/>
  <c r="M223" i="1"/>
  <c r="X222" i="1"/>
  <c r="W222" i="1"/>
  <c r="U222" i="1"/>
  <c r="R222" i="1"/>
  <c r="Q222" i="1"/>
  <c r="P222" i="1"/>
  <c r="M222" i="1"/>
  <c r="L222" i="1"/>
  <c r="H222" i="1"/>
  <c r="G222" i="1"/>
  <c r="R221" i="1"/>
  <c r="Q221" i="1"/>
  <c r="M221" i="1"/>
  <c r="X220" i="1"/>
  <c r="W220" i="1"/>
  <c r="U220" i="1"/>
  <c r="R220" i="1"/>
  <c r="Q220" i="1"/>
  <c r="P220" i="1"/>
  <c r="M220" i="1"/>
  <c r="L220" i="1"/>
  <c r="H220" i="1"/>
  <c r="G220" i="1"/>
  <c r="R219" i="1"/>
  <c r="Q219" i="1"/>
  <c r="M219" i="1"/>
  <c r="X218" i="1"/>
  <c r="W218" i="1"/>
  <c r="U218" i="1"/>
  <c r="R218" i="1"/>
  <c r="Q218" i="1"/>
  <c r="P218" i="1"/>
  <c r="M218" i="1"/>
  <c r="L218" i="1"/>
  <c r="H218" i="1"/>
  <c r="G218" i="1"/>
  <c r="R217" i="1"/>
  <c r="Q217" i="1"/>
  <c r="M217" i="1"/>
  <c r="X216" i="1"/>
  <c r="W216" i="1"/>
  <c r="U216" i="1"/>
  <c r="R216" i="1"/>
  <c r="Q216" i="1"/>
  <c r="P216" i="1"/>
  <c r="M216" i="1"/>
  <c r="L216" i="1"/>
  <c r="H216" i="1"/>
  <c r="G216" i="1"/>
  <c r="R215" i="1"/>
  <c r="Q215" i="1"/>
  <c r="M215" i="1"/>
  <c r="X214" i="1"/>
  <c r="W214" i="1"/>
  <c r="U214" i="1"/>
  <c r="R214" i="1"/>
  <c r="Q214" i="1"/>
  <c r="P214" i="1"/>
  <c r="M214" i="1"/>
  <c r="L214" i="1"/>
  <c r="H214" i="1"/>
  <c r="G214" i="1"/>
  <c r="R213" i="1"/>
  <c r="Q213" i="1"/>
  <c r="M213" i="1"/>
  <c r="X212" i="1"/>
  <c r="W212" i="1"/>
  <c r="U212" i="1"/>
  <c r="R212" i="1"/>
  <c r="Q212" i="1"/>
  <c r="P212" i="1"/>
  <c r="M212" i="1"/>
  <c r="L212" i="1"/>
  <c r="H212" i="1"/>
  <c r="G212" i="1"/>
  <c r="R211" i="1"/>
  <c r="Q211" i="1"/>
  <c r="M211" i="1"/>
  <c r="X210" i="1"/>
  <c r="W210" i="1"/>
  <c r="U210" i="1"/>
  <c r="R210" i="1"/>
  <c r="Q210" i="1"/>
  <c r="P210" i="1"/>
  <c r="M210" i="1"/>
  <c r="L210" i="1"/>
  <c r="H210" i="1"/>
  <c r="G210" i="1"/>
  <c r="R209" i="1"/>
  <c r="Q209" i="1"/>
  <c r="M209" i="1"/>
  <c r="X208" i="1"/>
  <c r="W208" i="1"/>
  <c r="U208" i="1"/>
  <c r="R208" i="1"/>
  <c r="Q208" i="1"/>
  <c r="P208" i="1"/>
  <c r="M208" i="1"/>
  <c r="L208" i="1"/>
  <c r="H208" i="1"/>
  <c r="G208" i="1"/>
  <c r="R207" i="1"/>
  <c r="Q207" i="1"/>
  <c r="M207" i="1"/>
  <c r="X206" i="1"/>
  <c r="W206" i="1"/>
  <c r="U206" i="1"/>
  <c r="R206" i="1"/>
  <c r="Q206" i="1"/>
  <c r="P206" i="1"/>
  <c r="M206" i="1"/>
  <c r="L206" i="1"/>
  <c r="H206" i="1"/>
  <c r="G206" i="1"/>
  <c r="R205" i="1"/>
  <c r="Q205" i="1"/>
  <c r="M205" i="1"/>
  <c r="X204" i="1"/>
  <c r="W204" i="1"/>
  <c r="R204" i="1"/>
  <c r="Q204" i="1"/>
  <c r="P204" i="1"/>
  <c r="M204" i="1"/>
  <c r="L204" i="1"/>
  <c r="H204" i="1"/>
  <c r="G204" i="1"/>
  <c r="R203" i="1"/>
  <c r="Q203" i="1"/>
  <c r="M203" i="1"/>
  <c r="X202" i="1"/>
  <c r="W202" i="1"/>
  <c r="U202" i="1"/>
  <c r="R202" i="1"/>
  <c r="Q202" i="1"/>
  <c r="P202" i="1"/>
  <c r="M202" i="1"/>
  <c r="L202" i="1"/>
  <c r="H202" i="1"/>
  <c r="G202" i="1"/>
  <c r="R201" i="1"/>
  <c r="Q201" i="1"/>
  <c r="M201" i="1"/>
  <c r="X200" i="1"/>
  <c r="W200" i="1"/>
  <c r="U200" i="1"/>
  <c r="R200" i="1"/>
  <c r="Q200" i="1"/>
  <c r="P200" i="1"/>
  <c r="M200" i="1"/>
  <c r="L200" i="1"/>
  <c r="H200" i="1"/>
  <c r="G200" i="1"/>
  <c r="R199" i="1"/>
  <c r="Q199" i="1"/>
  <c r="M199" i="1"/>
  <c r="X198" i="1"/>
  <c r="W198" i="1"/>
  <c r="U198" i="1"/>
  <c r="R198" i="1"/>
  <c r="Q198" i="1"/>
  <c r="P198" i="1"/>
  <c r="M198" i="1"/>
  <c r="L198" i="1"/>
  <c r="H198" i="1"/>
  <c r="G198" i="1"/>
  <c r="R197" i="1"/>
  <c r="Q197" i="1"/>
  <c r="M197" i="1"/>
  <c r="X196" i="1"/>
  <c r="W196" i="1"/>
  <c r="U196" i="1"/>
  <c r="R196" i="1"/>
  <c r="Q196" i="1"/>
  <c r="P196" i="1"/>
  <c r="M196" i="1"/>
  <c r="L196" i="1"/>
  <c r="H196" i="1"/>
  <c r="G196" i="1"/>
  <c r="R195" i="1"/>
  <c r="Q195" i="1"/>
  <c r="M195" i="1"/>
  <c r="X194" i="1"/>
  <c r="W194" i="1"/>
  <c r="U194" i="1"/>
  <c r="R194" i="1"/>
  <c r="Q194" i="1"/>
  <c r="P194" i="1"/>
  <c r="M194" i="1"/>
  <c r="L194" i="1"/>
  <c r="H194" i="1"/>
  <c r="G194" i="1"/>
  <c r="R193" i="1"/>
  <c r="Q193" i="1"/>
  <c r="M193" i="1"/>
  <c r="X192" i="1"/>
  <c r="W192" i="1"/>
  <c r="U192" i="1"/>
  <c r="R192" i="1"/>
  <c r="Q192" i="1"/>
  <c r="P192" i="1"/>
  <c r="M192" i="1"/>
  <c r="L192" i="1"/>
  <c r="H192" i="1"/>
  <c r="G192" i="1"/>
  <c r="R191" i="1"/>
  <c r="Q191" i="1"/>
  <c r="M191" i="1"/>
  <c r="X190" i="1"/>
  <c r="W190" i="1"/>
  <c r="U190" i="1"/>
  <c r="R190" i="1"/>
  <c r="Q190" i="1"/>
  <c r="P190" i="1"/>
  <c r="M190" i="1"/>
  <c r="L190" i="1"/>
  <c r="H190" i="1"/>
  <c r="G190" i="1"/>
  <c r="R189" i="1"/>
  <c r="Q189" i="1"/>
  <c r="M189" i="1"/>
  <c r="X188" i="1"/>
  <c r="W188" i="1"/>
  <c r="U188" i="1"/>
  <c r="R188" i="1"/>
  <c r="Q188" i="1"/>
  <c r="P188" i="1"/>
  <c r="M188" i="1"/>
  <c r="L188" i="1"/>
  <c r="H188" i="1"/>
  <c r="G188" i="1"/>
  <c r="R187" i="1"/>
  <c r="Q187" i="1"/>
  <c r="M187" i="1"/>
  <c r="X186" i="1"/>
  <c r="W186" i="1"/>
  <c r="U186" i="1"/>
  <c r="R186" i="1"/>
  <c r="Q186" i="1"/>
  <c r="P186" i="1"/>
  <c r="M186" i="1"/>
  <c r="L186" i="1"/>
  <c r="H186" i="1"/>
  <c r="G186" i="1"/>
  <c r="R185" i="1"/>
  <c r="Q185" i="1"/>
  <c r="M185" i="1"/>
  <c r="X184" i="1"/>
  <c r="W184" i="1"/>
  <c r="U184" i="1"/>
  <c r="R184" i="1"/>
  <c r="Q184" i="1"/>
  <c r="P184" i="1"/>
  <c r="M184" i="1"/>
  <c r="L184" i="1"/>
  <c r="H184" i="1"/>
  <c r="G184" i="1"/>
  <c r="R183" i="1"/>
  <c r="Q183" i="1"/>
  <c r="M183" i="1"/>
  <c r="X182" i="1"/>
  <c r="W182" i="1"/>
  <c r="U182" i="1"/>
  <c r="R182" i="1"/>
  <c r="Q182" i="1"/>
  <c r="P182" i="1"/>
  <c r="M182" i="1"/>
  <c r="L182" i="1"/>
  <c r="H182" i="1"/>
  <c r="G182" i="1"/>
  <c r="R181" i="1"/>
  <c r="Q181" i="1"/>
  <c r="M181" i="1"/>
  <c r="X180" i="1"/>
  <c r="W180" i="1"/>
  <c r="U180" i="1"/>
  <c r="R180" i="1"/>
  <c r="Q180" i="1"/>
  <c r="P180" i="1"/>
  <c r="M180" i="1"/>
  <c r="L180" i="1"/>
  <c r="H180" i="1"/>
  <c r="G180" i="1"/>
  <c r="R179" i="1"/>
  <c r="Q179" i="1"/>
  <c r="M179" i="1"/>
  <c r="X178" i="1"/>
  <c r="W178" i="1"/>
  <c r="U178" i="1"/>
  <c r="R178" i="1"/>
  <c r="Q178" i="1"/>
  <c r="P178" i="1"/>
  <c r="M178" i="1"/>
  <c r="L178" i="1"/>
  <c r="H178" i="1"/>
  <c r="G178" i="1"/>
  <c r="R177" i="1"/>
  <c r="Q177" i="1"/>
  <c r="M177" i="1"/>
  <c r="X176" i="1"/>
  <c r="W176" i="1"/>
  <c r="U176" i="1"/>
  <c r="R176" i="1"/>
  <c r="Q176" i="1"/>
  <c r="P176" i="1"/>
  <c r="M176" i="1"/>
  <c r="L176" i="1"/>
  <c r="H176" i="1"/>
  <c r="G176" i="1"/>
  <c r="R175" i="1"/>
  <c r="Q175" i="1"/>
  <c r="M175" i="1"/>
  <c r="X174" i="1"/>
  <c r="W174" i="1"/>
  <c r="U174" i="1"/>
  <c r="R174" i="1"/>
  <c r="Q174" i="1"/>
  <c r="P174" i="1"/>
  <c r="M174" i="1"/>
  <c r="L174" i="1"/>
  <c r="H174" i="1"/>
  <c r="G174" i="1"/>
  <c r="R173" i="1"/>
  <c r="Q173" i="1"/>
  <c r="M173" i="1"/>
  <c r="X172" i="1"/>
  <c r="W172" i="1"/>
  <c r="U172" i="1"/>
  <c r="R172" i="1"/>
  <c r="Q172" i="1"/>
  <c r="P172" i="1"/>
  <c r="M172" i="1"/>
  <c r="L172" i="1"/>
  <c r="H172" i="1"/>
  <c r="G172" i="1"/>
  <c r="R171" i="1"/>
  <c r="Q171" i="1"/>
  <c r="M171" i="1"/>
  <c r="X170" i="1"/>
  <c r="W170" i="1"/>
  <c r="U170" i="1"/>
  <c r="R170" i="1"/>
  <c r="Q170" i="1"/>
  <c r="P170" i="1"/>
  <c r="M170" i="1"/>
  <c r="L170" i="1"/>
  <c r="H170" i="1"/>
  <c r="G170" i="1"/>
  <c r="R169" i="1"/>
  <c r="Q169" i="1"/>
  <c r="M169" i="1"/>
  <c r="X168" i="1"/>
  <c r="W168" i="1"/>
  <c r="U168" i="1"/>
  <c r="R168" i="1"/>
  <c r="Q168" i="1"/>
  <c r="P168" i="1"/>
  <c r="M168" i="1"/>
  <c r="L168" i="1"/>
  <c r="H168" i="1"/>
  <c r="G168" i="1"/>
  <c r="R167" i="1"/>
  <c r="Q167" i="1"/>
  <c r="M167" i="1"/>
  <c r="X166" i="1"/>
  <c r="W166" i="1"/>
  <c r="U166" i="1"/>
  <c r="R166" i="1"/>
  <c r="Q166" i="1"/>
  <c r="P166" i="1"/>
  <c r="M166" i="1"/>
  <c r="L166" i="1"/>
  <c r="H166" i="1"/>
  <c r="G166" i="1"/>
  <c r="R165" i="1"/>
  <c r="Q165" i="1"/>
  <c r="M165" i="1"/>
  <c r="X164" i="1"/>
  <c r="W164" i="1"/>
  <c r="U164" i="1"/>
  <c r="R164" i="1"/>
  <c r="Q164" i="1"/>
  <c r="P164" i="1"/>
  <c r="M164" i="1"/>
  <c r="L164" i="1"/>
  <c r="H164" i="1"/>
  <c r="G164" i="1"/>
  <c r="R163" i="1"/>
  <c r="Q163" i="1"/>
  <c r="M163" i="1"/>
  <c r="X162" i="1"/>
  <c r="W162" i="1"/>
  <c r="U162" i="1"/>
  <c r="R162" i="1"/>
  <c r="Q162" i="1"/>
  <c r="P162" i="1"/>
  <c r="M162" i="1"/>
  <c r="L162" i="1"/>
  <c r="H162" i="1"/>
  <c r="G162" i="1"/>
  <c r="R161" i="1"/>
  <c r="Q161" i="1"/>
  <c r="M161" i="1"/>
  <c r="X160" i="1"/>
  <c r="W160" i="1"/>
  <c r="U160" i="1"/>
  <c r="R160" i="1"/>
  <c r="Q160" i="1"/>
  <c r="P160" i="1"/>
  <c r="M160" i="1"/>
  <c r="L160" i="1"/>
  <c r="H160" i="1"/>
  <c r="G160" i="1"/>
  <c r="R159" i="1"/>
  <c r="Q159" i="1"/>
  <c r="M159" i="1"/>
  <c r="X158" i="1"/>
  <c r="W158" i="1"/>
  <c r="U158" i="1"/>
  <c r="R158" i="1"/>
  <c r="Q158" i="1"/>
  <c r="P158" i="1"/>
  <c r="M158" i="1"/>
  <c r="L158" i="1"/>
  <c r="H158" i="1"/>
  <c r="G158" i="1"/>
  <c r="R157" i="1"/>
  <c r="Q157" i="1"/>
  <c r="M157" i="1"/>
  <c r="X156" i="1"/>
  <c r="W156" i="1"/>
  <c r="U156" i="1"/>
  <c r="R156" i="1"/>
  <c r="Q156" i="1"/>
  <c r="P156" i="1"/>
  <c r="M156" i="1"/>
  <c r="L156" i="1"/>
  <c r="H156" i="1"/>
  <c r="G156" i="1"/>
  <c r="R155" i="1"/>
  <c r="Q155" i="1"/>
  <c r="M155" i="1"/>
  <c r="X154" i="1"/>
  <c r="W154" i="1"/>
  <c r="U154" i="1"/>
  <c r="R154" i="1"/>
  <c r="Q154" i="1"/>
  <c r="P154" i="1"/>
  <c r="M154" i="1"/>
  <c r="L154" i="1"/>
  <c r="H154" i="1"/>
  <c r="G154" i="1"/>
  <c r="R153" i="1"/>
  <c r="Q153" i="1"/>
  <c r="M153" i="1"/>
  <c r="X152" i="1"/>
  <c r="W152" i="1"/>
  <c r="U152" i="1"/>
  <c r="R152" i="1"/>
  <c r="Q152" i="1"/>
  <c r="P152" i="1"/>
  <c r="M152" i="1"/>
  <c r="L152" i="1"/>
  <c r="H152" i="1"/>
  <c r="G152" i="1"/>
  <c r="R151" i="1"/>
  <c r="Q151" i="1"/>
  <c r="M151" i="1"/>
  <c r="X150" i="1"/>
  <c r="W150" i="1"/>
  <c r="U150" i="1"/>
  <c r="R150" i="1"/>
  <c r="Q150" i="1"/>
  <c r="P150" i="1"/>
  <c r="M150" i="1"/>
  <c r="L150" i="1"/>
  <c r="H150" i="1"/>
  <c r="G150" i="1"/>
  <c r="R149" i="1"/>
  <c r="Q149" i="1"/>
  <c r="M149" i="1"/>
  <c r="X148" i="1"/>
  <c r="W148" i="1"/>
  <c r="U148" i="1"/>
  <c r="R148" i="1"/>
  <c r="Q148" i="1"/>
  <c r="P148" i="1"/>
  <c r="M148" i="1"/>
  <c r="L148" i="1"/>
  <c r="H148" i="1"/>
  <c r="G148" i="1"/>
  <c r="R147" i="1"/>
  <c r="Q147" i="1"/>
  <c r="M147" i="1"/>
  <c r="X146" i="1"/>
  <c r="W146" i="1"/>
  <c r="U146" i="1"/>
  <c r="R146" i="1"/>
  <c r="Q146" i="1"/>
  <c r="P146" i="1"/>
  <c r="M146" i="1"/>
  <c r="L146" i="1"/>
  <c r="H146" i="1"/>
  <c r="G146" i="1"/>
  <c r="R145" i="1"/>
  <c r="Q145" i="1"/>
  <c r="M145" i="1"/>
  <c r="X144" i="1"/>
  <c r="W144" i="1"/>
  <c r="U144" i="1"/>
  <c r="R144" i="1"/>
  <c r="Q144" i="1"/>
  <c r="P144" i="1"/>
  <c r="M144" i="1"/>
  <c r="L144" i="1"/>
  <c r="H144" i="1"/>
  <c r="G144" i="1"/>
  <c r="R143" i="1"/>
  <c r="Q143" i="1"/>
  <c r="M143" i="1"/>
  <c r="X142" i="1"/>
  <c r="W142" i="1"/>
  <c r="U142" i="1"/>
  <c r="R142" i="1"/>
  <c r="Q142" i="1"/>
  <c r="P142" i="1"/>
  <c r="M142" i="1"/>
  <c r="L142" i="1"/>
  <c r="H142" i="1"/>
  <c r="G142" i="1"/>
  <c r="R141" i="1"/>
  <c r="Q141" i="1"/>
  <c r="M141" i="1"/>
  <c r="X140" i="1"/>
  <c r="W140" i="1"/>
  <c r="U140" i="1"/>
  <c r="R140" i="1"/>
  <c r="Q140" i="1"/>
  <c r="P140" i="1"/>
  <c r="M140" i="1"/>
  <c r="L140" i="1"/>
  <c r="H140" i="1"/>
  <c r="G140" i="1"/>
  <c r="R139" i="1"/>
  <c r="Q139" i="1"/>
  <c r="M139" i="1"/>
  <c r="X138" i="1"/>
  <c r="W138" i="1"/>
  <c r="U138" i="1"/>
  <c r="R138" i="1"/>
  <c r="Q138" i="1"/>
  <c r="P138" i="1"/>
  <c r="M138" i="1"/>
  <c r="L138" i="1"/>
  <c r="H138" i="1"/>
  <c r="G138" i="1"/>
  <c r="R137" i="1"/>
  <c r="Q137" i="1"/>
  <c r="M137" i="1"/>
  <c r="X136" i="1"/>
  <c r="W136" i="1"/>
  <c r="U136" i="1"/>
  <c r="R136" i="1"/>
  <c r="Q136" i="1"/>
  <c r="P136" i="1"/>
  <c r="M136" i="1"/>
  <c r="L136" i="1"/>
  <c r="H136" i="1"/>
  <c r="G136" i="1"/>
  <c r="R135" i="1"/>
  <c r="Q135" i="1"/>
  <c r="M135" i="1"/>
  <c r="X134" i="1"/>
  <c r="W134" i="1"/>
  <c r="U134" i="1"/>
  <c r="R134" i="1"/>
  <c r="Q134" i="1"/>
  <c r="P134" i="1"/>
  <c r="M134" i="1"/>
  <c r="L134" i="1"/>
  <c r="H134" i="1"/>
  <c r="G134" i="1"/>
  <c r="R133" i="1"/>
  <c r="Q133" i="1"/>
  <c r="M133" i="1"/>
  <c r="X132" i="1"/>
  <c r="W132" i="1"/>
  <c r="U132" i="1"/>
  <c r="R132" i="1"/>
  <c r="Q132" i="1"/>
  <c r="P132" i="1"/>
  <c r="M132" i="1"/>
  <c r="L132" i="1"/>
  <c r="H132" i="1"/>
  <c r="G132" i="1"/>
  <c r="R131" i="1"/>
  <c r="Q131" i="1"/>
  <c r="M131" i="1"/>
  <c r="X130" i="1"/>
  <c r="W130" i="1"/>
  <c r="U130" i="1"/>
  <c r="R130" i="1"/>
  <c r="Q130" i="1"/>
  <c r="P130" i="1"/>
  <c r="M130" i="1"/>
  <c r="L130" i="1"/>
  <c r="H130" i="1"/>
  <c r="G130" i="1"/>
  <c r="R129" i="1"/>
  <c r="Q129" i="1"/>
  <c r="M129" i="1"/>
  <c r="X128" i="1"/>
  <c r="W128" i="1"/>
  <c r="U128" i="1"/>
  <c r="R128" i="1"/>
  <c r="Q128" i="1"/>
  <c r="P128" i="1"/>
  <c r="M128" i="1"/>
  <c r="L128" i="1"/>
  <c r="H128" i="1"/>
  <c r="G128" i="1"/>
  <c r="R127" i="1"/>
  <c r="Q127" i="1"/>
  <c r="M127" i="1"/>
  <c r="X126" i="1"/>
  <c r="W126" i="1"/>
  <c r="U126" i="1"/>
  <c r="R126" i="1"/>
  <c r="Q126" i="1"/>
  <c r="P126" i="1"/>
  <c r="M126" i="1"/>
  <c r="L126" i="1"/>
  <c r="H126" i="1"/>
  <c r="G126" i="1"/>
  <c r="R125" i="1"/>
  <c r="Q125" i="1"/>
  <c r="M125" i="1"/>
  <c r="X124" i="1"/>
  <c r="W124" i="1"/>
  <c r="U124" i="1"/>
  <c r="R124" i="1"/>
  <c r="Q124" i="1"/>
  <c r="P124" i="1"/>
  <c r="M124" i="1"/>
  <c r="L124" i="1"/>
  <c r="H124" i="1"/>
  <c r="G124" i="1"/>
  <c r="R123" i="1"/>
  <c r="Q123" i="1"/>
  <c r="M123" i="1"/>
  <c r="X122" i="1"/>
  <c r="W122" i="1"/>
  <c r="U122" i="1"/>
  <c r="R122" i="1"/>
  <c r="Q122" i="1"/>
  <c r="P122" i="1"/>
  <c r="M122" i="1"/>
  <c r="L122" i="1"/>
  <c r="H122" i="1"/>
  <c r="G122" i="1"/>
  <c r="R121" i="1"/>
  <c r="Q121" i="1"/>
  <c r="M121" i="1"/>
  <c r="X120" i="1"/>
  <c r="W120" i="1"/>
  <c r="U120" i="1"/>
  <c r="R120" i="1"/>
  <c r="Q120" i="1"/>
  <c r="P120" i="1"/>
  <c r="M120" i="1"/>
  <c r="L120" i="1"/>
  <c r="H120" i="1"/>
  <c r="G120" i="1"/>
  <c r="R119" i="1"/>
  <c r="Q119" i="1"/>
  <c r="M119" i="1"/>
  <c r="X118" i="1"/>
  <c r="W118" i="1"/>
  <c r="U118" i="1"/>
  <c r="R118" i="1"/>
  <c r="Q118" i="1"/>
  <c r="P118" i="1"/>
  <c r="M118" i="1"/>
  <c r="L118" i="1"/>
  <c r="H118" i="1"/>
  <c r="G118" i="1"/>
  <c r="R117" i="1"/>
  <c r="Q117" i="1"/>
  <c r="M117" i="1"/>
  <c r="X116" i="1"/>
  <c r="W116" i="1"/>
  <c r="U116" i="1"/>
  <c r="R116" i="1"/>
  <c r="Q116" i="1"/>
  <c r="P116" i="1"/>
  <c r="M116" i="1"/>
  <c r="L116" i="1"/>
  <c r="H116" i="1"/>
  <c r="G116" i="1"/>
  <c r="R115" i="1"/>
  <c r="M115" i="1"/>
  <c r="X114" i="1"/>
  <c r="W114" i="1"/>
  <c r="R114" i="1"/>
  <c r="P114" i="1"/>
  <c r="M114" i="1"/>
  <c r="L114" i="1"/>
  <c r="H114" i="1"/>
  <c r="G114" i="1"/>
  <c r="R113" i="1"/>
  <c r="M113" i="1"/>
  <c r="X112" i="1"/>
  <c r="W112" i="1"/>
  <c r="R112" i="1"/>
  <c r="P112" i="1"/>
  <c r="M112" i="1"/>
  <c r="L112" i="1"/>
  <c r="H112" i="1"/>
  <c r="G112" i="1"/>
  <c r="R111" i="1"/>
  <c r="M111" i="1"/>
  <c r="X110" i="1"/>
  <c r="W110" i="1"/>
  <c r="R110" i="1"/>
  <c r="P110" i="1"/>
  <c r="M110" i="1"/>
  <c r="L110" i="1"/>
  <c r="H110" i="1"/>
  <c r="G110" i="1"/>
  <c r="R109" i="1"/>
  <c r="M109" i="1"/>
  <c r="X108" i="1"/>
  <c r="W108" i="1"/>
  <c r="R108" i="1"/>
  <c r="P108" i="1"/>
  <c r="M108" i="1"/>
  <c r="L108" i="1"/>
  <c r="H108" i="1"/>
  <c r="G108" i="1"/>
  <c r="R107" i="1"/>
  <c r="M107" i="1"/>
  <c r="X106" i="1"/>
  <c r="W106" i="1"/>
  <c r="R106" i="1"/>
  <c r="P106" i="1"/>
  <c r="M106" i="1"/>
  <c r="L106" i="1"/>
  <c r="H106" i="1"/>
  <c r="G106" i="1"/>
  <c r="R105" i="1"/>
  <c r="M105" i="1"/>
  <c r="X104" i="1"/>
  <c r="W104" i="1"/>
  <c r="R104" i="1"/>
  <c r="P104" i="1"/>
  <c r="M104" i="1"/>
  <c r="L104" i="1"/>
  <c r="H104" i="1"/>
  <c r="G104" i="1"/>
  <c r="R103" i="1"/>
  <c r="M103" i="1"/>
  <c r="X102" i="1"/>
  <c r="W102" i="1"/>
  <c r="R102" i="1"/>
  <c r="P102" i="1"/>
  <c r="M102" i="1"/>
  <c r="L102" i="1"/>
  <c r="H102" i="1"/>
  <c r="G102" i="1"/>
  <c r="R101" i="1"/>
  <c r="M101" i="1"/>
  <c r="X100" i="1"/>
  <c r="W100" i="1"/>
  <c r="R100" i="1"/>
  <c r="P100" i="1"/>
  <c r="M100" i="1"/>
  <c r="L100" i="1"/>
  <c r="H100" i="1"/>
  <c r="G100" i="1"/>
  <c r="R99" i="1"/>
  <c r="M99" i="1"/>
  <c r="X98" i="1"/>
  <c r="W98" i="1"/>
  <c r="R98" i="1"/>
  <c r="P98" i="1"/>
  <c r="M98" i="1"/>
  <c r="L98" i="1"/>
  <c r="H98" i="1"/>
  <c r="G98" i="1"/>
  <c r="R97" i="1"/>
  <c r="M97" i="1"/>
  <c r="X96" i="1"/>
  <c r="W96" i="1"/>
  <c r="R96" i="1"/>
  <c r="P96" i="1"/>
  <c r="M96" i="1"/>
  <c r="L96" i="1"/>
  <c r="H96" i="1"/>
  <c r="G96" i="1"/>
  <c r="R95" i="1"/>
  <c r="M95" i="1"/>
  <c r="X94" i="1"/>
  <c r="W94" i="1"/>
  <c r="R94" i="1"/>
  <c r="P94" i="1"/>
  <c r="M94" i="1"/>
  <c r="L94" i="1"/>
  <c r="H94" i="1"/>
  <c r="G94" i="1"/>
  <c r="R93" i="1"/>
  <c r="M93" i="1"/>
  <c r="X92" i="1"/>
  <c r="W92" i="1"/>
  <c r="R92" i="1"/>
  <c r="P92" i="1"/>
  <c r="M92" i="1"/>
  <c r="L92" i="1"/>
  <c r="H92" i="1"/>
  <c r="G92" i="1"/>
  <c r="R91" i="1"/>
  <c r="M91" i="1"/>
  <c r="X90" i="1"/>
  <c r="W90" i="1"/>
  <c r="R90" i="1"/>
  <c r="P90" i="1"/>
  <c r="M90" i="1"/>
  <c r="L90" i="1"/>
  <c r="H90" i="1"/>
  <c r="G90" i="1"/>
  <c r="R89" i="1"/>
  <c r="M89" i="1"/>
  <c r="X88" i="1"/>
  <c r="W88" i="1"/>
  <c r="R88" i="1"/>
  <c r="P88" i="1"/>
  <c r="O88" i="1"/>
  <c r="M88" i="1"/>
  <c r="L88" i="1"/>
  <c r="H88" i="1"/>
  <c r="G88" i="1"/>
  <c r="R87" i="1"/>
  <c r="M87" i="1"/>
  <c r="X86" i="1"/>
  <c r="W86" i="1"/>
  <c r="R86" i="1"/>
  <c r="P86" i="1"/>
  <c r="M86" i="1"/>
  <c r="L86" i="1"/>
  <c r="H86" i="1"/>
  <c r="G86" i="1"/>
  <c r="R85" i="1"/>
  <c r="M85" i="1"/>
  <c r="X84" i="1"/>
  <c r="W84" i="1"/>
  <c r="U84" i="1"/>
  <c r="R84" i="1"/>
  <c r="P84" i="1"/>
  <c r="M84" i="1"/>
  <c r="L84" i="1"/>
  <c r="K84" i="1"/>
  <c r="H84" i="1"/>
  <c r="G84" i="1"/>
  <c r="D84" i="1"/>
  <c r="R83" i="1"/>
  <c r="M83" i="1"/>
  <c r="X82" i="1"/>
  <c r="W82" i="1"/>
  <c r="R82" i="1"/>
  <c r="P82" i="1"/>
  <c r="M82" i="1"/>
  <c r="K82" i="1"/>
  <c r="H82" i="1"/>
  <c r="G82" i="1"/>
  <c r="R81" i="1"/>
  <c r="M81" i="1"/>
  <c r="X80" i="1"/>
  <c r="W80" i="1"/>
  <c r="R80" i="1"/>
  <c r="P80" i="1"/>
  <c r="M80" i="1"/>
  <c r="L80" i="1"/>
  <c r="H80" i="1"/>
  <c r="G80" i="1"/>
  <c r="R79" i="1"/>
  <c r="M79" i="1"/>
  <c r="X78" i="1"/>
  <c r="W78" i="1"/>
  <c r="R78" i="1"/>
  <c r="P78" i="1"/>
  <c r="M78" i="1"/>
  <c r="L78" i="1"/>
  <c r="H78" i="1"/>
  <c r="G78" i="1"/>
  <c r="R77" i="1"/>
  <c r="M77" i="1"/>
  <c r="X76" i="1"/>
  <c r="W76" i="1"/>
  <c r="R76" i="1"/>
  <c r="P76" i="1"/>
  <c r="M76" i="1"/>
  <c r="L76" i="1"/>
  <c r="H76" i="1"/>
  <c r="G76" i="1"/>
  <c r="R75" i="1"/>
  <c r="M75" i="1"/>
  <c r="X74" i="1"/>
  <c r="W74" i="1"/>
  <c r="R74" i="1"/>
  <c r="P74" i="1"/>
  <c r="M74" i="1"/>
  <c r="L74" i="1"/>
  <c r="H74" i="1"/>
  <c r="G74" i="1"/>
  <c r="R73" i="1"/>
  <c r="M73" i="1"/>
  <c r="X72" i="1"/>
  <c r="W72" i="1"/>
  <c r="R72" i="1"/>
  <c r="P72" i="1"/>
  <c r="M72" i="1"/>
  <c r="L72" i="1"/>
  <c r="H72" i="1"/>
  <c r="G72" i="1"/>
  <c r="R71" i="1"/>
  <c r="M71" i="1"/>
  <c r="X70" i="1"/>
  <c r="W70" i="1"/>
  <c r="R70" i="1"/>
  <c r="P70" i="1"/>
  <c r="M70" i="1"/>
  <c r="L70" i="1"/>
  <c r="H70" i="1"/>
  <c r="G70" i="1"/>
  <c r="R69" i="1"/>
  <c r="M69" i="1"/>
  <c r="X68" i="1"/>
  <c r="W68" i="1"/>
  <c r="R68" i="1"/>
  <c r="P68" i="1"/>
  <c r="M68" i="1"/>
  <c r="L68" i="1"/>
  <c r="H68" i="1"/>
  <c r="G68" i="1"/>
  <c r="R67" i="1"/>
  <c r="M67" i="1"/>
  <c r="X66" i="1"/>
  <c r="W66" i="1"/>
  <c r="R66" i="1"/>
  <c r="P66" i="1"/>
  <c r="M66" i="1"/>
  <c r="L66" i="1"/>
  <c r="H66" i="1"/>
  <c r="G66" i="1"/>
  <c r="R65" i="1"/>
  <c r="M65" i="1"/>
  <c r="X64" i="1"/>
  <c r="W64" i="1"/>
  <c r="R64" i="1"/>
  <c r="P64" i="1"/>
  <c r="M64" i="1"/>
  <c r="L64" i="1"/>
  <c r="H64" i="1"/>
  <c r="G64" i="1"/>
  <c r="R63" i="1"/>
  <c r="M63" i="1"/>
  <c r="X62" i="1"/>
  <c r="W62" i="1"/>
  <c r="R62" i="1"/>
  <c r="P62" i="1"/>
  <c r="M62" i="1"/>
  <c r="L62" i="1"/>
  <c r="H62" i="1"/>
  <c r="G62" i="1"/>
  <c r="R61" i="1"/>
  <c r="M61" i="1"/>
  <c r="X60" i="1"/>
  <c r="W60" i="1"/>
  <c r="R60" i="1"/>
  <c r="P60" i="1"/>
  <c r="M60" i="1"/>
  <c r="L60" i="1"/>
  <c r="H60" i="1"/>
  <c r="G60" i="1"/>
  <c r="R59" i="1"/>
  <c r="M59" i="1"/>
  <c r="X58" i="1"/>
  <c r="W58" i="1"/>
  <c r="R58" i="1"/>
  <c r="P58" i="1"/>
  <c r="M58" i="1"/>
  <c r="L58" i="1"/>
  <c r="H58" i="1"/>
  <c r="G58" i="1"/>
  <c r="R57" i="1"/>
  <c r="M57" i="1"/>
  <c r="X56" i="1"/>
  <c r="W56" i="1"/>
  <c r="R56" i="1"/>
  <c r="P56" i="1"/>
  <c r="M56" i="1"/>
  <c r="L56" i="1"/>
  <c r="H56" i="1"/>
  <c r="G56" i="1"/>
  <c r="R55" i="1"/>
  <c r="M55" i="1"/>
  <c r="X54" i="1"/>
  <c r="W54" i="1"/>
  <c r="R54" i="1"/>
  <c r="P54" i="1"/>
  <c r="M54" i="1"/>
  <c r="L54" i="1"/>
  <c r="H54" i="1"/>
  <c r="G54" i="1"/>
  <c r="R53" i="1"/>
  <c r="M53" i="1"/>
  <c r="X52" i="1"/>
  <c r="W52" i="1"/>
  <c r="R52" i="1"/>
  <c r="P52" i="1"/>
  <c r="M52" i="1"/>
  <c r="L52" i="1"/>
  <c r="H52" i="1"/>
  <c r="G52" i="1"/>
  <c r="R51" i="1"/>
  <c r="M51" i="1"/>
  <c r="X50" i="1"/>
  <c r="W50" i="1"/>
  <c r="R50" i="1"/>
  <c r="P50" i="1"/>
  <c r="M50" i="1"/>
  <c r="L50" i="1"/>
  <c r="H50" i="1"/>
  <c r="G50" i="1"/>
  <c r="R49" i="1"/>
  <c r="M49" i="1"/>
  <c r="X48" i="1"/>
  <c r="W48" i="1"/>
  <c r="R48" i="1"/>
  <c r="P48" i="1"/>
  <c r="M48" i="1"/>
  <c r="L48" i="1"/>
  <c r="H48" i="1"/>
  <c r="G48" i="1"/>
  <c r="R47" i="1"/>
  <c r="M47" i="1"/>
  <c r="X46" i="1"/>
  <c r="W46" i="1"/>
  <c r="R46" i="1"/>
  <c r="P46" i="1"/>
  <c r="M46" i="1"/>
  <c r="L46" i="1"/>
  <c r="H46" i="1"/>
  <c r="G46" i="1"/>
  <c r="R45" i="1"/>
  <c r="M45" i="1"/>
  <c r="X44" i="1"/>
  <c r="W44" i="1"/>
  <c r="R44" i="1"/>
  <c r="P44" i="1"/>
  <c r="M44" i="1"/>
  <c r="L44" i="1"/>
  <c r="H44" i="1"/>
  <c r="G44" i="1"/>
  <c r="R43" i="1"/>
  <c r="M43" i="1"/>
  <c r="X42" i="1"/>
  <c r="W42" i="1"/>
  <c r="R42" i="1"/>
  <c r="P42" i="1"/>
  <c r="M42" i="1"/>
  <c r="L42" i="1"/>
  <c r="H42" i="1"/>
  <c r="G42" i="1"/>
  <c r="R41" i="1"/>
  <c r="M41" i="1"/>
  <c r="X40" i="1"/>
  <c r="W40" i="1"/>
  <c r="R40" i="1"/>
  <c r="P40" i="1"/>
  <c r="M40" i="1"/>
  <c r="L40" i="1"/>
  <c r="H40" i="1"/>
  <c r="G40" i="1"/>
  <c r="R39" i="1"/>
  <c r="M39" i="1"/>
  <c r="X38" i="1"/>
  <c r="W38" i="1"/>
  <c r="R38" i="1"/>
  <c r="P38" i="1"/>
  <c r="M38" i="1"/>
  <c r="L38" i="1"/>
  <c r="H38" i="1"/>
  <c r="G38" i="1"/>
  <c r="R37" i="1"/>
  <c r="M37" i="1"/>
  <c r="X36" i="1"/>
  <c r="W36" i="1"/>
  <c r="R36" i="1"/>
  <c r="P36" i="1"/>
  <c r="M36" i="1"/>
  <c r="L36" i="1"/>
  <c r="H36" i="1"/>
  <c r="G36" i="1"/>
  <c r="R35" i="1"/>
  <c r="M35" i="1"/>
  <c r="X34" i="1"/>
  <c r="W34" i="1"/>
  <c r="R34" i="1"/>
  <c r="P34" i="1"/>
  <c r="M34" i="1"/>
  <c r="L34" i="1"/>
  <c r="H34" i="1"/>
  <c r="G34" i="1"/>
  <c r="R33" i="1"/>
  <c r="M33" i="1"/>
  <c r="X32" i="1"/>
  <c r="W32" i="1"/>
  <c r="R32" i="1"/>
  <c r="P32" i="1"/>
  <c r="M32" i="1"/>
  <c r="L32" i="1"/>
  <c r="H32" i="1"/>
  <c r="G32" i="1"/>
  <c r="R31" i="1"/>
  <c r="M31" i="1"/>
  <c r="X30" i="1"/>
  <c r="W30" i="1"/>
  <c r="R30" i="1"/>
  <c r="P30" i="1"/>
  <c r="M30" i="1"/>
  <c r="L30" i="1"/>
  <c r="H30" i="1"/>
  <c r="G30" i="1"/>
  <c r="R29" i="1"/>
  <c r="M29" i="1"/>
  <c r="X28" i="1"/>
  <c r="W28" i="1"/>
  <c r="R28" i="1"/>
  <c r="P28" i="1"/>
  <c r="M28" i="1"/>
  <c r="L28" i="1"/>
  <c r="H28" i="1"/>
  <c r="G28" i="1"/>
  <c r="R27" i="1"/>
  <c r="M27" i="1"/>
  <c r="X26" i="1"/>
  <c r="W26" i="1"/>
  <c r="R26" i="1"/>
  <c r="P26" i="1"/>
  <c r="M26" i="1"/>
  <c r="L26" i="1"/>
  <c r="H26" i="1"/>
  <c r="G26" i="1"/>
  <c r="R25" i="1"/>
  <c r="M25" i="1"/>
  <c r="X24" i="1"/>
  <c r="W24" i="1"/>
  <c r="R24" i="1"/>
  <c r="P24" i="1"/>
  <c r="M24" i="1"/>
  <c r="L24" i="1"/>
  <c r="H24" i="1"/>
  <c r="G24" i="1"/>
  <c r="R23" i="1"/>
  <c r="M23" i="1"/>
  <c r="X22" i="1"/>
  <c r="W22" i="1"/>
  <c r="R22" i="1"/>
  <c r="P22" i="1"/>
  <c r="M22" i="1"/>
  <c r="L22" i="1"/>
  <c r="H22" i="1"/>
  <c r="G22" i="1"/>
  <c r="R21" i="1"/>
  <c r="M21" i="1"/>
  <c r="X20" i="1"/>
  <c r="W20" i="1"/>
  <c r="R20" i="1"/>
  <c r="P20" i="1"/>
  <c r="M20" i="1"/>
  <c r="L20" i="1"/>
  <c r="H20" i="1"/>
  <c r="G20" i="1"/>
  <c r="R19" i="1"/>
  <c r="M19" i="1"/>
  <c r="X18" i="1"/>
  <c r="W18" i="1"/>
  <c r="R18" i="1"/>
  <c r="P18" i="1"/>
  <c r="M18" i="1"/>
  <c r="L18" i="1"/>
  <c r="H18" i="1"/>
  <c r="G18" i="1"/>
  <c r="R17" i="1"/>
  <c r="M17" i="1"/>
  <c r="X16" i="1"/>
  <c r="W16" i="1"/>
  <c r="R16" i="1"/>
  <c r="P16" i="1"/>
  <c r="M16" i="1"/>
  <c r="L16" i="1"/>
  <c r="H16" i="1"/>
  <c r="G16" i="1"/>
  <c r="R15" i="1"/>
  <c r="M15" i="1"/>
  <c r="X14" i="1"/>
  <c r="W14" i="1"/>
  <c r="R14" i="1"/>
  <c r="P14" i="1"/>
  <c r="O14" i="1"/>
  <c r="M14" i="1"/>
  <c r="L14" i="1"/>
  <c r="H14" i="1"/>
  <c r="G14" i="1"/>
  <c r="R13" i="1"/>
  <c r="M13" i="1"/>
  <c r="X12" i="1"/>
  <c r="W12" i="1"/>
  <c r="R12" i="1"/>
  <c r="P12" i="1"/>
  <c r="O12" i="1"/>
  <c r="M12" i="1"/>
  <c r="L12" i="1"/>
  <c r="H12" i="1"/>
  <c r="G12" i="1"/>
  <c r="R11" i="1"/>
  <c r="M11" i="1"/>
  <c r="X10" i="1"/>
  <c r="W10" i="1"/>
  <c r="R10" i="1"/>
  <c r="P10" i="1"/>
  <c r="M10" i="1"/>
  <c r="L10" i="1"/>
  <c r="H10" i="1"/>
  <c r="G10" i="1"/>
  <c r="R9" i="1"/>
  <c r="M9" i="1"/>
  <c r="X8" i="1"/>
  <c r="W8" i="1"/>
  <c r="U8" i="1"/>
  <c r="R8" i="1"/>
  <c r="P8" i="1"/>
  <c r="O8" i="1"/>
  <c r="M8" i="1"/>
  <c r="L8" i="1"/>
  <c r="K8" i="1"/>
  <c r="H8" i="1"/>
  <c r="G8" i="1"/>
  <c r="D8" i="1"/>
  <c r="R7" i="1"/>
  <c r="M7" i="1"/>
  <c r="X6" i="1"/>
  <c r="W6" i="1"/>
  <c r="R6" i="1"/>
  <c r="P6" i="1"/>
  <c r="O6" i="1"/>
  <c r="M6" i="1"/>
  <c r="L6" i="1"/>
  <c r="K6" i="1"/>
  <c r="H6" i="1"/>
  <c r="G6" i="1"/>
  <c r="Q295" i="6"/>
  <c r="O286" i="6"/>
  <c r="L285" i="6"/>
  <c r="Q282" i="6"/>
  <c r="P282" i="6"/>
  <c r="U280" i="6"/>
  <c r="U279" i="6"/>
  <c r="U278" i="6"/>
  <c r="U277" i="6"/>
  <c r="Q277" i="6"/>
  <c r="U276" i="6"/>
  <c r="Q276" i="6"/>
  <c r="U275" i="6"/>
  <c r="Q275" i="6"/>
  <c r="U274" i="6"/>
  <c r="Q274" i="6"/>
  <c r="U273" i="6"/>
  <c r="Q273" i="6"/>
  <c r="U272" i="6"/>
  <c r="Q272" i="6"/>
  <c r="U271" i="6"/>
  <c r="Q271" i="6"/>
  <c r="U270" i="6"/>
  <c r="Q270" i="6"/>
  <c r="U269" i="6"/>
  <c r="Q269" i="6"/>
  <c r="U268" i="6"/>
  <c r="Q268" i="6"/>
  <c r="L268" i="6"/>
  <c r="U267" i="6"/>
  <c r="Q267" i="6"/>
  <c r="L267" i="6"/>
  <c r="U266" i="6"/>
  <c r="Q266" i="6"/>
  <c r="L266" i="6"/>
  <c r="V262" i="6"/>
  <c r="W246" i="6"/>
  <c r="V246" i="6"/>
  <c r="N246" i="6"/>
  <c r="K246" i="6"/>
  <c r="I246" i="6"/>
  <c r="W245" i="6"/>
  <c r="V245" i="6"/>
  <c r="Q245" i="6"/>
  <c r="N245" i="6"/>
  <c r="L245" i="6"/>
  <c r="K245" i="6"/>
  <c r="W244" i="6"/>
  <c r="V244" i="6"/>
  <c r="U244" i="6"/>
  <c r="Q244" i="6"/>
  <c r="N244" i="6"/>
  <c r="M244" i="6"/>
  <c r="L244" i="6"/>
  <c r="K244" i="6"/>
  <c r="W243" i="6"/>
  <c r="V243" i="6"/>
  <c r="U243" i="6"/>
  <c r="T243" i="6"/>
  <c r="Q243" i="6"/>
  <c r="P243" i="6"/>
  <c r="N243" i="6"/>
  <c r="L243" i="6"/>
  <c r="K243" i="6"/>
  <c r="I243" i="6"/>
  <c r="F243" i="6"/>
  <c r="W242" i="6"/>
  <c r="V242" i="6"/>
  <c r="U242" i="6"/>
  <c r="T242" i="6"/>
  <c r="Q242" i="6"/>
  <c r="P242" i="6"/>
  <c r="N242" i="6"/>
  <c r="L242" i="6"/>
  <c r="K242" i="6"/>
  <c r="I242" i="6"/>
  <c r="F242" i="6"/>
  <c r="W241" i="6"/>
  <c r="V241" i="6"/>
  <c r="U241" i="6"/>
  <c r="T241" i="6"/>
  <c r="Q241" i="6"/>
  <c r="P241" i="6"/>
  <c r="N241" i="6"/>
  <c r="L241" i="6"/>
  <c r="K241" i="6"/>
  <c r="I241" i="6"/>
  <c r="F241" i="6"/>
  <c r="W240" i="6"/>
  <c r="V240" i="6"/>
  <c r="U240" i="6"/>
  <c r="T240" i="6"/>
  <c r="Q240" i="6"/>
  <c r="P240" i="6"/>
  <c r="N240" i="6"/>
  <c r="L240" i="6"/>
  <c r="K240" i="6"/>
  <c r="I240" i="6"/>
  <c r="F240" i="6"/>
  <c r="W239" i="6"/>
  <c r="V239" i="6"/>
  <c r="U239" i="6"/>
  <c r="T239" i="6"/>
  <c r="Q239" i="6"/>
  <c r="P239" i="6"/>
  <c r="N239" i="6"/>
  <c r="L239" i="6"/>
  <c r="K239" i="6"/>
  <c r="I239" i="6"/>
  <c r="F239" i="6"/>
  <c r="W238" i="6"/>
  <c r="V238" i="6"/>
  <c r="U238" i="6"/>
  <c r="T238" i="6"/>
  <c r="Q238" i="6"/>
  <c r="P238" i="6"/>
  <c r="N238" i="6"/>
  <c r="L238" i="6"/>
  <c r="K238" i="6"/>
  <c r="I238" i="6"/>
  <c r="F238" i="6"/>
  <c r="W237" i="6"/>
  <c r="V237" i="6"/>
  <c r="U237" i="6"/>
  <c r="T237" i="6"/>
  <c r="Q237" i="6"/>
  <c r="P237" i="6"/>
  <c r="N237" i="6"/>
  <c r="L237" i="6"/>
  <c r="K237" i="6"/>
  <c r="I237" i="6"/>
  <c r="F237" i="6"/>
  <c r="W236" i="6"/>
  <c r="V236" i="6"/>
  <c r="U236" i="6"/>
  <c r="T236" i="6"/>
  <c r="Q236" i="6"/>
  <c r="P236" i="6"/>
  <c r="N236" i="6"/>
  <c r="L236" i="6"/>
  <c r="K236" i="6"/>
  <c r="I236" i="6"/>
  <c r="F236" i="6"/>
  <c r="W235" i="6"/>
  <c r="V235" i="6"/>
  <c r="U235" i="6"/>
  <c r="T235" i="6"/>
  <c r="Q235" i="6"/>
  <c r="P235" i="6"/>
  <c r="N235" i="6"/>
  <c r="L235" i="6"/>
  <c r="K235" i="6"/>
  <c r="I235" i="6"/>
  <c r="F235" i="6"/>
  <c r="W234" i="6"/>
  <c r="V234" i="6"/>
  <c r="U234" i="6"/>
  <c r="T234" i="6"/>
  <c r="Q234" i="6"/>
  <c r="P234" i="6"/>
  <c r="N234" i="6"/>
  <c r="L234" i="6"/>
  <c r="K234" i="6"/>
  <c r="I234" i="6"/>
  <c r="F234" i="6"/>
  <c r="W233" i="6"/>
  <c r="V233" i="6"/>
  <c r="U233" i="6"/>
  <c r="T233" i="6"/>
  <c r="Q233" i="6"/>
  <c r="P233" i="6"/>
  <c r="N233" i="6"/>
  <c r="L233" i="6"/>
  <c r="K233" i="6"/>
  <c r="I233" i="6"/>
  <c r="F233" i="6"/>
  <c r="W232" i="6"/>
  <c r="V232" i="6"/>
  <c r="U232" i="6"/>
  <c r="T232" i="6"/>
  <c r="Q232" i="6"/>
  <c r="P232" i="6"/>
  <c r="N232" i="6"/>
  <c r="L232" i="6"/>
  <c r="K232" i="6"/>
  <c r="I232" i="6"/>
  <c r="F232" i="6"/>
  <c r="W231" i="6"/>
  <c r="V231" i="6"/>
  <c r="U231" i="6"/>
  <c r="T231" i="6"/>
  <c r="Q231" i="6"/>
  <c r="P231" i="6"/>
  <c r="N231" i="6"/>
  <c r="L231" i="6"/>
  <c r="K231" i="6"/>
  <c r="I231" i="6"/>
  <c r="F231" i="6"/>
  <c r="W230" i="6"/>
  <c r="V230" i="6"/>
  <c r="U230" i="6"/>
  <c r="T230" i="6"/>
  <c r="Q230" i="6"/>
  <c r="P230" i="6"/>
  <c r="N230" i="6"/>
  <c r="L230" i="6"/>
  <c r="K230" i="6"/>
  <c r="I230" i="6"/>
  <c r="F230" i="6"/>
  <c r="W229" i="6"/>
  <c r="V229" i="6"/>
  <c r="U229" i="6"/>
  <c r="T229" i="6"/>
  <c r="Q229" i="6"/>
  <c r="P229" i="6"/>
  <c r="N229" i="6"/>
  <c r="L229" i="6"/>
  <c r="K229" i="6"/>
  <c r="I229" i="6"/>
  <c r="F229" i="6"/>
  <c r="W228" i="6"/>
  <c r="V228" i="6"/>
  <c r="U228" i="6"/>
  <c r="T228" i="6"/>
  <c r="Q228" i="6"/>
  <c r="P228" i="6"/>
  <c r="N228" i="6"/>
  <c r="L228" i="6"/>
  <c r="K228" i="6"/>
  <c r="I228" i="6"/>
  <c r="F228" i="6"/>
  <c r="W227" i="6"/>
  <c r="V227" i="6"/>
  <c r="U227" i="6"/>
  <c r="T227" i="6"/>
  <c r="Q227" i="6"/>
  <c r="P227" i="6"/>
  <c r="N227" i="6"/>
  <c r="L227" i="6"/>
  <c r="K227" i="6"/>
  <c r="I227" i="6"/>
  <c r="F227" i="6"/>
  <c r="W226" i="6"/>
  <c r="V226" i="6"/>
  <c r="U226" i="6"/>
  <c r="T226" i="6"/>
  <c r="Q226" i="6"/>
  <c r="P226" i="6"/>
  <c r="N226" i="6"/>
  <c r="L226" i="6"/>
  <c r="K226" i="6"/>
  <c r="I226" i="6"/>
  <c r="F226" i="6"/>
  <c r="W225" i="6"/>
  <c r="V225" i="6"/>
  <c r="U225" i="6"/>
  <c r="T225" i="6"/>
  <c r="Q225" i="6"/>
  <c r="P225" i="6"/>
  <c r="N225" i="6"/>
  <c r="L225" i="6"/>
  <c r="K225" i="6"/>
  <c r="I225" i="6"/>
  <c r="F225" i="6"/>
  <c r="W224" i="6"/>
  <c r="V224" i="6"/>
  <c r="U224" i="6"/>
  <c r="T224" i="6"/>
  <c r="Q224" i="6"/>
  <c r="P224" i="6"/>
  <c r="N224" i="6"/>
  <c r="L224" i="6"/>
  <c r="K224" i="6"/>
  <c r="I224" i="6"/>
  <c r="F224" i="6"/>
  <c r="W223" i="6"/>
  <c r="V223" i="6"/>
  <c r="U223" i="6"/>
  <c r="T223" i="6"/>
  <c r="Q223" i="6"/>
  <c r="P223" i="6"/>
  <c r="N223" i="6"/>
  <c r="L223" i="6"/>
  <c r="K223" i="6"/>
  <c r="I223" i="6"/>
  <c r="F223" i="6"/>
  <c r="W222" i="6"/>
  <c r="V222" i="6"/>
  <c r="U222" i="6"/>
  <c r="T222" i="6"/>
  <c r="Q222" i="6"/>
  <c r="P222" i="6"/>
  <c r="N222" i="6"/>
  <c r="L222" i="6"/>
  <c r="K222" i="6"/>
  <c r="I222" i="6"/>
  <c r="F222" i="6"/>
  <c r="W221" i="6"/>
  <c r="V221" i="6"/>
  <c r="U221" i="6"/>
  <c r="T221" i="6"/>
  <c r="Q221" i="6"/>
  <c r="P221" i="6"/>
  <c r="N221" i="6"/>
  <c r="L221" i="6"/>
  <c r="K221" i="6"/>
  <c r="I221" i="6"/>
  <c r="F221" i="6"/>
  <c r="W220" i="6"/>
  <c r="V220" i="6"/>
  <c r="U220" i="6"/>
  <c r="T220" i="6"/>
  <c r="Q220" i="6"/>
  <c r="P220" i="6"/>
  <c r="N220" i="6"/>
  <c r="L220" i="6"/>
  <c r="K220" i="6"/>
  <c r="I220" i="6"/>
  <c r="F220" i="6"/>
  <c r="W219" i="6"/>
  <c r="V219" i="6"/>
  <c r="U219" i="6"/>
  <c r="T219" i="6"/>
  <c r="Q219" i="6"/>
  <c r="P219" i="6"/>
  <c r="N219" i="6"/>
  <c r="L219" i="6"/>
  <c r="K219" i="6"/>
  <c r="I219" i="6"/>
  <c r="F219" i="6"/>
  <c r="W218" i="6"/>
  <c r="V218" i="6"/>
  <c r="U218" i="6"/>
  <c r="T218" i="6"/>
  <c r="Q218" i="6"/>
  <c r="P218" i="6"/>
  <c r="N218" i="6"/>
  <c r="L218" i="6"/>
  <c r="K218" i="6"/>
  <c r="I218" i="6"/>
  <c r="F218" i="6"/>
  <c r="W217" i="6"/>
  <c r="V217" i="6"/>
  <c r="U217" i="6"/>
  <c r="T217" i="6"/>
  <c r="Q217" i="6"/>
  <c r="P217" i="6"/>
  <c r="N217" i="6"/>
  <c r="L217" i="6"/>
  <c r="K217" i="6"/>
  <c r="I217" i="6"/>
  <c r="G217" i="6"/>
  <c r="F217" i="6"/>
  <c r="W216" i="6"/>
  <c r="V216" i="6"/>
  <c r="U216" i="6"/>
  <c r="T216" i="6"/>
  <c r="Q216" i="6"/>
  <c r="P216" i="6"/>
  <c r="N216" i="6"/>
  <c r="L216" i="6"/>
  <c r="K216" i="6"/>
  <c r="I216" i="6"/>
  <c r="F216" i="6"/>
  <c r="W215" i="6"/>
  <c r="V215" i="6"/>
  <c r="U215" i="6"/>
  <c r="T215" i="6"/>
  <c r="Q215" i="6"/>
  <c r="P215" i="6"/>
  <c r="N215" i="6"/>
  <c r="L215" i="6"/>
  <c r="K215" i="6"/>
  <c r="I215" i="6"/>
  <c r="F215" i="6"/>
  <c r="W214" i="6"/>
  <c r="V214" i="6"/>
  <c r="U214" i="6"/>
  <c r="T214" i="6"/>
  <c r="Q214" i="6"/>
  <c r="P214" i="6"/>
  <c r="N214" i="6"/>
  <c r="L214" i="6"/>
  <c r="K214" i="6"/>
  <c r="I214" i="6"/>
  <c r="F214" i="6"/>
  <c r="W213" i="6"/>
  <c r="V213" i="6"/>
  <c r="U213" i="6"/>
  <c r="T213" i="6"/>
  <c r="Q213" i="6"/>
  <c r="P213" i="6"/>
  <c r="N213" i="6"/>
  <c r="L213" i="6"/>
  <c r="K213" i="6"/>
  <c r="I213" i="6"/>
  <c r="F213" i="6"/>
  <c r="W212" i="6"/>
  <c r="V212" i="6"/>
  <c r="U212" i="6"/>
  <c r="T212" i="6"/>
  <c r="Q212" i="6"/>
  <c r="P212" i="6"/>
  <c r="N212" i="6"/>
  <c r="L212" i="6"/>
  <c r="K212" i="6"/>
  <c r="I212" i="6"/>
  <c r="F212" i="6"/>
  <c r="W211" i="6"/>
  <c r="V211" i="6"/>
  <c r="U211" i="6"/>
  <c r="T211" i="6"/>
  <c r="Q211" i="6"/>
  <c r="P211" i="6"/>
  <c r="N211" i="6"/>
  <c r="L211" i="6"/>
  <c r="K211" i="6"/>
  <c r="I211" i="6"/>
  <c r="F211" i="6"/>
  <c r="W210" i="6"/>
  <c r="V210" i="6"/>
  <c r="U210" i="6"/>
  <c r="T210" i="6"/>
  <c r="Q210" i="6"/>
  <c r="P210" i="6"/>
  <c r="N210" i="6"/>
  <c r="L210" i="6"/>
  <c r="K210" i="6"/>
  <c r="I210" i="6"/>
  <c r="F210" i="6"/>
  <c r="W209" i="6"/>
  <c r="V209" i="6"/>
  <c r="U209" i="6"/>
  <c r="T209" i="6"/>
  <c r="Q209" i="6"/>
  <c r="P209" i="6"/>
  <c r="N209" i="6"/>
  <c r="L209" i="6"/>
  <c r="K209" i="6"/>
  <c r="I209" i="6"/>
  <c r="F209" i="6"/>
  <c r="W208" i="6"/>
  <c r="V208" i="6"/>
  <c r="U208" i="6"/>
  <c r="T208" i="6"/>
  <c r="Q208" i="6"/>
  <c r="P208" i="6"/>
  <c r="N208" i="6"/>
  <c r="L208" i="6"/>
  <c r="K208" i="6"/>
  <c r="I208" i="6"/>
  <c r="F208" i="6"/>
  <c r="W207" i="6"/>
  <c r="V207" i="6"/>
  <c r="U207" i="6"/>
  <c r="T207" i="6"/>
  <c r="Q207" i="6"/>
  <c r="P207" i="6"/>
  <c r="N207" i="6"/>
  <c r="L207" i="6"/>
  <c r="K207" i="6"/>
  <c r="I207" i="6"/>
  <c r="F207" i="6"/>
  <c r="W206" i="6"/>
  <c r="V206" i="6"/>
  <c r="U206" i="6"/>
  <c r="T206" i="6"/>
  <c r="Q206" i="6"/>
  <c r="P206" i="6"/>
  <c r="N206" i="6"/>
  <c r="L206" i="6"/>
  <c r="K206" i="6"/>
  <c r="I206" i="6"/>
  <c r="F206" i="6"/>
  <c r="W205" i="6"/>
  <c r="V205" i="6"/>
  <c r="U205" i="6"/>
  <c r="T205" i="6"/>
  <c r="Q205" i="6"/>
  <c r="P205" i="6"/>
  <c r="N205" i="6"/>
  <c r="L205" i="6"/>
  <c r="K205" i="6"/>
  <c r="I205" i="6"/>
  <c r="F205" i="6"/>
  <c r="W204" i="6"/>
  <c r="V204" i="6"/>
  <c r="U204" i="6"/>
  <c r="T204" i="6"/>
  <c r="R204" i="6"/>
  <c r="Q204" i="6"/>
  <c r="P204" i="6"/>
  <c r="N204" i="6"/>
  <c r="L204" i="6"/>
  <c r="K204" i="6"/>
  <c r="I204" i="6"/>
  <c r="F204" i="6"/>
  <c r="W203" i="6"/>
  <c r="V203" i="6"/>
  <c r="U203" i="6"/>
  <c r="T203" i="6"/>
  <c r="Q203" i="6"/>
  <c r="P203" i="6"/>
  <c r="N203" i="6"/>
  <c r="L203" i="6"/>
  <c r="K203" i="6"/>
  <c r="I203" i="6"/>
  <c r="F203" i="6"/>
  <c r="W202" i="6"/>
  <c r="V202" i="6"/>
  <c r="U202" i="6"/>
  <c r="T202" i="6"/>
  <c r="R202" i="6"/>
  <c r="Q202" i="6"/>
  <c r="P202" i="6"/>
  <c r="N202" i="6"/>
  <c r="L202" i="6"/>
  <c r="K202" i="6"/>
  <c r="I202" i="6"/>
  <c r="F202" i="6"/>
  <c r="W201" i="6"/>
  <c r="V201" i="6"/>
  <c r="U201" i="6"/>
  <c r="T201" i="6"/>
  <c r="R201" i="6"/>
  <c r="Q201" i="6"/>
  <c r="P201" i="6"/>
  <c r="N201" i="6"/>
  <c r="L201" i="6"/>
  <c r="K201" i="6"/>
  <c r="I201" i="6"/>
  <c r="F201" i="6"/>
  <c r="W200" i="6"/>
  <c r="V200" i="6"/>
  <c r="U200" i="6"/>
  <c r="T200" i="6"/>
  <c r="R200" i="6"/>
  <c r="Q200" i="6"/>
  <c r="P200" i="6"/>
  <c r="N200" i="6"/>
  <c r="L200" i="6"/>
  <c r="K200" i="6"/>
  <c r="I200" i="6"/>
  <c r="F200" i="6"/>
  <c r="W199" i="6"/>
  <c r="V199" i="6"/>
  <c r="U199" i="6"/>
  <c r="T199" i="6"/>
  <c r="R199" i="6"/>
  <c r="Q199" i="6"/>
  <c r="P199" i="6"/>
  <c r="N199" i="6"/>
  <c r="L199" i="6"/>
  <c r="K199" i="6"/>
  <c r="I199" i="6"/>
  <c r="F199" i="6"/>
  <c r="W198" i="6"/>
  <c r="V198" i="6"/>
  <c r="U198" i="6"/>
  <c r="T198" i="6"/>
  <c r="R198" i="6"/>
  <c r="Q198" i="6"/>
  <c r="P198" i="6"/>
  <c r="N198" i="6"/>
  <c r="L198" i="6"/>
  <c r="K198" i="6"/>
  <c r="I198" i="6"/>
  <c r="F198" i="6"/>
  <c r="W197" i="6"/>
  <c r="V197" i="6"/>
  <c r="U197" i="6"/>
  <c r="T197" i="6"/>
  <c r="R197" i="6"/>
  <c r="Q197" i="6"/>
  <c r="P197" i="6"/>
  <c r="N197" i="6"/>
  <c r="L197" i="6"/>
  <c r="K197" i="6"/>
  <c r="I197" i="6"/>
  <c r="F197" i="6"/>
  <c r="W196" i="6"/>
  <c r="V196" i="6"/>
  <c r="U196" i="6"/>
  <c r="T196" i="6"/>
  <c r="Q196" i="6"/>
  <c r="P196" i="6"/>
  <c r="N196" i="6"/>
  <c r="L196" i="6"/>
  <c r="K196" i="6"/>
  <c r="I196" i="6"/>
  <c r="F196" i="6"/>
  <c r="W195" i="6"/>
  <c r="V195" i="6"/>
  <c r="U195" i="6"/>
  <c r="T195" i="6"/>
  <c r="Q195" i="6"/>
  <c r="P195" i="6"/>
  <c r="N195" i="6"/>
  <c r="L195" i="6"/>
  <c r="K195" i="6"/>
  <c r="I195" i="6"/>
  <c r="F195" i="6"/>
  <c r="W194" i="6"/>
  <c r="V194" i="6"/>
  <c r="U194" i="6"/>
  <c r="T194" i="6"/>
  <c r="Q194" i="6"/>
  <c r="P194" i="6"/>
  <c r="N194" i="6"/>
  <c r="L194" i="6"/>
  <c r="K194" i="6"/>
  <c r="I194" i="6"/>
  <c r="F194" i="6"/>
  <c r="W193" i="6"/>
  <c r="V193" i="6"/>
  <c r="U193" i="6"/>
  <c r="T193" i="6"/>
  <c r="Q193" i="6"/>
  <c r="P193" i="6"/>
  <c r="N193" i="6"/>
  <c r="L193" i="6"/>
  <c r="K193" i="6"/>
  <c r="I193" i="6"/>
  <c r="F193" i="6"/>
  <c r="W192" i="6"/>
  <c r="V192" i="6"/>
  <c r="U192" i="6"/>
  <c r="T192" i="6"/>
  <c r="Q192" i="6"/>
  <c r="P192" i="6"/>
  <c r="N192" i="6"/>
  <c r="L192" i="6"/>
  <c r="K192" i="6"/>
  <c r="I192" i="6"/>
  <c r="F192" i="6"/>
  <c r="W191" i="6"/>
  <c r="V191" i="6"/>
  <c r="U191" i="6"/>
  <c r="T191" i="6"/>
  <c r="Q191" i="6"/>
  <c r="P191" i="6"/>
  <c r="N191" i="6"/>
  <c r="L191" i="6"/>
  <c r="K191" i="6"/>
  <c r="I191" i="6"/>
  <c r="F191" i="6"/>
  <c r="W190" i="6"/>
  <c r="V190" i="6"/>
  <c r="U190" i="6"/>
  <c r="T190" i="6"/>
  <c r="Q190" i="6"/>
  <c r="P190" i="6"/>
  <c r="N190" i="6"/>
  <c r="L190" i="6"/>
  <c r="K190" i="6"/>
  <c r="I190" i="6"/>
  <c r="F190" i="6"/>
  <c r="W189" i="6"/>
  <c r="V189" i="6"/>
  <c r="U189" i="6"/>
  <c r="T189" i="6"/>
  <c r="Q189" i="6"/>
  <c r="P189" i="6"/>
  <c r="N189" i="6"/>
  <c r="L189" i="6"/>
  <c r="K189" i="6"/>
  <c r="I189" i="6"/>
  <c r="F189" i="6"/>
  <c r="W188" i="6"/>
  <c r="V188" i="6"/>
  <c r="U188" i="6"/>
  <c r="T188" i="6"/>
  <c r="Q188" i="6"/>
  <c r="P188" i="6"/>
  <c r="N188" i="6"/>
  <c r="L188" i="6"/>
  <c r="K188" i="6"/>
  <c r="I188" i="6"/>
  <c r="F188" i="6"/>
  <c r="W187" i="6"/>
  <c r="V187" i="6"/>
  <c r="U187" i="6"/>
  <c r="T187" i="6"/>
  <c r="Q187" i="6"/>
  <c r="P187" i="6"/>
  <c r="N187" i="6"/>
  <c r="L187" i="6"/>
  <c r="K187" i="6"/>
  <c r="I187" i="6"/>
  <c r="F187" i="6"/>
  <c r="W186" i="6"/>
  <c r="V186" i="6"/>
  <c r="U186" i="6"/>
  <c r="T186" i="6"/>
  <c r="R186" i="6"/>
  <c r="Q186" i="6"/>
  <c r="P186" i="6"/>
  <c r="N186" i="6"/>
  <c r="L186" i="6"/>
  <c r="K186" i="6"/>
  <c r="I186" i="6"/>
  <c r="F186" i="6"/>
  <c r="W185" i="6"/>
  <c r="V185" i="6"/>
  <c r="U185" i="6"/>
  <c r="T185" i="6"/>
  <c r="R185" i="6"/>
  <c r="Q185" i="6"/>
  <c r="P185" i="6"/>
  <c r="N185" i="6"/>
  <c r="L185" i="6"/>
  <c r="K185" i="6"/>
  <c r="I185" i="6"/>
  <c r="F185" i="6"/>
  <c r="W184" i="6"/>
  <c r="V184" i="6"/>
  <c r="U184" i="6"/>
  <c r="T184" i="6"/>
  <c r="Q184" i="6"/>
  <c r="P184" i="6"/>
  <c r="N184" i="6"/>
  <c r="L184" i="6"/>
  <c r="K184" i="6"/>
  <c r="I184" i="6"/>
  <c r="F184" i="6"/>
  <c r="W183" i="6"/>
  <c r="V183" i="6"/>
  <c r="U183" i="6"/>
  <c r="T183" i="6"/>
  <c r="Q183" i="6"/>
  <c r="P183" i="6"/>
  <c r="N183" i="6"/>
  <c r="L183" i="6"/>
  <c r="K183" i="6"/>
  <c r="I183" i="6"/>
  <c r="F183" i="6"/>
  <c r="W182" i="6"/>
  <c r="V182" i="6"/>
  <c r="U182" i="6"/>
  <c r="T182" i="6"/>
  <c r="Q182" i="6"/>
  <c r="P182" i="6"/>
  <c r="N182" i="6"/>
  <c r="L182" i="6"/>
  <c r="K182" i="6"/>
  <c r="I182" i="6"/>
  <c r="F182" i="6"/>
  <c r="W181" i="6"/>
  <c r="V181" i="6"/>
  <c r="U181" i="6"/>
  <c r="T181" i="6"/>
  <c r="Q181" i="6"/>
  <c r="P181" i="6"/>
  <c r="N181" i="6"/>
  <c r="L181" i="6"/>
  <c r="K181" i="6"/>
  <c r="I181" i="6"/>
  <c r="F181" i="6"/>
  <c r="W180" i="6"/>
  <c r="V180" i="6"/>
  <c r="U180" i="6"/>
  <c r="T180" i="6"/>
  <c r="Q180" i="6"/>
  <c r="P180" i="6"/>
  <c r="N180" i="6"/>
  <c r="L180" i="6"/>
  <c r="K180" i="6"/>
  <c r="I180" i="6"/>
  <c r="F180" i="6"/>
  <c r="W179" i="6"/>
  <c r="V179" i="6"/>
  <c r="U179" i="6"/>
  <c r="T179" i="6"/>
  <c r="Q179" i="6"/>
  <c r="P179" i="6"/>
  <c r="N179" i="6"/>
  <c r="L179" i="6"/>
  <c r="K179" i="6"/>
  <c r="I179" i="6"/>
  <c r="F179" i="6"/>
  <c r="W178" i="6"/>
  <c r="V178" i="6"/>
  <c r="U178" i="6"/>
  <c r="T178" i="6"/>
  <c r="Q178" i="6"/>
  <c r="P178" i="6"/>
  <c r="N178" i="6"/>
  <c r="L178" i="6"/>
  <c r="K178" i="6"/>
  <c r="I178" i="6"/>
  <c r="F178" i="6"/>
  <c r="W177" i="6"/>
  <c r="V177" i="6"/>
  <c r="U177" i="6"/>
  <c r="T177" i="6"/>
  <c r="Q177" i="6"/>
  <c r="P177" i="6"/>
  <c r="N177" i="6"/>
  <c r="L177" i="6"/>
  <c r="K177" i="6"/>
  <c r="I177" i="6"/>
  <c r="F177" i="6"/>
  <c r="W176" i="6"/>
  <c r="V176" i="6"/>
  <c r="U176" i="6"/>
  <c r="T176" i="6"/>
  <c r="Q176" i="6"/>
  <c r="P176" i="6"/>
  <c r="N176" i="6"/>
  <c r="L176" i="6"/>
  <c r="K176" i="6"/>
  <c r="I176" i="6"/>
  <c r="F176" i="6"/>
  <c r="W175" i="6"/>
  <c r="V175" i="6"/>
  <c r="U175" i="6"/>
  <c r="T175" i="6"/>
  <c r="Q175" i="6"/>
  <c r="P175" i="6"/>
  <c r="N175" i="6"/>
  <c r="L175" i="6"/>
  <c r="K175" i="6"/>
  <c r="I175" i="6"/>
  <c r="F175" i="6"/>
  <c r="W174" i="6"/>
  <c r="V174" i="6"/>
  <c r="U174" i="6"/>
  <c r="T174" i="6"/>
  <c r="Q174" i="6"/>
  <c r="P174" i="6"/>
  <c r="N174" i="6"/>
  <c r="L174" i="6"/>
  <c r="K174" i="6"/>
  <c r="I174" i="6"/>
  <c r="F174" i="6"/>
  <c r="W173" i="6"/>
  <c r="V173" i="6"/>
  <c r="U173" i="6"/>
  <c r="T173" i="6"/>
  <c r="Q173" i="6"/>
  <c r="P173" i="6"/>
  <c r="N173" i="6"/>
  <c r="L173" i="6"/>
  <c r="K173" i="6"/>
  <c r="I173" i="6"/>
  <c r="F173" i="6"/>
  <c r="W172" i="6"/>
  <c r="V172" i="6"/>
  <c r="U172" i="6"/>
  <c r="T172" i="6"/>
  <c r="Q172" i="6"/>
  <c r="P172" i="6"/>
  <c r="N172" i="6"/>
  <c r="L172" i="6"/>
  <c r="K172" i="6"/>
  <c r="I172" i="6"/>
  <c r="F172" i="6"/>
  <c r="W171" i="6"/>
  <c r="V171" i="6"/>
  <c r="U171" i="6"/>
  <c r="T171" i="6"/>
  <c r="Q171" i="6"/>
  <c r="P171" i="6"/>
  <c r="N171" i="6"/>
  <c r="L171" i="6"/>
  <c r="K171" i="6"/>
  <c r="I171" i="6"/>
  <c r="F171" i="6"/>
  <c r="W170" i="6"/>
  <c r="V170" i="6"/>
  <c r="U170" i="6"/>
  <c r="T170" i="6"/>
  <c r="Q170" i="6"/>
  <c r="P170" i="6"/>
  <c r="N170" i="6"/>
  <c r="L170" i="6"/>
  <c r="K170" i="6"/>
  <c r="I170" i="6"/>
  <c r="F170" i="6"/>
  <c r="W169" i="6"/>
  <c r="V169" i="6"/>
  <c r="U169" i="6"/>
  <c r="T169" i="6"/>
  <c r="Q169" i="6"/>
  <c r="P169" i="6"/>
  <c r="N169" i="6"/>
  <c r="L169" i="6"/>
  <c r="K169" i="6"/>
  <c r="I169" i="6"/>
  <c r="F169" i="6"/>
  <c r="W168" i="6"/>
  <c r="V168" i="6"/>
  <c r="U168" i="6"/>
  <c r="T168" i="6"/>
  <c r="Q168" i="6"/>
  <c r="P168" i="6"/>
  <c r="N168" i="6"/>
  <c r="L168" i="6"/>
  <c r="K168" i="6"/>
  <c r="I168" i="6"/>
  <c r="F168" i="6"/>
  <c r="W167" i="6"/>
  <c r="V167" i="6"/>
  <c r="U167" i="6"/>
  <c r="T167" i="6"/>
  <c r="Q167" i="6"/>
  <c r="P167" i="6"/>
  <c r="N167" i="6"/>
  <c r="L167" i="6"/>
  <c r="K167" i="6"/>
  <c r="I167" i="6"/>
  <c r="F167" i="6"/>
  <c r="W166" i="6"/>
  <c r="V166" i="6"/>
  <c r="U166" i="6"/>
  <c r="T166" i="6"/>
  <c r="Q166" i="6"/>
  <c r="P166" i="6"/>
  <c r="N166" i="6"/>
  <c r="L166" i="6"/>
  <c r="K166" i="6"/>
  <c r="I166" i="6"/>
  <c r="F166" i="6"/>
  <c r="W165" i="6"/>
  <c r="V165" i="6"/>
  <c r="U165" i="6"/>
  <c r="T165" i="6"/>
  <c r="Q165" i="6"/>
  <c r="P165" i="6"/>
  <c r="N165" i="6"/>
  <c r="L165" i="6"/>
  <c r="K165" i="6"/>
  <c r="I165" i="6"/>
  <c r="F165" i="6"/>
  <c r="W164" i="6"/>
  <c r="V164" i="6"/>
  <c r="U164" i="6"/>
  <c r="T164" i="6"/>
  <c r="Q164" i="6"/>
  <c r="P164" i="6"/>
  <c r="N164" i="6"/>
  <c r="L164" i="6"/>
  <c r="K164" i="6"/>
  <c r="I164" i="6"/>
  <c r="F164" i="6"/>
  <c r="W163" i="6"/>
  <c r="V163" i="6"/>
  <c r="U163" i="6"/>
  <c r="T163" i="6"/>
  <c r="Q163" i="6"/>
  <c r="P163" i="6"/>
  <c r="N163" i="6"/>
  <c r="L163" i="6"/>
  <c r="K163" i="6"/>
  <c r="I163" i="6"/>
  <c r="F163" i="6"/>
  <c r="W162" i="6"/>
  <c r="V162" i="6"/>
  <c r="U162" i="6"/>
  <c r="T162" i="6"/>
  <c r="Q162" i="6"/>
  <c r="P162" i="6"/>
  <c r="N162" i="6"/>
  <c r="L162" i="6"/>
  <c r="K162" i="6"/>
  <c r="I162" i="6"/>
  <c r="F162" i="6"/>
  <c r="W161" i="6"/>
  <c r="V161" i="6"/>
  <c r="U161" i="6"/>
  <c r="T161" i="6"/>
  <c r="Q161" i="6"/>
  <c r="P161" i="6"/>
  <c r="N161" i="6"/>
  <c r="L161" i="6"/>
  <c r="K161" i="6"/>
  <c r="I161" i="6"/>
  <c r="F161" i="6"/>
  <c r="W160" i="6"/>
  <c r="V160" i="6"/>
  <c r="U160" i="6"/>
  <c r="T160" i="6"/>
  <c r="Q160" i="6"/>
  <c r="P160" i="6"/>
  <c r="N160" i="6"/>
  <c r="L160" i="6"/>
  <c r="K160" i="6"/>
  <c r="I160" i="6"/>
  <c r="F160" i="6"/>
  <c r="W159" i="6"/>
  <c r="V159" i="6"/>
  <c r="U159" i="6"/>
  <c r="T159" i="6"/>
  <c r="Q159" i="6"/>
  <c r="P159" i="6"/>
  <c r="N159" i="6"/>
  <c r="L159" i="6"/>
  <c r="K159" i="6"/>
  <c r="I159" i="6"/>
  <c r="F159" i="6"/>
  <c r="W158" i="6"/>
  <c r="V158" i="6"/>
  <c r="U158" i="6"/>
  <c r="T158" i="6"/>
  <c r="Q158" i="6"/>
  <c r="P158" i="6"/>
  <c r="N158" i="6"/>
  <c r="L158" i="6"/>
  <c r="K158" i="6"/>
  <c r="I158" i="6"/>
  <c r="F158" i="6"/>
  <c r="W157" i="6"/>
  <c r="V157" i="6"/>
  <c r="U157" i="6"/>
  <c r="T157" i="6"/>
  <c r="Q157" i="6"/>
  <c r="P157" i="6"/>
  <c r="N157" i="6"/>
  <c r="L157" i="6"/>
  <c r="K157" i="6"/>
  <c r="I157" i="6"/>
  <c r="F157" i="6"/>
  <c r="W156" i="6"/>
  <c r="V156" i="6"/>
  <c r="U156" i="6"/>
  <c r="T156" i="6"/>
  <c r="Q156" i="6"/>
  <c r="P156" i="6"/>
  <c r="N156" i="6"/>
  <c r="L156" i="6"/>
  <c r="K156" i="6"/>
  <c r="I156" i="6"/>
  <c r="F156" i="6"/>
  <c r="W155" i="6"/>
  <c r="V155" i="6"/>
  <c r="U155" i="6"/>
  <c r="T155" i="6"/>
  <c r="Q155" i="6"/>
  <c r="P155" i="6"/>
  <c r="N155" i="6"/>
  <c r="L155" i="6"/>
  <c r="K155" i="6"/>
  <c r="I155" i="6"/>
  <c r="F155" i="6"/>
  <c r="W154" i="6"/>
  <c r="V154" i="6"/>
  <c r="U154" i="6"/>
  <c r="T154" i="6"/>
  <c r="Q154" i="6"/>
  <c r="P154" i="6"/>
  <c r="N154" i="6"/>
  <c r="L154" i="6"/>
  <c r="K154" i="6"/>
  <c r="I154" i="6"/>
  <c r="F154" i="6"/>
  <c r="W153" i="6"/>
  <c r="V153" i="6"/>
  <c r="U153" i="6"/>
  <c r="T153" i="6"/>
  <c r="Q153" i="6"/>
  <c r="P153" i="6"/>
  <c r="N153" i="6"/>
  <c r="L153" i="6"/>
  <c r="K153" i="6"/>
  <c r="I153" i="6"/>
  <c r="F153" i="6"/>
  <c r="W152" i="6"/>
  <c r="V152" i="6"/>
  <c r="U152" i="6"/>
  <c r="T152" i="6"/>
  <c r="Q152" i="6"/>
  <c r="P152" i="6"/>
  <c r="N152" i="6"/>
  <c r="L152" i="6"/>
  <c r="K152" i="6"/>
  <c r="I152" i="6"/>
  <c r="F152" i="6"/>
  <c r="W151" i="6"/>
  <c r="V151" i="6"/>
  <c r="U151" i="6"/>
  <c r="T151" i="6"/>
  <c r="Q151" i="6"/>
  <c r="P151" i="6"/>
  <c r="N151" i="6"/>
  <c r="L151" i="6"/>
  <c r="K151" i="6"/>
  <c r="I151" i="6"/>
  <c r="F151" i="6"/>
  <c r="W150" i="6"/>
  <c r="V150" i="6"/>
  <c r="U150" i="6"/>
  <c r="T150" i="6"/>
  <c r="Q150" i="6"/>
  <c r="P150" i="6"/>
  <c r="N150" i="6"/>
  <c r="L150" i="6"/>
  <c r="K150" i="6"/>
  <c r="I150" i="6"/>
  <c r="F150" i="6"/>
  <c r="W149" i="6"/>
  <c r="V149" i="6"/>
  <c r="U149" i="6"/>
  <c r="T149" i="6"/>
  <c r="Q149" i="6"/>
  <c r="P149" i="6"/>
  <c r="N149" i="6"/>
  <c r="L149" i="6"/>
  <c r="K149" i="6"/>
  <c r="I149" i="6"/>
  <c r="F149" i="6"/>
  <c r="W148" i="6"/>
  <c r="V148" i="6"/>
  <c r="U148" i="6"/>
  <c r="T148" i="6"/>
  <c r="Q148" i="6"/>
  <c r="P148" i="6"/>
  <c r="N148" i="6"/>
  <c r="L148" i="6"/>
  <c r="K148" i="6"/>
  <c r="I148" i="6"/>
  <c r="F148" i="6"/>
  <c r="W147" i="6"/>
  <c r="V147" i="6"/>
  <c r="U147" i="6"/>
  <c r="T147" i="6"/>
  <c r="Q147" i="6"/>
  <c r="P147" i="6"/>
  <c r="N147" i="6"/>
  <c r="L147" i="6"/>
  <c r="K147" i="6"/>
  <c r="I147" i="6"/>
  <c r="F147" i="6"/>
  <c r="W146" i="6"/>
  <c r="V146" i="6"/>
  <c r="U146" i="6"/>
  <c r="T146" i="6"/>
  <c r="R146" i="6"/>
  <c r="Q146" i="6"/>
  <c r="P146" i="6"/>
  <c r="N146" i="6"/>
  <c r="L146" i="6"/>
  <c r="K146" i="6"/>
  <c r="I146" i="6"/>
  <c r="F146" i="6"/>
  <c r="W145" i="6"/>
  <c r="V145" i="6"/>
  <c r="U145" i="6"/>
  <c r="T145" i="6"/>
  <c r="R145" i="6"/>
  <c r="Q145" i="6"/>
  <c r="P145" i="6"/>
  <c r="N145" i="6"/>
  <c r="L145" i="6"/>
  <c r="K145" i="6"/>
  <c r="I145" i="6"/>
  <c r="F145" i="6"/>
  <c r="W144" i="6"/>
  <c r="V144" i="6"/>
  <c r="U144" i="6"/>
  <c r="T144" i="6"/>
  <c r="R144" i="6"/>
  <c r="Q144" i="6"/>
  <c r="P144" i="6"/>
  <c r="N144" i="6"/>
  <c r="L144" i="6"/>
  <c r="K144" i="6"/>
  <c r="I144" i="6"/>
  <c r="F144" i="6"/>
  <c r="W143" i="6"/>
  <c r="V143" i="6"/>
  <c r="U143" i="6"/>
  <c r="T143" i="6"/>
  <c r="R143" i="6"/>
  <c r="Q143" i="6"/>
  <c r="P143" i="6"/>
  <c r="N143" i="6"/>
  <c r="L143" i="6"/>
  <c r="K143" i="6"/>
  <c r="I143" i="6"/>
  <c r="F143" i="6"/>
  <c r="W142" i="6"/>
  <c r="V142" i="6"/>
  <c r="U142" i="6"/>
  <c r="T142" i="6"/>
  <c r="R142" i="6"/>
  <c r="Q142" i="6"/>
  <c r="P142" i="6"/>
  <c r="N142" i="6"/>
  <c r="L142" i="6"/>
  <c r="K142" i="6"/>
  <c r="I142" i="6"/>
  <c r="F142" i="6"/>
  <c r="W141" i="6"/>
  <c r="V141" i="6"/>
  <c r="U141" i="6"/>
  <c r="T141" i="6"/>
  <c r="R141" i="6"/>
  <c r="Q141" i="6"/>
  <c r="P141" i="6"/>
  <c r="N141" i="6"/>
  <c r="L141" i="6"/>
  <c r="K141" i="6"/>
  <c r="I141" i="6"/>
  <c r="F141" i="6"/>
  <c r="W140" i="6"/>
  <c r="V140" i="6"/>
  <c r="U140" i="6"/>
  <c r="T140" i="6"/>
  <c r="R140" i="6"/>
  <c r="Q140" i="6"/>
  <c r="P140" i="6"/>
  <c r="N140" i="6"/>
  <c r="L140" i="6"/>
  <c r="K140" i="6"/>
  <c r="I140" i="6"/>
  <c r="F140" i="6"/>
  <c r="W139" i="6"/>
  <c r="V139" i="6"/>
  <c r="U139" i="6"/>
  <c r="T139" i="6"/>
  <c r="R139" i="6"/>
  <c r="Q139" i="6"/>
  <c r="P139" i="6"/>
  <c r="N139" i="6"/>
  <c r="L139" i="6"/>
  <c r="K139" i="6"/>
  <c r="I139" i="6"/>
  <c r="F139" i="6"/>
  <c r="W138" i="6"/>
  <c r="V138" i="6"/>
  <c r="U138" i="6"/>
  <c r="T138" i="6"/>
  <c r="R138" i="6"/>
  <c r="Q138" i="6"/>
  <c r="P138" i="6"/>
  <c r="N138" i="6"/>
  <c r="L138" i="6"/>
  <c r="K138" i="6"/>
  <c r="I138" i="6"/>
  <c r="F138" i="6"/>
  <c r="W137" i="6"/>
  <c r="V137" i="6"/>
  <c r="U137" i="6"/>
  <c r="T137" i="6"/>
  <c r="R137" i="6"/>
  <c r="Q137" i="6"/>
  <c r="P137" i="6"/>
  <c r="N137" i="6"/>
  <c r="L137" i="6"/>
  <c r="K137" i="6"/>
  <c r="I137" i="6"/>
  <c r="F137" i="6"/>
  <c r="W136" i="6"/>
  <c r="V136" i="6"/>
  <c r="U136" i="6"/>
  <c r="T136" i="6"/>
  <c r="R136" i="6"/>
  <c r="Q136" i="6"/>
  <c r="P136" i="6"/>
  <c r="N136" i="6"/>
  <c r="L136" i="6"/>
  <c r="K136" i="6"/>
  <c r="I136" i="6"/>
  <c r="F136" i="6"/>
  <c r="W135" i="6"/>
  <c r="V135" i="6"/>
  <c r="U135" i="6"/>
  <c r="T135" i="6"/>
  <c r="Q135" i="6"/>
  <c r="P135" i="6"/>
  <c r="N135" i="6"/>
  <c r="L135" i="6"/>
  <c r="K135" i="6"/>
  <c r="I135" i="6"/>
  <c r="F135" i="6"/>
  <c r="W134" i="6"/>
  <c r="V134" i="6"/>
  <c r="U134" i="6"/>
  <c r="T134" i="6"/>
  <c r="Q134" i="6"/>
  <c r="P134" i="6"/>
  <c r="N134" i="6"/>
  <c r="L134" i="6"/>
  <c r="K134" i="6"/>
  <c r="I134" i="6"/>
  <c r="F134" i="6"/>
  <c r="W133" i="6"/>
  <c r="V133" i="6"/>
  <c r="U133" i="6"/>
  <c r="T133" i="6"/>
  <c r="Q133" i="6"/>
  <c r="P133" i="6"/>
  <c r="N133" i="6"/>
  <c r="L133" i="6"/>
  <c r="K133" i="6"/>
  <c r="I133" i="6"/>
  <c r="F133" i="6"/>
  <c r="W132" i="6"/>
  <c r="V132" i="6"/>
  <c r="U132" i="6"/>
  <c r="T132" i="6"/>
  <c r="Q132" i="6"/>
  <c r="P132" i="6"/>
  <c r="O132" i="6"/>
  <c r="N132" i="6"/>
  <c r="L132" i="6"/>
  <c r="K132" i="6"/>
  <c r="I132" i="6"/>
  <c r="F132" i="6"/>
  <c r="W131" i="6"/>
  <c r="V131" i="6"/>
  <c r="U131" i="6"/>
  <c r="T131" i="6"/>
  <c r="Q131" i="6"/>
  <c r="P131" i="6"/>
  <c r="O131" i="6"/>
  <c r="N131" i="6"/>
  <c r="L131" i="6"/>
  <c r="K131" i="6"/>
  <c r="I131" i="6"/>
  <c r="F131" i="6"/>
  <c r="W130" i="6"/>
  <c r="V130" i="6"/>
  <c r="U130" i="6"/>
  <c r="T130" i="6"/>
  <c r="Q130" i="6"/>
  <c r="P130" i="6"/>
  <c r="N130" i="6"/>
  <c r="L130" i="6"/>
  <c r="K130" i="6"/>
  <c r="I130" i="6"/>
  <c r="F130" i="6"/>
  <c r="W129" i="6"/>
  <c r="V129" i="6"/>
  <c r="U129" i="6"/>
  <c r="T129" i="6"/>
  <c r="Q129" i="6"/>
  <c r="P129" i="6"/>
  <c r="O129" i="6"/>
  <c r="N129" i="6"/>
  <c r="L129" i="6"/>
  <c r="K129" i="6"/>
  <c r="I129" i="6"/>
  <c r="F129" i="6"/>
  <c r="W128" i="6"/>
  <c r="V128" i="6"/>
  <c r="U128" i="6"/>
  <c r="T128" i="6"/>
  <c r="Q128" i="6"/>
  <c r="P128" i="6"/>
  <c r="O128" i="6"/>
  <c r="N128" i="6"/>
  <c r="L128" i="6"/>
  <c r="K128" i="6"/>
  <c r="I128" i="6"/>
  <c r="F128" i="6"/>
  <c r="W127" i="6"/>
  <c r="V127" i="6"/>
  <c r="U127" i="6"/>
  <c r="T127" i="6"/>
  <c r="Q127" i="6"/>
  <c r="P127" i="6"/>
  <c r="N127" i="6"/>
  <c r="L127" i="6"/>
  <c r="K127" i="6"/>
  <c r="I127" i="6"/>
  <c r="F127" i="6"/>
  <c r="W126" i="6"/>
  <c r="V126" i="6"/>
  <c r="U126" i="6"/>
  <c r="T126" i="6"/>
  <c r="Q126" i="6"/>
  <c r="P126" i="6"/>
  <c r="N126" i="6"/>
  <c r="L126" i="6"/>
  <c r="K126" i="6"/>
  <c r="I126" i="6"/>
  <c r="F126" i="6"/>
  <c r="W125" i="6"/>
  <c r="V125" i="6"/>
  <c r="U125" i="6"/>
  <c r="T125" i="6"/>
  <c r="Q125" i="6"/>
  <c r="P125" i="6"/>
  <c r="N125" i="6"/>
  <c r="L125" i="6"/>
  <c r="K125" i="6"/>
  <c r="I125" i="6"/>
  <c r="F125" i="6"/>
  <c r="W124" i="6"/>
  <c r="V124" i="6"/>
  <c r="U124" i="6"/>
  <c r="T124" i="6"/>
  <c r="Q124" i="6"/>
  <c r="P124" i="6"/>
  <c r="N124" i="6"/>
  <c r="L124" i="6"/>
  <c r="K124" i="6"/>
  <c r="I124" i="6"/>
  <c r="F124" i="6"/>
  <c r="W123" i="6"/>
  <c r="V123" i="6"/>
  <c r="U123" i="6"/>
  <c r="T123" i="6"/>
  <c r="R123" i="6"/>
  <c r="Q123" i="6"/>
  <c r="P123" i="6"/>
  <c r="O123" i="6"/>
  <c r="N123" i="6"/>
  <c r="L123" i="6"/>
  <c r="K123" i="6"/>
  <c r="I123" i="6"/>
  <c r="F123" i="6"/>
  <c r="W122" i="6"/>
  <c r="V122" i="6"/>
  <c r="U122" i="6"/>
  <c r="T122" i="6"/>
  <c r="R122" i="6"/>
  <c r="Q122" i="6"/>
  <c r="P122" i="6"/>
  <c r="O122" i="6"/>
  <c r="N122" i="6"/>
  <c r="L122" i="6"/>
  <c r="K122" i="6"/>
  <c r="I122" i="6"/>
  <c r="F122" i="6"/>
  <c r="W121" i="6"/>
  <c r="V121" i="6"/>
  <c r="U121" i="6"/>
  <c r="T121" i="6"/>
  <c r="R121" i="6"/>
  <c r="Q121" i="6"/>
  <c r="P121" i="6"/>
  <c r="O121" i="6"/>
  <c r="N121" i="6"/>
  <c r="L121" i="6"/>
  <c r="K121" i="6"/>
  <c r="I121" i="6"/>
  <c r="F121" i="6"/>
  <c r="W120" i="6"/>
  <c r="V120" i="6"/>
  <c r="U120" i="6"/>
  <c r="T120" i="6"/>
  <c r="R120" i="6"/>
  <c r="Q120" i="6"/>
  <c r="P120" i="6"/>
  <c r="O120" i="6"/>
  <c r="N120" i="6"/>
  <c r="L120" i="6"/>
  <c r="K120" i="6"/>
  <c r="I120" i="6"/>
  <c r="F120" i="6"/>
  <c r="W119" i="6"/>
  <c r="V119" i="6"/>
  <c r="U119" i="6"/>
  <c r="T119" i="6"/>
  <c r="R119" i="6"/>
  <c r="Q119" i="6"/>
  <c r="P119" i="6"/>
  <c r="O119" i="6"/>
  <c r="N119" i="6"/>
  <c r="L119" i="6"/>
  <c r="K119" i="6"/>
  <c r="I119" i="6"/>
  <c r="F119" i="6"/>
  <c r="W118" i="6"/>
  <c r="V118" i="6"/>
  <c r="U118" i="6"/>
  <c r="T118" i="6"/>
  <c r="R118" i="6"/>
  <c r="Q118" i="6"/>
  <c r="P118" i="6"/>
  <c r="O118" i="6"/>
  <c r="N118" i="6"/>
  <c r="L118" i="6"/>
  <c r="K118" i="6"/>
  <c r="I118" i="6"/>
  <c r="F118" i="6"/>
  <c r="W117" i="6"/>
  <c r="V117" i="6"/>
  <c r="U117" i="6"/>
  <c r="T117" i="6"/>
  <c r="R117" i="6"/>
  <c r="Q117" i="6"/>
  <c r="P117" i="6"/>
  <c r="O117" i="6"/>
  <c r="N117" i="6"/>
  <c r="L117" i="6"/>
  <c r="K117" i="6"/>
  <c r="I117" i="6"/>
  <c r="F117" i="6"/>
  <c r="W116" i="6"/>
  <c r="V116" i="6"/>
  <c r="U116" i="6"/>
  <c r="T116" i="6"/>
  <c r="R116" i="6"/>
  <c r="Q116" i="6"/>
  <c r="P116" i="6"/>
  <c r="O116" i="6"/>
  <c r="N116" i="6"/>
  <c r="L116" i="6"/>
  <c r="K116" i="6"/>
  <c r="I116" i="6"/>
  <c r="F116" i="6"/>
  <c r="W115" i="6"/>
  <c r="V115" i="6"/>
  <c r="U115" i="6"/>
  <c r="T115" i="6"/>
  <c r="R115" i="6"/>
  <c r="Q115" i="6"/>
  <c r="P115" i="6"/>
  <c r="O115" i="6"/>
  <c r="N115" i="6"/>
  <c r="L115" i="6"/>
  <c r="K115" i="6"/>
  <c r="I115" i="6"/>
  <c r="F115" i="6"/>
  <c r="W114" i="6"/>
  <c r="V114" i="6"/>
  <c r="U114" i="6"/>
  <c r="T114" i="6"/>
  <c r="R114" i="6"/>
  <c r="Q114" i="6"/>
  <c r="P114" i="6"/>
  <c r="O114" i="6"/>
  <c r="N114" i="6"/>
  <c r="L114" i="6"/>
  <c r="K114" i="6"/>
  <c r="I114" i="6"/>
  <c r="F114" i="6"/>
  <c r="W113" i="6"/>
  <c r="V113" i="6"/>
  <c r="U113" i="6"/>
  <c r="T113" i="6"/>
  <c r="R113" i="6"/>
  <c r="Q113" i="6"/>
  <c r="P113" i="6"/>
  <c r="O113" i="6"/>
  <c r="N113" i="6"/>
  <c r="L113" i="6"/>
  <c r="K113" i="6"/>
  <c r="I113" i="6"/>
  <c r="F113" i="6"/>
  <c r="W112" i="6"/>
  <c r="V112" i="6"/>
  <c r="U112" i="6"/>
  <c r="T112" i="6"/>
  <c r="R112" i="6"/>
  <c r="Q112" i="6"/>
  <c r="P112" i="6"/>
  <c r="O112" i="6"/>
  <c r="N112" i="6"/>
  <c r="L112" i="6"/>
  <c r="K112" i="6"/>
  <c r="I112" i="6"/>
  <c r="F112" i="6"/>
  <c r="W111" i="6"/>
  <c r="V111" i="6"/>
  <c r="U111" i="6"/>
  <c r="T111" i="6"/>
  <c r="R111" i="6"/>
  <c r="Q111" i="6"/>
  <c r="P111" i="6"/>
  <c r="O111" i="6"/>
  <c r="N111" i="6"/>
  <c r="L111" i="6"/>
  <c r="K111" i="6"/>
  <c r="I111" i="6"/>
  <c r="F111" i="6"/>
  <c r="W110" i="6"/>
  <c r="V110" i="6"/>
  <c r="U110" i="6"/>
  <c r="T110" i="6"/>
  <c r="R110" i="6"/>
  <c r="Q110" i="6"/>
  <c r="P110" i="6"/>
  <c r="O110" i="6"/>
  <c r="N110" i="6"/>
  <c r="L110" i="6"/>
  <c r="K110" i="6"/>
  <c r="I110" i="6"/>
  <c r="F110" i="6"/>
  <c r="W109" i="6"/>
  <c r="V109" i="6"/>
  <c r="U109" i="6"/>
  <c r="T109" i="6"/>
  <c r="R109" i="6"/>
  <c r="Q109" i="6"/>
  <c r="P109" i="6"/>
  <c r="O109" i="6"/>
  <c r="N109" i="6"/>
  <c r="L109" i="6"/>
  <c r="K109" i="6"/>
  <c r="I109" i="6"/>
  <c r="F109" i="6"/>
  <c r="W108" i="6"/>
  <c r="V108" i="6"/>
  <c r="U108" i="6"/>
  <c r="T108" i="6"/>
  <c r="R108" i="6"/>
  <c r="Q108" i="6"/>
  <c r="P108" i="6"/>
  <c r="O108" i="6"/>
  <c r="N108" i="6"/>
  <c r="L108" i="6"/>
  <c r="K108" i="6"/>
  <c r="I108" i="6"/>
  <c r="F108" i="6"/>
  <c r="W107" i="6"/>
  <c r="V107" i="6"/>
  <c r="U107" i="6"/>
  <c r="T107" i="6"/>
  <c r="R107" i="6"/>
  <c r="Q107" i="6"/>
  <c r="P107" i="6"/>
  <c r="O107" i="6"/>
  <c r="N107" i="6"/>
  <c r="L107" i="6"/>
  <c r="K107" i="6"/>
  <c r="I107" i="6"/>
  <c r="F107" i="6"/>
  <c r="W106" i="6"/>
  <c r="V106" i="6"/>
  <c r="U106" i="6"/>
  <c r="T106" i="6"/>
  <c r="R106" i="6"/>
  <c r="Q106" i="6"/>
  <c r="P106" i="6"/>
  <c r="O106" i="6"/>
  <c r="N106" i="6"/>
  <c r="L106" i="6"/>
  <c r="K106" i="6"/>
  <c r="I106" i="6"/>
  <c r="F106" i="6"/>
  <c r="W105" i="6"/>
  <c r="V105" i="6"/>
  <c r="U105" i="6"/>
  <c r="T105" i="6"/>
  <c r="R105" i="6"/>
  <c r="Q105" i="6"/>
  <c r="P105" i="6"/>
  <c r="O105" i="6"/>
  <c r="N105" i="6"/>
  <c r="L105" i="6"/>
  <c r="K105" i="6"/>
  <c r="I105" i="6"/>
  <c r="F105" i="6"/>
  <c r="W104" i="6"/>
  <c r="V104" i="6"/>
  <c r="U104" i="6"/>
  <c r="T104" i="6"/>
  <c r="R104" i="6"/>
  <c r="Q104" i="6"/>
  <c r="P104" i="6"/>
  <c r="O104" i="6"/>
  <c r="N104" i="6"/>
  <c r="L104" i="6"/>
  <c r="K104" i="6"/>
  <c r="I104" i="6"/>
  <c r="F104" i="6"/>
  <c r="W103" i="6"/>
  <c r="V103" i="6"/>
  <c r="U103" i="6"/>
  <c r="T103" i="6"/>
  <c r="Q103" i="6"/>
  <c r="P103" i="6"/>
  <c r="O103" i="6"/>
  <c r="N103" i="6"/>
  <c r="L103" i="6"/>
  <c r="K103" i="6"/>
  <c r="I103" i="6"/>
  <c r="F103" i="6"/>
  <c r="W102" i="6"/>
  <c r="V102" i="6"/>
  <c r="U102" i="6"/>
  <c r="T102" i="6"/>
  <c r="R102" i="6"/>
  <c r="Q102" i="6"/>
  <c r="P102" i="6"/>
  <c r="O102" i="6"/>
  <c r="N102" i="6"/>
  <c r="L102" i="6"/>
  <c r="K102" i="6"/>
  <c r="I102" i="6"/>
  <c r="F102" i="6"/>
  <c r="W101" i="6"/>
  <c r="V101" i="6"/>
  <c r="U101" i="6"/>
  <c r="T101" i="6"/>
  <c r="R101" i="6"/>
  <c r="Q101" i="6"/>
  <c r="P101" i="6"/>
  <c r="O101" i="6"/>
  <c r="N101" i="6"/>
  <c r="L101" i="6"/>
  <c r="K101" i="6"/>
  <c r="I101" i="6"/>
  <c r="F101" i="6"/>
  <c r="W100" i="6"/>
  <c r="V100" i="6"/>
  <c r="U100" i="6"/>
  <c r="T100" i="6"/>
  <c r="R100" i="6"/>
  <c r="Q100" i="6"/>
  <c r="P100" i="6"/>
  <c r="O100" i="6"/>
  <c r="N100" i="6"/>
  <c r="L100" i="6"/>
  <c r="K100" i="6"/>
  <c r="I100" i="6"/>
  <c r="F100" i="6"/>
  <c r="W99" i="6"/>
  <c r="V99" i="6"/>
  <c r="U99" i="6"/>
  <c r="T99" i="6"/>
  <c r="R99" i="6"/>
  <c r="Q99" i="6"/>
  <c r="P99" i="6"/>
  <c r="O99" i="6"/>
  <c r="N99" i="6"/>
  <c r="L99" i="6"/>
  <c r="K99" i="6"/>
  <c r="I99" i="6"/>
  <c r="F99" i="6"/>
  <c r="W98" i="6"/>
  <c r="V98" i="6"/>
  <c r="U98" i="6"/>
  <c r="T98" i="6"/>
  <c r="R98" i="6"/>
  <c r="Q98" i="6"/>
  <c r="P98" i="6"/>
  <c r="O98" i="6"/>
  <c r="N98" i="6"/>
  <c r="L98" i="6"/>
  <c r="K98" i="6"/>
  <c r="I98" i="6"/>
  <c r="F98" i="6"/>
  <c r="W97" i="6"/>
  <c r="V97" i="6"/>
  <c r="U97" i="6"/>
  <c r="T97" i="6"/>
  <c r="R97" i="6"/>
  <c r="Q97" i="6"/>
  <c r="P97" i="6"/>
  <c r="O97" i="6"/>
  <c r="N97" i="6"/>
  <c r="L97" i="6"/>
  <c r="K97" i="6"/>
  <c r="I97" i="6"/>
  <c r="F97" i="6"/>
  <c r="W96" i="6"/>
  <c r="V96" i="6"/>
  <c r="U96" i="6"/>
  <c r="T96" i="6"/>
  <c r="R96" i="6"/>
  <c r="Q96" i="6"/>
  <c r="P96" i="6"/>
  <c r="O96" i="6"/>
  <c r="N96" i="6"/>
  <c r="L96" i="6"/>
  <c r="K96" i="6"/>
  <c r="I96" i="6"/>
  <c r="F96" i="6"/>
  <c r="W95" i="6"/>
  <c r="V95" i="6"/>
  <c r="U95" i="6"/>
  <c r="T95" i="6"/>
  <c r="R95" i="6"/>
  <c r="Q95" i="6"/>
  <c r="P95" i="6"/>
  <c r="O95" i="6"/>
  <c r="N95" i="6"/>
  <c r="L95" i="6"/>
  <c r="K95" i="6"/>
  <c r="I95" i="6"/>
  <c r="F95" i="6"/>
  <c r="W94" i="6"/>
  <c r="V94" i="6"/>
  <c r="U94" i="6"/>
  <c r="T94" i="6"/>
  <c r="R94" i="6"/>
  <c r="Q94" i="6"/>
  <c r="P94" i="6"/>
  <c r="O94" i="6"/>
  <c r="N94" i="6"/>
  <c r="L94" i="6"/>
  <c r="K94" i="6"/>
  <c r="I94" i="6"/>
  <c r="F94" i="6"/>
  <c r="W93" i="6"/>
  <c r="V93" i="6"/>
  <c r="U93" i="6"/>
  <c r="T93" i="6"/>
  <c r="R93" i="6"/>
  <c r="Q93" i="6"/>
  <c r="P93" i="6"/>
  <c r="O93" i="6"/>
  <c r="N93" i="6"/>
  <c r="L93" i="6"/>
  <c r="K93" i="6"/>
  <c r="I93" i="6"/>
  <c r="F93" i="6"/>
  <c r="W92" i="6"/>
  <c r="V92" i="6"/>
  <c r="U92" i="6"/>
  <c r="T92" i="6"/>
  <c r="R92" i="6"/>
  <c r="Q92" i="6"/>
  <c r="P92" i="6"/>
  <c r="O92" i="6"/>
  <c r="N92" i="6"/>
  <c r="L92" i="6"/>
  <c r="K92" i="6"/>
  <c r="I92" i="6"/>
  <c r="F92" i="6"/>
  <c r="W91" i="6"/>
  <c r="V91" i="6"/>
  <c r="U91" i="6"/>
  <c r="T91" i="6"/>
  <c r="R91" i="6"/>
  <c r="Q91" i="6"/>
  <c r="P91" i="6"/>
  <c r="O91" i="6"/>
  <c r="N91" i="6"/>
  <c r="L91" i="6"/>
  <c r="K91" i="6"/>
  <c r="I91" i="6"/>
  <c r="F91" i="6"/>
  <c r="W90" i="6"/>
  <c r="V90" i="6"/>
  <c r="U90" i="6"/>
  <c r="T90" i="6"/>
  <c r="R90" i="6"/>
  <c r="Q90" i="6"/>
  <c r="P90" i="6"/>
  <c r="O90" i="6"/>
  <c r="N90" i="6"/>
  <c r="L90" i="6"/>
  <c r="K90" i="6"/>
  <c r="I90" i="6"/>
  <c r="F90" i="6"/>
  <c r="W89" i="6"/>
  <c r="V89" i="6"/>
  <c r="U89" i="6"/>
  <c r="T89" i="6"/>
  <c r="R89" i="6"/>
  <c r="Q89" i="6"/>
  <c r="P89" i="6"/>
  <c r="O89" i="6"/>
  <c r="N89" i="6"/>
  <c r="L89" i="6"/>
  <c r="K89" i="6"/>
  <c r="I89" i="6"/>
  <c r="F89" i="6"/>
  <c r="W88" i="6"/>
  <c r="V88" i="6"/>
  <c r="U88" i="6"/>
  <c r="T88" i="6"/>
  <c r="R88" i="6"/>
  <c r="Q88" i="6"/>
  <c r="P88" i="6"/>
  <c r="O88" i="6"/>
  <c r="N88" i="6"/>
  <c r="L88" i="6"/>
  <c r="K88" i="6"/>
  <c r="I88" i="6"/>
  <c r="F88" i="6"/>
  <c r="W87" i="6"/>
  <c r="V87" i="6"/>
  <c r="U87" i="6"/>
  <c r="T87" i="6"/>
  <c r="R87" i="6"/>
  <c r="Q87" i="6"/>
  <c r="P87" i="6"/>
  <c r="O87" i="6"/>
  <c r="N87" i="6"/>
  <c r="L87" i="6"/>
  <c r="K87" i="6"/>
  <c r="I87" i="6"/>
  <c r="F87" i="6"/>
  <c r="W86" i="6"/>
  <c r="V86" i="6"/>
  <c r="U86" i="6"/>
  <c r="T86" i="6"/>
  <c r="R86" i="6"/>
  <c r="Q86" i="6"/>
  <c r="P86" i="6"/>
  <c r="O86" i="6"/>
  <c r="N86" i="6"/>
  <c r="L86" i="6"/>
  <c r="K86" i="6"/>
  <c r="I86" i="6"/>
  <c r="F86" i="6"/>
  <c r="W85" i="6"/>
  <c r="V85" i="6"/>
  <c r="U85" i="6"/>
  <c r="T85" i="6"/>
  <c r="R85" i="6"/>
  <c r="Q85" i="6"/>
  <c r="P85" i="6"/>
  <c r="O85" i="6"/>
  <c r="N85" i="6"/>
  <c r="L85" i="6"/>
  <c r="K85" i="6"/>
  <c r="I85" i="6"/>
  <c r="F85" i="6"/>
  <c r="W84" i="6"/>
  <c r="V84" i="6"/>
  <c r="U84" i="6"/>
  <c r="T84" i="6"/>
  <c r="R84" i="6"/>
  <c r="Q84" i="6"/>
  <c r="P84" i="6"/>
  <c r="O84" i="6"/>
  <c r="N84" i="6"/>
  <c r="L84" i="6"/>
  <c r="K84" i="6"/>
  <c r="I84" i="6"/>
  <c r="F84" i="6"/>
  <c r="W83" i="6"/>
  <c r="V83" i="6"/>
  <c r="U83" i="6"/>
  <c r="T83" i="6"/>
  <c r="R83" i="6"/>
  <c r="Q83" i="6"/>
  <c r="P83" i="6"/>
  <c r="O83" i="6"/>
  <c r="N83" i="6"/>
  <c r="L83" i="6"/>
  <c r="K83" i="6"/>
  <c r="I83" i="6"/>
  <c r="F83" i="6"/>
  <c r="W82" i="6"/>
  <c r="V82" i="6"/>
  <c r="U82" i="6"/>
  <c r="T82" i="6"/>
  <c r="R82" i="6"/>
  <c r="Q82" i="6"/>
  <c r="P82" i="6"/>
  <c r="O82" i="6"/>
  <c r="N82" i="6"/>
  <c r="L82" i="6"/>
  <c r="K82" i="6"/>
  <c r="I82" i="6"/>
  <c r="F82" i="6"/>
  <c r="W81" i="6"/>
  <c r="V81" i="6"/>
  <c r="U81" i="6"/>
  <c r="T81" i="6"/>
  <c r="R81" i="6"/>
  <c r="Q81" i="6"/>
  <c r="P81" i="6"/>
  <c r="O81" i="6"/>
  <c r="N81" i="6"/>
  <c r="L81" i="6"/>
  <c r="K81" i="6"/>
  <c r="I81" i="6"/>
  <c r="F81" i="6"/>
  <c r="W80" i="6"/>
  <c r="V80" i="6"/>
  <c r="U80" i="6"/>
  <c r="T80" i="6"/>
  <c r="R80" i="6"/>
  <c r="Q80" i="6"/>
  <c r="P80" i="6"/>
  <c r="O80" i="6"/>
  <c r="N80" i="6"/>
  <c r="L80" i="6"/>
  <c r="K80" i="6"/>
  <c r="I80" i="6"/>
  <c r="F80" i="6"/>
  <c r="W79" i="6"/>
  <c r="V79" i="6"/>
  <c r="U79" i="6"/>
  <c r="T79" i="6"/>
  <c r="R79" i="6"/>
  <c r="Q79" i="6"/>
  <c r="P79" i="6"/>
  <c r="O79" i="6"/>
  <c r="N79" i="6"/>
  <c r="L79" i="6"/>
  <c r="K79" i="6"/>
  <c r="I79" i="6"/>
  <c r="F79" i="6"/>
  <c r="W78" i="6"/>
  <c r="V78" i="6"/>
  <c r="U78" i="6"/>
  <c r="T78" i="6"/>
  <c r="R78" i="6"/>
  <c r="Q78" i="6"/>
  <c r="P78" i="6"/>
  <c r="O78" i="6"/>
  <c r="N78" i="6"/>
  <c r="L78" i="6"/>
  <c r="K78" i="6"/>
  <c r="I78" i="6"/>
  <c r="F78" i="6"/>
  <c r="W77" i="6"/>
  <c r="V77" i="6"/>
  <c r="U77" i="6"/>
  <c r="T77" i="6"/>
  <c r="R77" i="6"/>
  <c r="Q77" i="6"/>
  <c r="P77" i="6"/>
  <c r="O77" i="6"/>
  <c r="N77" i="6"/>
  <c r="L77" i="6"/>
  <c r="K77" i="6"/>
  <c r="I77" i="6"/>
  <c r="F77" i="6"/>
  <c r="W76" i="6"/>
  <c r="V76" i="6"/>
  <c r="U76" i="6"/>
  <c r="T76" i="6"/>
  <c r="R76" i="6"/>
  <c r="Q76" i="6"/>
  <c r="P76" i="6"/>
  <c r="O76" i="6"/>
  <c r="N76" i="6"/>
  <c r="L76" i="6"/>
  <c r="K76" i="6"/>
  <c r="I76" i="6"/>
  <c r="F76" i="6"/>
  <c r="W75" i="6"/>
  <c r="V75" i="6"/>
  <c r="U75" i="6"/>
  <c r="T75" i="6"/>
  <c r="R75" i="6"/>
  <c r="Q75" i="6"/>
  <c r="P75" i="6"/>
  <c r="O75" i="6"/>
  <c r="N75" i="6"/>
  <c r="L75" i="6"/>
  <c r="K75" i="6"/>
  <c r="I75" i="6"/>
  <c r="F75" i="6"/>
  <c r="W74" i="6"/>
  <c r="V74" i="6"/>
  <c r="U74" i="6"/>
  <c r="T74" i="6"/>
  <c r="R74" i="6"/>
  <c r="Q74" i="6"/>
  <c r="P74" i="6"/>
  <c r="O74" i="6"/>
  <c r="N74" i="6"/>
  <c r="L74" i="6"/>
  <c r="K74" i="6"/>
  <c r="I74" i="6"/>
  <c r="F74" i="6"/>
  <c r="W73" i="6"/>
  <c r="V73" i="6"/>
  <c r="U73" i="6"/>
  <c r="T73" i="6"/>
  <c r="R73" i="6"/>
  <c r="Q73" i="6"/>
  <c r="P73" i="6"/>
  <c r="O73" i="6"/>
  <c r="N73" i="6"/>
  <c r="L73" i="6"/>
  <c r="K73" i="6"/>
  <c r="I73" i="6"/>
  <c r="F73" i="6"/>
  <c r="W72" i="6"/>
  <c r="V72" i="6"/>
  <c r="U72" i="6"/>
  <c r="T72" i="6"/>
  <c r="R72" i="6"/>
  <c r="Q72" i="6"/>
  <c r="P72" i="6"/>
  <c r="O72" i="6"/>
  <c r="N72" i="6"/>
  <c r="L72" i="6"/>
  <c r="K72" i="6"/>
  <c r="I72" i="6"/>
  <c r="F72" i="6"/>
  <c r="W71" i="6"/>
  <c r="V71" i="6"/>
  <c r="U71" i="6"/>
  <c r="T71" i="6"/>
  <c r="R71" i="6"/>
  <c r="Q71" i="6"/>
  <c r="P71" i="6"/>
  <c r="O71" i="6"/>
  <c r="N71" i="6"/>
  <c r="L71" i="6"/>
  <c r="K71" i="6"/>
  <c r="I71" i="6"/>
  <c r="F71" i="6"/>
  <c r="W70" i="6"/>
  <c r="V70" i="6"/>
  <c r="U70" i="6"/>
  <c r="T70" i="6"/>
  <c r="R70" i="6"/>
  <c r="Q70" i="6"/>
  <c r="P70" i="6"/>
  <c r="O70" i="6"/>
  <c r="N70" i="6"/>
  <c r="L70" i="6"/>
  <c r="K70" i="6"/>
  <c r="I70" i="6"/>
  <c r="F70" i="6"/>
  <c r="W69" i="6"/>
  <c r="V69" i="6"/>
  <c r="U69" i="6"/>
  <c r="T69" i="6"/>
  <c r="R69" i="6"/>
  <c r="Q69" i="6"/>
  <c r="P69" i="6"/>
  <c r="O69" i="6"/>
  <c r="N69" i="6"/>
  <c r="L69" i="6"/>
  <c r="K69" i="6"/>
  <c r="I69" i="6"/>
  <c r="F69" i="6"/>
  <c r="W68" i="6"/>
  <c r="V68" i="6"/>
  <c r="U68" i="6"/>
  <c r="T68" i="6"/>
  <c r="R68" i="6"/>
  <c r="Q68" i="6"/>
  <c r="P68" i="6"/>
  <c r="O68" i="6"/>
  <c r="N68" i="6"/>
  <c r="L68" i="6"/>
  <c r="K68" i="6"/>
  <c r="I68" i="6"/>
  <c r="F68" i="6"/>
  <c r="W67" i="6"/>
  <c r="V67" i="6"/>
  <c r="U67" i="6"/>
  <c r="T67" i="6"/>
  <c r="R67" i="6"/>
  <c r="Q67" i="6"/>
  <c r="P67" i="6"/>
  <c r="O67" i="6"/>
  <c r="N67" i="6"/>
  <c r="L67" i="6"/>
  <c r="K67" i="6"/>
  <c r="I67" i="6"/>
  <c r="F67" i="6"/>
  <c r="W66" i="6"/>
  <c r="V66" i="6"/>
  <c r="U66" i="6"/>
  <c r="T66" i="6"/>
  <c r="R66" i="6"/>
  <c r="Q66" i="6"/>
  <c r="P66" i="6"/>
  <c r="O66" i="6"/>
  <c r="N66" i="6"/>
  <c r="L66" i="6"/>
  <c r="K66" i="6"/>
  <c r="I66" i="6"/>
  <c r="F66" i="6"/>
  <c r="W65" i="6"/>
  <c r="V65" i="6"/>
  <c r="U65" i="6"/>
  <c r="T65" i="6"/>
  <c r="R65" i="6"/>
  <c r="Q65" i="6"/>
  <c r="P65" i="6"/>
  <c r="O65" i="6"/>
  <c r="N65" i="6"/>
  <c r="L65" i="6"/>
  <c r="K65" i="6"/>
  <c r="I65" i="6"/>
  <c r="F65" i="6"/>
  <c r="W64" i="6"/>
  <c r="V64" i="6"/>
  <c r="U64" i="6"/>
  <c r="T64" i="6"/>
  <c r="R64" i="6"/>
  <c r="Q64" i="6"/>
  <c r="P64" i="6"/>
  <c r="O64" i="6"/>
  <c r="N64" i="6"/>
  <c r="L64" i="6"/>
  <c r="K64" i="6"/>
  <c r="I64" i="6"/>
  <c r="F64" i="6"/>
  <c r="W63" i="6"/>
  <c r="V63" i="6"/>
  <c r="U63" i="6"/>
  <c r="T63" i="6"/>
  <c r="R63" i="6"/>
  <c r="Q63" i="6"/>
  <c r="P63" i="6"/>
  <c r="O63" i="6"/>
  <c r="N63" i="6"/>
  <c r="L63" i="6"/>
  <c r="K63" i="6"/>
  <c r="I63" i="6"/>
  <c r="F63" i="6"/>
  <c r="W62" i="6"/>
  <c r="V62" i="6"/>
  <c r="U62" i="6"/>
  <c r="T62" i="6"/>
  <c r="R62" i="6"/>
  <c r="Q62" i="6"/>
  <c r="P62" i="6"/>
  <c r="O62" i="6"/>
  <c r="N62" i="6"/>
  <c r="L62" i="6"/>
  <c r="K62" i="6"/>
  <c r="I62" i="6"/>
  <c r="F62" i="6"/>
  <c r="W61" i="6"/>
  <c r="V61" i="6"/>
  <c r="U61" i="6"/>
  <c r="T61" i="6"/>
  <c r="R61" i="6"/>
  <c r="Q61" i="6"/>
  <c r="P61" i="6"/>
  <c r="O61" i="6"/>
  <c r="N61" i="6"/>
  <c r="L61" i="6"/>
  <c r="K61" i="6"/>
  <c r="I61" i="6"/>
  <c r="F61" i="6"/>
  <c r="W60" i="6"/>
  <c r="V60" i="6"/>
  <c r="U60" i="6"/>
  <c r="T60" i="6"/>
  <c r="R60" i="6"/>
  <c r="Q60" i="6"/>
  <c r="P60" i="6"/>
  <c r="O60" i="6"/>
  <c r="N60" i="6"/>
  <c r="L60" i="6"/>
  <c r="K60" i="6"/>
  <c r="I60" i="6"/>
  <c r="F60" i="6"/>
  <c r="W59" i="6"/>
  <c r="V59" i="6"/>
  <c r="U59" i="6"/>
  <c r="T59" i="6"/>
  <c r="R59" i="6"/>
  <c r="Q59" i="6"/>
  <c r="P59" i="6"/>
  <c r="O59" i="6"/>
  <c r="N59" i="6"/>
  <c r="L59" i="6"/>
  <c r="K59" i="6"/>
  <c r="I59" i="6"/>
  <c r="F59" i="6"/>
  <c r="W58" i="6"/>
  <c r="V58" i="6"/>
  <c r="U58" i="6"/>
  <c r="T58" i="6"/>
  <c r="Q58" i="6"/>
  <c r="P58" i="6"/>
  <c r="N58" i="6"/>
  <c r="L58" i="6"/>
  <c r="K58" i="6"/>
  <c r="I58" i="6"/>
  <c r="F58" i="6"/>
  <c r="W57" i="6"/>
  <c r="V57" i="6"/>
  <c r="U57" i="6"/>
  <c r="T57" i="6"/>
  <c r="Q57" i="6"/>
  <c r="P57" i="6"/>
  <c r="N57" i="6"/>
  <c r="L57" i="6"/>
  <c r="K57" i="6"/>
  <c r="I57" i="6"/>
  <c r="F57" i="6"/>
  <c r="W56" i="6"/>
  <c r="V56" i="6"/>
  <c r="U56" i="6"/>
  <c r="T56" i="6"/>
  <c r="Q56" i="6"/>
  <c r="P56" i="6"/>
  <c r="N56" i="6"/>
  <c r="L56" i="6"/>
  <c r="K56" i="6"/>
  <c r="I56" i="6"/>
  <c r="F56" i="6"/>
  <c r="W55" i="6"/>
  <c r="V55" i="6"/>
  <c r="U55" i="6"/>
  <c r="T55" i="6"/>
  <c r="Q55" i="6"/>
  <c r="P55" i="6"/>
  <c r="N55" i="6"/>
  <c r="L55" i="6"/>
  <c r="K55" i="6"/>
  <c r="I55" i="6"/>
  <c r="F55" i="6"/>
  <c r="W54" i="6"/>
  <c r="V54" i="6"/>
  <c r="U54" i="6"/>
  <c r="T54" i="6"/>
  <c r="Q54" i="6"/>
  <c r="P54" i="6"/>
  <c r="N54" i="6"/>
  <c r="L54" i="6"/>
  <c r="K54" i="6"/>
  <c r="I54" i="6"/>
  <c r="F54" i="6"/>
  <c r="W53" i="6"/>
  <c r="V53" i="6"/>
  <c r="U53" i="6"/>
  <c r="T53" i="6"/>
  <c r="Q53" i="6"/>
  <c r="P53" i="6"/>
  <c r="N53" i="6"/>
  <c r="L53" i="6"/>
  <c r="K53" i="6"/>
  <c r="I53" i="6"/>
  <c r="F53" i="6"/>
  <c r="W52" i="6"/>
  <c r="V52" i="6"/>
  <c r="U52" i="6"/>
  <c r="T52" i="6"/>
  <c r="Q52" i="6"/>
  <c r="P52" i="6"/>
  <c r="N52" i="6"/>
  <c r="L52" i="6"/>
  <c r="K52" i="6"/>
  <c r="I52" i="6"/>
  <c r="F52" i="6"/>
  <c r="W51" i="6"/>
  <c r="V51" i="6"/>
  <c r="U51" i="6"/>
  <c r="T51" i="6"/>
  <c r="Q51" i="6"/>
  <c r="P51" i="6"/>
  <c r="N51" i="6"/>
  <c r="L51" i="6"/>
  <c r="K51" i="6"/>
  <c r="I51" i="6"/>
  <c r="F51" i="6"/>
  <c r="W50" i="6"/>
  <c r="V50" i="6"/>
  <c r="U50" i="6"/>
  <c r="T50" i="6"/>
  <c r="Q50" i="6"/>
  <c r="P50" i="6"/>
  <c r="N50" i="6"/>
  <c r="L50" i="6"/>
  <c r="K50" i="6"/>
  <c r="I50" i="6"/>
  <c r="F50" i="6"/>
  <c r="W49" i="6"/>
  <c r="V49" i="6"/>
  <c r="U49" i="6"/>
  <c r="T49" i="6"/>
  <c r="Q49" i="6"/>
  <c r="P49" i="6"/>
  <c r="N49" i="6"/>
  <c r="L49" i="6"/>
  <c r="K49" i="6"/>
  <c r="I49" i="6"/>
  <c r="F49" i="6"/>
  <c r="W48" i="6"/>
  <c r="V48" i="6"/>
  <c r="U48" i="6"/>
  <c r="T48" i="6"/>
  <c r="Q48" i="6"/>
  <c r="P48" i="6"/>
  <c r="N48" i="6"/>
  <c r="L48" i="6"/>
  <c r="K48" i="6"/>
  <c r="I48" i="6"/>
  <c r="F48" i="6"/>
  <c r="W47" i="6"/>
  <c r="V47" i="6"/>
  <c r="U47" i="6"/>
  <c r="T47" i="6"/>
  <c r="Q47" i="6"/>
  <c r="P47" i="6"/>
  <c r="N47" i="6"/>
  <c r="L47" i="6"/>
  <c r="K47" i="6"/>
  <c r="I47" i="6"/>
  <c r="F47" i="6"/>
  <c r="W46" i="6"/>
  <c r="V46" i="6"/>
  <c r="U46" i="6"/>
  <c r="T46" i="6"/>
  <c r="Q46" i="6"/>
  <c r="P46" i="6"/>
  <c r="N46" i="6"/>
  <c r="L46" i="6"/>
  <c r="K46" i="6"/>
  <c r="I46" i="6"/>
  <c r="F46" i="6"/>
  <c r="W45" i="6"/>
  <c r="V45" i="6"/>
  <c r="U45" i="6"/>
  <c r="T45" i="6"/>
  <c r="Q45" i="6"/>
  <c r="N45" i="6"/>
  <c r="M45" i="6"/>
  <c r="L45" i="6"/>
  <c r="K45" i="6"/>
  <c r="I45" i="6"/>
  <c r="F45" i="6"/>
  <c r="W44" i="6"/>
  <c r="V44" i="6"/>
  <c r="U44" i="6"/>
  <c r="T44" i="6"/>
  <c r="Q44" i="6"/>
  <c r="N44" i="6"/>
  <c r="L44" i="6"/>
  <c r="K44" i="6"/>
  <c r="I44" i="6"/>
  <c r="F44" i="6"/>
  <c r="W43" i="6"/>
  <c r="V43" i="6"/>
  <c r="U43" i="6"/>
  <c r="T43" i="6"/>
  <c r="R43" i="6"/>
  <c r="Q43" i="6"/>
  <c r="N43" i="6"/>
  <c r="L43" i="6"/>
  <c r="K43" i="6"/>
  <c r="I43" i="6"/>
  <c r="G43" i="6"/>
  <c r="F43" i="6"/>
  <c r="W42" i="6"/>
  <c r="V42" i="6"/>
  <c r="U42" i="6"/>
  <c r="T42" i="6"/>
  <c r="Q42" i="6"/>
  <c r="N42" i="6"/>
  <c r="L42" i="6"/>
  <c r="K42" i="6"/>
  <c r="I42" i="6"/>
  <c r="F42" i="6"/>
  <c r="W41" i="6"/>
  <c r="V41" i="6"/>
  <c r="U41" i="6"/>
  <c r="T41" i="6"/>
  <c r="Q41" i="6"/>
  <c r="P41" i="6"/>
  <c r="N41" i="6"/>
  <c r="L41" i="6"/>
  <c r="K41" i="6"/>
  <c r="I41" i="6"/>
  <c r="F41" i="6"/>
  <c r="W40" i="6"/>
  <c r="V40" i="6"/>
  <c r="U40" i="6"/>
  <c r="T40" i="6"/>
  <c r="Q40" i="6"/>
  <c r="P40" i="6"/>
  <c r="N40" i="6"/>
  <c r="L40" i="6"/>
  <c r="K40" i="6"/>
  <c r="I40" i="6"/>
  <c r="F40" i="6"/>
  <c r="W39" i="6"/>
  <c r="V39" i="6"/>
  <c r="U39" i="6"/>
  <c r="T39" i="6"/>
  <c r="Q39" i="6"/>
  <c r="P39" i="6"/>
  <c r="N39" i="6"/>
  <c r="L39" i="6"/>
  <c r="K39" i="6"/>
  <c r="I39" i="6"/>
  <c r="F39" i="6"/>
  <c r="W38" i="6"/>
  <c r="V38" i="6"/>
  <c r="U38" i="6"/>
  <c r="T38" i="6"/>
  <c r="Q38" i="6"/>
  <c r="P38" i="6"/>
  <c r="N38" i="6"/>
  <c r="L38" i="6"/>
  <c r="K38" i="6"/>
  <c r="I38" i="6"/>
  <c r="F38" i="6"/>
  <c r="W37" i="6"/>
  <c r="V37" i="6"/>
  <c r="U37" i="6"/>
  <c r="T37" i="6"/>
  <c r="Q37" i="6"/>
  <c r="P37" i="6"/>
  <c r="N37" i="6"/>
  <c r="L37" i="6"/>
  <c r="K37" i="6"/>
  <c r="I37" i="6"/>
  <c r="F37" i="6"/>
  <c r="W36" i="6"/>
  <c r="V36" i="6"/>
  <c r="U36" i="6"/>
  <c r="T36" i="6"/>
  <c r="Q36" i="6"/>
  <c r="P36" i="6"/>
  <c r="N36" i="6"/>
  <c r="L36" i="6"/>
  <c r="K36" i="6"/>
  <c r="I36" i="6"/>
  <c r="F36" i="6"/>
  <c r="W35" i="6"/>
  <c r="V35" i="6"/>
  <c r="U35" i="6"/>
  <c r="T35" i="6"/>
  <c r="Q35" i="6"/>
  <c r="P35" i="6"/>
  <c r="N35" i="6"/>
  <c r="L35" i="6"/>
  <c r="K35" i="6"/>
  <c r="I35" i="6"/>
  <c r="F35" i="6"/>
  <c r="W34" i="6"/>
  <c r="V34" i="6"/>
  <c r="U34" i="6"/>
  <c r="T34" i="6"/>
  <c r="Q34" i="6"/>
  <c r="P34" i="6"/>
  <c r="N34" i="6"/>
  <c r="L34" i="6"/>
  <c r="K34" i="6"/>
  <c r="I34" i="6"/>
  <c r="F34" i="6"/>
  <c r="W33" i="6"/>
  <c r="V33" i="6"/>
  <c r="U33" i="6"/>
  <c r="T33" i="6"/>
  <c r="Q33" i="6"/>
  <c r="P33" i="6"/>
  <c r="N33" i="6"/>
  <c r="L33" i="6"/>
  <c r="K33" i="6"/>
  <c r="I33" i="6"/>
  <c r="F33" i="6"/>
  <c r="W32" i="6"/>
  <c r="V32" i="6"/>
  <c r="U32" i="6"/>
  <c r="T32" i="6"/>
  <c r="Q32" i="6"/>
  <c r="P32" i="6"/>
  <c r="N32" i="6"/>
  <c r="L32" i="6"/>
  <c r="K32" i="6"/>
  <c r="I32" i="6"/>
  <c r="F32" i="6"/>
  <c r="W31" i="6"/>
  <c r="V31" i="6"/>
  <c r="U31" i="6"/>
  <c r="T31" i="6"/>
  <c r="Q31" i="6"/>
  <c r="P31" i="6"/>
  <c r="N31" i="6"/>
  <c r="L31" i="6"/>
  <c r="K31" i="6"/>
  <c r="I31" i="6"/>
  <c r="F31" i="6"/>
  <c r="W30" i="6"/>
  <c r="V30" i="6"/>
  <c r="U30" i="6"/>
  <c r="T30" i="6"/>
  <c r="Q30" i="6"/>
  <c r="P30" i="6"/>
  <c r="N30" i="6"/>
  <c r="L30" i="6"/>
  <c r="K30" i="6"/>
  <c r="I30" i="6"/>
  <c r="F30" i="6"/>
  <c r="W29" i="6"/>
  <c r="V29" i="6"/>
  <c r="U29" i="6"/>
  <c r="T29" i="6"/>
  <c r="Q29" i="6"/>
  <c r="P29" i="6"/>
  <c r="N29" i="6"/>
  <c r="L29" i="6"/>
  <c r="K29" i="6"/>
  <c r="I29" i="6"/>
  <c r="F29" i="6"/>
  <c r="W28" i="6"/>
  <c r="V28" i="6"/>
  <c r="U28" i="6"/>
  <c r="T28" i="6"/>
  <c r="Q28" i="6"/>
  <c r="P28" i="6"/>
  <c r="N28" i="6"/>
  <c r="L28" i="6"/>
  <c r="K28" i="6"/>
  <c r="I28" i="6"/>
  <c r="F28" i="6"/>
  <c r="W27" i="6"/>
  <c r="V27" i="6"/>
  <c r="U27" i="6"/>
  <c r="T27" i="6"/>
  <c r="Q27" i="6"/>
  <c r="P27" i="6"/>
  <c r="N27" i="6"/>
  <c r="L27" i="6"/>
  <c r="K27" i="6"/>
  <c r="I27" i="6"/>
  <c r="F27" i="6"/>
  <c r="W26" i="6"/>
  <c r="V26" i="6"/>
  <c r="U26" i="6"/>
  <c r="T26" i="6"/>
  <c r="Q26" i="6"/>
  <c r="P26" i="6"/>
  <c r="N26" i="6"/>
  <c r="L26" i="6"/>
  <c r="K26" i="6"/>
  <c r="I26" i="6"/>
  <c r="F26" i="6"/>
  <c r="W25" i="6"/>
  <c r="V25" i="6"/>
  <c r="U25" i="6"/>
  <c r="T25" i="6"/>
  <c r="Q25" i="6"/>
  <c r="P25" i="6"/>
  <c r="N25" i="6"/>
  <c r="L25" i="6"/>
  <c r="K25" i="6"/>
  <c r="I25" i="6"/>
  <c r="F25" i="6"/>
  <c r="W24" i="6"/>
  <c r="V24" i="6"/>
  <c r="U24" i="6"/>
  <c r="T24" i="6"/>
  <c r="Q24" i="6"/>
  <c r="P24" i="6"/>
  <c r="N24" i="6"/>
  <c r="L24" i="6"/>
  <c r="K24" i="6"/>
  <c r="I24" i="6"/>
  <c r="F24" i="6"/>
  <c r="W23" i="6"/>
  <c r="V23" i="6"/>
  <c r="U23" i="6"/>
  <c r="T23" i="6"/>
  <c r="Q23" i="6"/>
  <c r="P23" i="6"/>
  <c r="N23" i="6"/>
  <c r="L23" i="6"/>
  <c r="K23" i="6"/>
  <c r="I23" i="6"/>
  <c r="F23" i="6"/>
  <c r="W22" i="6"/>
  <c r="V22" i="6"/>
  <c r="U22" i="6"/>
  <c r="T22" i="6"/>
  <c r="Q22" i="6"/>
  <c r="P22" i="6"/>
  <c r="N22" i="6"/>
  <c r="L22" i="6"/>
  <c r="K22" i="6"/>
  <c r="I22" i="6"/>
  <c r="F22" i="6"/>
  <c r="W21" i="6"/>
  <c r="V21" i="6"/>
  <c r="U21" i="6"/>
  <c r="T21" i="6"/>
  <c r="Q21" i="6"/>
  <c r="P21" i="6"/>
  <c r="N21" i="6"/>
  <c r="L21" i="6"/>
  <c r="K21" i="6"/>
  <c r="I21" i="6"/>
  <c r="F21" i="6"/>
  <c r="W20" i="6"/>
  <c r="V20" i="6"/>
  <c r="U20" i="6"/>
  <c r="T20" i="6"/>
  <c r="Q20" i="6"/>
  <c r="P20" i="6"/>
  <c r="N20" i="6"/>
  <c r="L20" i="6"/>
  <c r="K20" i="6"/>
  <c r="I20" i="6"/>
  <c r="F20" i="6"/>
  <c r="W19" i="6"/>
  <c r="V19" i="6"/>
  <c r="U19" i="6"/>
  <c r="T19" i="6"/>
  <c r="Q19" i="6"/>
  <c r="P19" i="6"/>
  <c r="N19" i="6"/>
  <c r="L19" i="6"/>
  <c r="K19" i="6"/>
  <c r="I19" i="6"/>
  <c r="F19" i="6"/>
  <c r="W18" i="6"/>
  <c r="V18" i="6"/>
  <c r="U18" i="6"/>
  <c r="T18" i="6"/>
  <c r="Q18" i="6"/>
  <c r="P18" i="6"/>
  <c r="N18" i="6"/>
  <c r="L18" i="6"/>
  <c r="K18" i="6"/>
  <c r="I18" i="6"/>
  <c r="F18" i="6"/>
  <c r="W17" i="6"/>
  <c r="V17" i="6"/>
  <c r="U17" i="6"/>
  <c r="T17" i="6"/>
  <c r="Q17" i="6"/>
  <c r="P17" i="6"/>
  <c r="N17" i="6"/>
  <c r="L17" i="6"/>
  <c r="K17" i="6"/>
  <c r="I17" i="6"/>
  <c r="F17" i="6"/>
  <c r="W16" i="6"/>
  <c r="V16" i="6"/>
  <c r="U16" i="6"/>
  <c r="T16" i="6"/>
  <c r="Q16" i="6"/>
  <c r="P16" i="6"/>
  <c r="N16" i="6"/>
  <c r="L16" i="6"/>
  <c r="K16" i="6"/>
  <c r="I16" i="6"/>
  <c r="F16" i="6"/>
  <c r="W15" i="6"/>
  <c r="V15" i="6"/>
  <c r="U15" i="6"/>
  <c r="T15" i="6"/>
  <c r="Q15" i="6"/>
  <c r="P15" i="6"/>
  <c r="N15" i="6"/>
  <c r="L15" i="6"/>
  <c r="K15" i="6"/>
  <c r="I15" i="6"/>
  <c r="F15" i="6"/>
  <c r="W14" i="6"/>
  <c r="V14" i="6"/>
  <c r="U14" i="6"/>
  <c r="T14" i="6"/>
  <c r="Q14" i="6"/>
  <c r="P14" i="6"/>
  <c r="N14" i="6"/>
  <c r="L14" i="6"/>
  <c r="K14" i="6"/>
  <c r="I14" i="6"/>
  <c r="F14" i="6"/>
  <c r="W13" i="6"/>
  <c r="V13" i="6"/>
  <c r="U13" i="6"/>
  <c r="T13" i="6"/>
  <c r="Q13" i="6"/>
  <c r="P13" i="6"/>
  <c r="N13" i="6"/>
  <c r="L13" i="6"/>
  <c r="K13" i="6"/>
  <c r="I13" i="6"/>
  <c r="F13" i="6"/>
  <c r="W12" i="6"/>
  <c r="V12" i="6"/>
  <c r="U12" i="6"/>
  <c r="T12" i="6"/>
  <c r="Q12" i="6"/>
  <c r="P12" i="6"/>
  <c r="N12" i="6"/>
  <c r="L12" i="6"/>
  <c r="K12" i="6"/>
  <c r="I12" i="6"/>
  <c r="F12" i="6"/>
  <c r="W11" i="6"/>
  <c r="V11" i="6"/>
  <c r="U11" i="6"/>
  <c r="T11" i="6"/>
  <c r="Q11" i="6"/>
  <c r="P11" i="6"/>
  <c r="N11" i="6"/>
  <c r="L11" i="6"/>
  <c r="K11" i="6"/>
  <c r="I11" i="6"/>
  <c r="F11" i="6"/>
  <c r="W10" i="6"/>
  <c r="V10" i="6"/>
  <c r="U10" i="6"/>
  <c r="T10" i="6"/>
  <c r="Q10" i="6"/>
  <c r="P10" i="6"/>
  <c r="N10" i="6"/>
  <c r="L10" i="6"/>
  <c r="K10" i="6"/>
  <c r="I10" i="6"/>
  <c r="F10" i="6"/>
  <c r="W9" i="6"/>
  <c r="V9" i="6"/>
  <c r="U9" i="6"/>
  <c r="T9" i="6"/>
  <c r="Q9" i="6"/>
  <c r="P9" i="6"/>
  <c r="N9" i="6"/>
  <c r="L9" i="6"/>
  <c r="K9" i="6"/>
  <c r="I9" i="6"/>
  <c r="F9" i="6"/>
  <c r="W8" i="6"/>
  <c r="V8" i="6"/>
  <c r="U8" i="6"/>
  <c r="T8" i="6"/>
  <c r="Q8" i="6"/>
  <c r="P8" i="6"/>
  <c r="N8" i="6"/>
  <c r="M8" i="6"/>
  <c r="L8" i="6"/>
  <c r="K8" i="6"/>
  <c r="I8" i="6"/>
  <c r="F8" i="6"/>
  <c r="W7" i="6"/>
  <c r="V7" i="6"/>
  <c r="U7" i="6"/>
  <c r="T7" i="6"/>
  <c r="Q7" i="6"/>
  <c r="P7" i="6"/>
  <c r="N7" i="6"/>
  <c r="M7" i="6"/>
  <c r="L7" i="6"/>
  <c r="K7" i="6"/>
  <c r="I7" i="6"/>
  <c r="F7" i="6"/>
  <c r="W6" i="6"/>
  <c r="V6" i="6"/>
  <c r="U6" i="6"/>
  <c r="T6" i="6"/>
  <c r="Q6" i="6"/>
  <c r="P6" i="6"/>
  <c r="N6" i="6"/>
  <c r="L6" i="6"/>
  <c r="K6" i="6"/>
  <c r="I6" i="6"/>
  <c r="F6" i="6"/>
  <c r="W5" i="6"/>
  <c r="V5" i="6"/>
  <c r="U5" i="6"/>
  <c r="T5" i="6"/>
  <c r="R5" i="6"/>
  <c r="Q5" i="6"/>
  <c r="P5" i="6"/>
  <c r="N5" i="6"/>
  <c r="M5" i="6"/>
  <c r="L5" i="6"/>
  <c r="K5" i="6"/>
  <c r="I5" i="6"/>
  <c r="G5" i="6"/>
  <c r="F5" i="6"/>
  <c r="W4" i="6"/>
  <c r="V4" i="6"/>
  <c r="U4" i="6"/>
  <c r="T4" i="6"/>
  <c r="Q4" i="6"/>
  <c r="P4" i="6"/>
  <c r="N4" i="6"/>
  <c r="M4" i="6"/>
  <c r="L4" i="6"/>
  <c r="K4" i="6"/>
  <c r="I4" i="6"/>
  <c r="F4" i="6"/>
  <c r="L507" i="5"/>
  <c r="L506" i="5"/>
  <c r="L505" i="5"/>
  <c r="L504" i="5"/>
  <c r="L503" i="5"/>
  <c r="L502" i="5"/>
  <c r="L501" i="5"/>
  <c r="L500" i="5"/>
  <c r="L499" i="5"/>
  <c r="L498" i="5"/>
  <c r="L497" i="5"/>
  <c r="L496" i="5"/>
  <c r="AF495" i="5"/>
  <c r="L495" i="5"/>
  <c r="AF494" i="5"/>
  <c r="L494" i="5"/>
  <c r="AF493" i="5"/>
  <c r="L493" i="5"/>
  <c r="AI492" i="5"/>
  <c r="AH492" i="5"/>
  <c r="AF492" i="5"/>
  <c r="U492" i="5"/>
  <c r="L492" i="5"/>
  <c r="AI489" i="5"/>
  <c r="AI483" i="5"/>
  <c r="AF483" i="5"/>
  <c r="U483" i="5"/>
  <c r="N483" i="5"/>
  <c r="M483" i="5"/>
  <c r="L483" i="5"/>
  <c r="K483" i="5"/>
  <c r="H483" i="5"/>
  <c r="G483" i="5"/>
  <c r="AI481" i="5"/>
  <c r="AF481" i="5"/>
  <c r="U481" i="5"/>
  <c r="N481" i="5"/>
  <c r="M481" i="5"/>
  <c r="L481" i="5"/>
  <c r="K481" i="5"/>
  <c r="H481" i="5"/>
  <c r="G481" i="5"/>
  <c r="AI479" i="5"/>
  <c r="AF479" i="5"/>
  <c r="U479" i="5"/>
  <c r="N479" i="5"/>
  <c r="M479" i="5"/>
  <c r="L479" i="5"/>
  <c r="K479" i="5"/>
  <c r="H479" i="5"/>
  <c r="G479" i="5"/>
  <c r="AI477" i="5"/>
  <c r="AF477" i="5"/>
  <c r="U477" i="5"/>
  <c r="N477" i="5"/>
  <c r="M477" i="5"/>
  <c r="L477" i="5"/>
  <c r="K477" i="5"/>
  <c r="H477" i="5"/>
  <c r="G477" i="5"/>
  <c r="AI475" i="5"/>
  <c r="AF475" i="5"/>
  <c r="U475" i="5"/>
  <c r="N475" i="5"/>
  <c r="M475" i="5"/>
  <c r="L475" i="5"/>
  <c r="K475" i="5"/>
  <c r="H475" i="5"/>
  <c r="G475" i="5"/>
  <c r="AI473" i="5"/>
  <c r="AF473" i="5"/>
  <c r="U473" i="5"/>
  <c r="N473" i="5"/>
  <c r="M473" i="5"/>
  <c r="L473" i="5"/>
  <c r="K473" i="5"/>
  <c r="H473" i="5"/>
  <c r="G473" i="5"/>
  <c r="AI471" i="5"/>
  <c r="AF471" i="5"/>
  <c r="U471" i="5"/>
  <c r="N471" i="5"/>
  <c r="M471" i="5"/>
  <c r="L471" i="5"/>
  <c r="K471" i="5"/>
  <c r="H471" i="5"/>
  <c r="G471" i="5"/>
  <c r="AI469" i="5"/>
  <c r="AF469" i="5"/>
  <c r="U469" i="5"/>
  <c r="N469" i="5"/>
  <c r="M469" i="5"/>
  <c r="L469" i="5"/>
  <c r="K469" i="5"/>
  <c r="H469" i="5"/>
  <c r="G469" i="5"/>
  <c r="AI467" i="5"/>
  <c r="AF467" i="5"/>
  <c r="U467" i="5"/>
  <c r="O467" i="5"/>
  <c r="N467" i="5"/>
  <c r="M467" i="5"/>
  <c r="L467" i="5"/>
  <c r="K467" i="5"/>
  <c r="H467" i="5"/>
  <c r="G467" i="5"/>
  <c r="AI465" i="5"/>
  <c r="AF465" i="5"/>
  <c r="U465" i="5"/>
  <c r="N465" i="5"/>
  <c r="M465" i="5"/>
  <c r="L465" i="5"/>
  <c r="K465" i="5"/>
  <c r="H465" i="5"/>
  <c r="G465" i="5"/>
  <c r="AI463" i="5"/>
  <c r="AF463" i="5"/>
  <c r="U463" i="5"/>
  <c r="N463" i="5"/>
  <c r="M463" i="5"/>
  <c r="L463" i="5"/>
  <c r="K463" i="5"/>
  <c r="H463" i="5"/>
  <c r="G463" i="5"/>
  <c r="AI461" i="5"/>
  <c r="AF461" i="5"/>
  <c r="U461" i="5"/>
  <c r="N461" i="5"/>
  <c r="M461" i="5"/>
  <c r="L461" i="5"/>
  <c r="K461" i="5"/>
  <c r="H461" i="5"/>
  <c r="G461" i="5"/>
  <c r="AI459" i="5"/>
  <c r="AF459" i="5"/>
  <c r="U459" i="5"/>
  <c r="O459" i="5"/>
  <c r="N459" i="5"/>
  <c r="M459" i="5"/>
  <c r="L459" i="5"/>
  <c r="K459" i="5"/>
  <c r="H459" i="5"/>
  <c r="G459" i="5"/>
  <c r="AI457" i="5"/>
  <c r="AF457" i="5"/>
  <c r="U457" i="5"/>
  <c r="N457" i="5"/>
  <c r="M457" i="5"/>
  <c r="L457" i="5"/>
  <c r="K457" i="5"/>
  <c r="H457" i="5"/>
  <c r="G457" i="5"/>
  <c r="AI455" i="5"/>
  <c r="AF455" i="5"/>
  <c r="U455" i="5"/>
  <c r="N455" i="5"/>
  <c r="M455" i="5"/>
  <c r="L455" i="5"/>
  <c r="K455" i="5"/>
  <c r="H455" i="5"/>
  <c r="G455" i="5"/>
  <c r="AI453" i="5"/>
  <c r="AF453" i="5"/>
  <c r="U453" i="5"/>
  <c r="N453" i="5"/>
  <c r="M453" i="5"/>
  <c r="L453" i="5"/>
  <c r="K453" i="5"/>
  <c r="H453" i="5"/>
  <c r="G453" i="5"/>
  <c r="AI451" i="5"/>
  <c r="AF451" i="5"/>
  <c r="U451" i="5"/>
  <c r="N451" i="5"/>
  <c r="M451" i="5"/>
  <c r="L451" i="5"/>
  <c r="K451" i="5"/>
  <c r="H451" i="5"/>
  <c r="G451" i="5"/>
  <c r="AI449" i="5"/>
  <c r="AF449" i="5"/>
  <c r="U449" i="5"/>
  <c r="N449" i="5"/>
  <c r="M449" i="5"/>
  <c r="L449" i="5"/>
  <c r="K449" i="5"/>
  <c r="H449" i="5"/>
  <c r="G449" i="5"/>
  <c r="AI447" i="5"/>
  <c r="AF447" i="5"/>
  <c r="U447" i="5"/>
  <c r="N447" i="5"/>
  <c r="M447" i="5"/>
  <c r="L447" i="5"/>
  <c r="K447" i="5"/>
  <c r="H447" i="5"/>
  <c r="G447" i="5"/>
  <c r="AI445" i="5"/>
  <c r="AF445" i="5"/>
  <c r="U445" i="5"/>
  <c r="O445" i="5"/>
  <c r="N445" i="5"/>
  <c r="M445" i="5"/>
  <c r="L445" i="5"/>
  <c r="K445" i="5"/>
  <c r="H445" i="5"/>
  <c r="G445" i="5"/>
  <c r="AI443" i="5"/>
  <c r="AF443" i="5"/>
  <c r="U443" i="5"/>
  <c r="N443" i="5"/>
  <c r="M443" i="5"/>
  <c r="L443" i="5"/>
  <c r="K443" i="5"/>
  <c r="H443" i="5"/>
  <c r="G443" i="5"/>
  <c r="AI441" i="5"/>
  <c r="AF441" i="5"/>
  <c r="U441" i="5"/>
  <c r="N441" i="5"/>
  <c r="M441" i="5"/>
  <c r="L441" i="5"/>
  <c r="K441" i="5"/>
  <c r="H441" i="5"/>
  <c r="G441" i="5"/>
  <c r="AI439" i="5"/>
  <c r="AF439" i="5"/>
  <c r="U439" i="5"/>
  <c r="N439" i="5"/>
  <c r="M439" i="5"/>
  <c r="L439" i="5"/>
  <c r="K439" i="5"/>
  <c r="H439" i="5"/>
  <c r="G439" i="5"/>
  <c r="AI437" i="5"/>
  <c r="AF437" i="5"/>
  <c r="U437" i="5"/>
  <c r="O437" i="5"/>
  <c r="N437" i="5"/>
  <c r="M437" i="5"/>
  <c r="L437" i="5"/>
  <c r="K437" i="5"/>
  <c r="H437" i="5"/>
  <c r="G437" i="5"/>
  <c r="AI435" i="5"/>
  <c r="AF435" i="5"/>
  <c r="U435" i="5"/>
  <c r="N435" i="5"/>
  <c r="M435" i="5"/>
  <c r="L435" i="5"/>
  <c r="K435" i="5"/>
  <c r="H435" i="5"/>
  <c r="G435" i="5"/>
  <c r="AI433" i="5"/>
  <c r="AF433" i="5"/>
  <c r="U433" i="5"/>
  <c r="O433" i="5"/>
  <c r="N433" i="5"/>
  <c r="M433" i="5"/>
  <c r="L433" i="5"/>
  <c r="K433" i="5"/>
  <c r="H433" i="5"/>
  <c r="G433" i="5"/>
  <c r="AI431" i="5"/>
  <c r="AF431" i="5"/>
  <c r="U431" i="5"/>
  <c r="N431" i="5"/>
  <c r="M431" i="5"/>
  <c r="L431" i="5"/>
  <c r="K431" i="5"/>
  <c r="H431" i="5"/>
  <c r="G431" i="5"/>
  <c r="D431" i="5"/>
  <c r="AI429" i="5"/>
  <c r="AF429" i="5"/>
  <c r="U429" i="5"/>
  <c r="N429" i="5"/>
  <c r="M429" i="5"/>
  <c r="L429" i="5"/>
  <c r="K429" i="5"/>
  <c r="H429" i="5"/>
  <c r="G429" i="5"/>
  <c r="AI427" i="5"/>
  <c r="AF427" i="5"/>
  <c r="U427" i="5"/>
  <c r="N427" i="5"/>
  <c r="M427" i="5"/>
  <c r="L427" i="5"/>
  <c r="K427" i="5"/>
  <c r="H427" i="5"/>
  <c r="G427" i="5"/>
  <c r="AI425" i="5"/>
  <c r="AF425" i="5"/>
  <c r="U425" i="5"/>
  <c r="N425" i="5"/>
  <c r="M425" i="5"/>
  <c r="L425" i="5"/>
  <c r="K425" i="5"/>
  <c r="H425" i="5"/>
  <c r="G425" i="5"/>
  <c r="AI423" i="5"/>
  <c r="AF423" i="5"/>
  <c r="U423" i="5"/>
  <c r="O423" i="5"/>
  <c r="N423" i="5"/>
  <c r="M423" i="5"/>
  <c r="L423" i="5"/>
  <c r="K423" i="5"/>
  <c r="H423" i="5"/>
  <c r="G423" i="5"/>
  <c r="AI421" i="5"/>
  <c r="AF421" i="5"/>
  <c r="U421" i="5"/>
  <c r="O421" i="5"/>
  <c r="N421" i="5"/>
  <c r="M421" i="5"/>
  <c r="L421" i="5"/>
  <c r="K421" i="5"/>
  <c r="H421" i="5"/>
  <c r="G421" i="5"/>
  <c r="AI419" i="5"/>
  <c r="AF419" i="5"/>
  <c r="U419" i="5"/>
  <c r="N419" i="5"/>
  <c r="M419" i="5"/>
  <c r="L419" i="5"/>
  <c r="K419" i="5"/>
  <c r="H419" i="5"/>
  <c r="G419" i="5"/>
  <c r="AI417" i="5"/>
  <c r="AF417" i="5"/>
  <c r="U417" i="5"/>
  <c r="N417" i="5"/>
  <c r="M417" i="5"/>
  <c r="L417" i="5"/>
  <c r="K417" i="5"/>
  <c r="H417" i="5"/>
  <c r="G417" i="5"/>
  <c r="AI415" i="5"/>
  <c r="AF415" i="5"/>
  <c r="U415" i="5"/>
  <c r="N415" i="5"/>
  <c r="M415" i="5"/>
  <c r="L415" i="5"/>
  <c r="K415" i="5"/>
  <c r="H415" i="5"/>
  <c r="G415" i="5"/>
  <c r="AI413" i="5"/>
  <c r="AF413" i="5"/>
  <c r="U413" i="5"/>
  <c r="N413" i="5"/>
  <c r="M413" i="5"/>
  <c r="L413" i="5"/>
  <c r="K413" i="5"/>
  <c r="H413" i="5"/>
  <c r="G413" i="5"/>
  <c r="AI411" i="5"/>
  <c r="AF411" i="5"/>
  <c r="U411" i="5"/>
  <c r="N411" i="5"/>
  <c r="M411" i="5"/>
  <c r="L411" i="5"/>
  <c r="K411" i="5"/>
  <c r="H411" i="5"/>
  <c r="G411" i="5"/>
  <c r="AI409" i="5"/>
  <c r="AF409" i="5"/>
  <c r="U409" i="5"/>
  <c r="N409" i="5"/>
  <c r="M409" i="5"/>
  <c r="L409" i="5"/>
  <c r="K409" i="5"/>
  <c r="H409" i="5"/>
  <c r="G409" i="5"/>
  <c r="AI407" i="5"/>
  <c r="AF407" i="5"/>
  <c r="U407" i="5"/>
  <c r="O407" i="5"/>
  <c r="N407" i="5"/>
  <c r="M407" i="5"/>
  <c r="L407" i="5"/>
  <c r="K407" i="5"/>
  <c r="H407" i="5"/>
  <c r="G407" i="5"/>
  <c r="AI405" i="5"/>
  <c r="AF405" i="5"/>
  <c r="U405" i="5"/>
  <c r="N405" i="5"/>
  <c r="M405" i="5"/>
  <c r="L405" i="5"/>
  <c r="K405" i="5"/>
  <c r="I405" i="5"/>
  <c r="H405" i="5"/>
  <c r="G405" i="5"/>
  <c r="AI403" i="5"/>
  <c r="AF403" i="5"/>
  <c r="U403" i="5"/>
  <c r="N403" i="5"/>
  <c r="M403" i="5"/>
  <c r="L403" i="5"/>
  <c r="K403" i="5"/>
  <c r="H403" i="5"/>
  <c r="G403" i="5"/>
  <c r="AI401" i="5"/>
  <c r="AF401" i="5"/>
  <c r="U401" i="5"/>
  <c r="N401" i="5"/>
  <c r="M401" i="5"/>
  <c r="L401" i="5"/>
  <c r="K401" i="5"/>
  <c r="I401" i="5"/>
  <c r="H401" i="5"/>
  <c r="G401" i="5"/>
  <c r="AI399" i="5"/>
  <c r="AF399" i="5"/>
  <c r="U399" i="5"/>
  <c r="N399" i="5"/>
  <c r="M399" i="5"/>
  <c r="L399" i="5"/>
  <c r="K399" i="5"/>
  <c r="I399" i="5"/>
  <c r="H399" i="5"/>
  <c r="G399" i="5"/>
  <c r="AI397" i="5"/>
  <c r="AF397" i="5"/>
  <c r="U397" i="5"/>
  <c r="N397" i="5"/>
  <c r="M397" i="5"/>
  <c r="L397" i="5"/>
  <c r="K397" i="5"/>
  <c r="I397" i="5"/>
  <c r="H397" i="5"/>
  <c r="G397" i="5"/>
  <c r="AI395" i="5"/>
  <c r="AF395" i="5"/>
  <c r="U395" i="5"/>
  <c r="N395" i="5"/>
  <c r="M395" i="5"/>
  <c r="L395" i="5"/>
  <c r="K395" i="5"/>
  <c r="I395" i="5"/>
  <c r="H395" i="5"/>
  <c r="G395" i="5"/>
  <c r="AI393" i="5"/>
  <c r="AF393" i="5"/>
  <c r="U393" i="5"/>
  <c r="N393" i="5"/>
  <c r="M393" i="5"/>
  <c r="L393" i="5"/>
  <c r="K393" i="5"/>
  <c r="I393" i="5"/>
  <c r="H393" i="5"/>
  <c r="G393" i="5"/>
  <c r="AI391" i="5"/>
  <c r="AF391" i="5"/>
  <c r="U391" i="5"/>
  <c r="N391" i="5"/>
  <c r="M391" i="5"/>
  <c r="L391" i="5"/>
  <c r="K391" i="5"/>
  <c r="I391" i="5"/>
  <c r="H391" i="5"/>
  <c r="G391" i="5"/>
  <c r="AI389" i="5"/>
  <c r="AF389" i="5"/>
  <c r="U389" i="5"/>
  <c r="O389" i="5"/>
  <c r="N389" i="5"/>
  <c r="M389" i="5"/>
  <c r="L389" i="5"/>
  <c r="K389" i="5"/>
  <c r="H389" i="5"/>
  <c r="G389" i="5"/>
  <c r="AI387" i="5"/>
  <c r="AF387" i="5"/>
  <c r="U387" i="5"/>
  <c r="O387" i="5"/>
  <c r="N387" i="5"/>
  <c r="M387" i="5"/>
  <c r="L387" i="5"/>
  <c r="K387" i="5"/>
  <c r="H387" i="5"/>
  <c r="G387" i="5"/>
  <c r="AI385" i="5"/>
  <c r="AF385" i="5"/>
  <c r="U385" i="5"/>
  <c r="O385" i="5"/>
  <c r="N385" i="5"/>
  <c r="M385" i="5"/>
  <c r="L385" i="5"/>
  <c r="K385" i="5"/>
  <c r="H385" i="5"/>
  <c r="G385" i="5"/>
  <c r="AI383" i="5"/>
  <c r="AF383" i="5"/>
  <c r="U383" i="5"/>
  <c r="O383" i="5"/>
  <c r="N383" i="5"/>
  <c r="M383" i="5"/>
  <c r="L383" i="5"/>
  <c r="K383" i="5"/>
  <c r="H383" i="5"/>
  <c r="G383" i="5"/>
  <c r="AI381" i="5"/>
  <c r="AF381" i="5"/>
  <c r="U381" i="5"/>
  <c r="O381" i="5"/>
  <c r="N381" i="5"/>
  <c r="M381" i="5"/>
  <c r="L381" i="5"/>
  <c r="K381" i="5"/>
  <c r="H381" i="5"/>
  <c r="G381" i="5"/>
  <c r="AI379" i="5"/>
  <c r="AF379" i="5"/>
  <c r="U379" i="5"/>
  <c r="N379" i="5"/>
  <c r="M379" i="5"/>
  <c r="L379" i="5"/>
  <c r="K379" i="5"/>
  <c r="H379" i="5"/>
  <c r="G379" i="5"/>
  <c r="AI377" i="5"/>
  <c r="AF377" i="5"/>
  <c r="U377" i="5"/>
  <c r="N377" i="5"/>
  <c r="M377" i="5"/>
  <c r="L377" i="5"/>
  <c r="K377" i="5"/>
  <c r="H377" i="5"/>
  <c r="G377" i="5"/>
  <c r="AI375" i="5"/>
  <c r="AF375" i="5"/>
  <c r="U375" i="5"/>
  <c r="N375" i="5"/>
  <c r="M375" i="5"/>
  <c r="L375" i="5"/>
  <c r="K375" i="5"/>
  <c r="H375" i="5"/>
  <c r="G375" i="5"/>
  <c r="AI373" i="5"/>
  <c r="AF373" i="5"/>
  <c r="U373" i="5"/>
  <c r="N373" i="5"/>
  <c r="M373" i="5"/>
  <c r="L373" i="5"/>
  <c r="K373" i="5"/>
  <c r="H373" i="5"/>
  <c r="G373" i="5"/>
  <c r="AI371" i="5"/>
  <c r="AF371" i="5"/>
  <c r="U371" i="5"/>
  <c r="O371" i="5"/>
  <c r="N371" i="5"/>
  <c r="M371" i="5"/>
  <c r="L371" i="5"/>
  <c r="K371" i="5"/>
  <c r="H371" i="5"/>
  <c r="G371" i="5"/>
  <c r="AI369" i="5"/>
  <c r="AF369" i="5"/>
  <c r="U369" i="5"/>
  <c r="N369" i="5"/>
  <c r="M369" i="5"/>
  <c r="L369" i="5"/>
  <c r="K369" i="5"/>
  <c r="I369" i="5"/>
  <c r="H369" i="5"/>
  <c r="G369" i="5"/>
  <c r="AI367" i="5"/>
  <c r="AF367" i="5"/>
  <c r="U367" i="5"/>
  <c r="N367" i="5"/>
  <c r="M367" i="5"/>
  <c r="L367" i="5"/>
  <c r="K367" i="5"/>
  <c r="I367" i="5"/>
  <c r="H367" i="5"/>
  <c r="G367" i="5"/>
  <c r="AI365" i="5"/>
  <c r="AF365" i="5"/>
  <c r="U365" i="5"/>
  <c r="N365" i="5"/>
  <c r="M365" i="5"/>
  <c r="L365" i="5"/>
  <c r="K365" i="5"/>
  <c r="H365" i="5"/>
  <c r="G365" i="5"/>
  <c r="AI363" i="5"/>
  <c r="AF363" i="5"/>
  <c r="U363" i="5"/>
  <c r="O363" i="5"/>
  <c r="N363" i="5"/>
  <c r="M363" i="5"/>
  <c r="L363" i="5"/>
  <c r="K363" i="5"/>
  <c r="H363" i="5"/>
  <c r="G363" i="5"/>
  <c r="AI361" i="5"/>
  <c r="AF361" i="5"/>
  <c r="U361" i="5"/>
  <c r="N361" i="5"/>
  <c r="M361" i="5"/>
  <c r="L361" i="5"/>
  <c r="K361" i="5"/>
  <c r="H361" i="5"/>
  <c r="G361" i="5"/>
  <c r="AI359" i="5"/>
  <c r="AF359" i="5"/>
  <c r="U359" i="5"/>
  <c r="O359" i="5"/>
  <c r="N359" i="5"/>
  <c r="M359" i="5"/>
  <c r="L359" i="5"/>
  <c r="K359" i="5"/>
  <c r="H359" i="5"/>
  <c r="G359" i="5"/>
  <c r="AI357" i="5"/>
  <c r="AF357" i="5"/>
  <c r="U357" i="5"/>
  <c r="N357" i="5"/>
  <c r="M357" i="5"/>
  <c r="L357" i="5"/>
  <c r="K357" i="5"/>
  <c r="H357" i="5"/>
  <c r="G357" i="5"/>
  <c r="AI355" i="5"/>
  <c r="AF355" i="5"/>
  <c r="U355" i="5"/>
  <c r="O355" i="5"/>
  <c r="N355" i="5"/>
  <c r="M355" i="5"/>
  <c r="L355" i="5"/>
  <c r="K355" i="5"/>
  <c r="H355" i="5"/>
  <c r="G355" i="5"/>
  <c r="AI353" i="5"/>
  <c r="AF353" i="5"/>
  <c r="U353" i="5"/>
  <c r="N353" i="5"/>
  <c r="M353" i="5"/>
  <c r="L353" i="5"/>
  <c r="K353" i="5"/>
  <c r="H353" i="5"/>
  <c r="G353" i="5"/>
  <c r="AI351" i="5"/>
  <c r="AF351" i="5"/>
  <c r="U351" i="5"/>
  <c r="N351" i="5"/>
  <c r="M351" i="5"/>
  <c r="L351" i="5"/>
  <c r="K351" i="5"/>
  <c r="H351" i="5"/>
  <c r="G351" i="5"/>
  <c r="AI349" i="5"/>
  <c r="AF349" i="5"/>
  <c r="U349" i="5"/>
  <c r="O349" i="5"/>
  <c r="N349" i="5"/>
  <c r="M349" i="5"/>
  <c r="L349" i="5"/>
  <c r="K349" i="5"/>
  <c r="H349" i="5"/>
  <c r="G349" i="5"/>
  <c r="AI347" i="5"/>
  <c r="AF347" i="5"/>
  <c r="U347" i="5"/>
  <c r="O347" i="5"/>
  <c r="N347" i="5"/>
  <c r="M347" i="5"/>
  <c r="L347" i="5"/>
  <c r="K347" i="5"/>
  <c r="H347" i="5"/>
  <c r="G347" i="5"/>
  <c r="AI345" i="5"/>
  <c r="AF345" i="5"/>
  <c r="U345" i="5"/>
  <c r="N345" i="5"/>
  <c r="M345" i="5"/>
  <c r="L345" i="5"/>
  <c r="K345" i="5"/>
  <c r="H345" i="5"/>
  <c r="G345" i="5"/>
  <c r="AI343" i="5"/>
  <c r="AF343" i="5"/>
  <c r="U343" i="5"/>
  <c r="O343" i="5"/>
  <c r="N343" i="5"/>
  <c r="M343" i="5"/>
  <c r="L343" i="5"/>
  <c r="K343" i="5"/>
  <c r="H343" i="5"/>
  <c r="G343" i="5"/>
  <c r="AI341" i="5"/>
  <c r="AF341" i="5"/>
  <c r="U341" i="5"/>
  <c r="N341" i="5"/>
  <c r="M341" i="5"/>
  <c r="L341" i="5"/>
  <c r="K341" i="5"/>
  <c r="H341" i="5"/>
  <c r="G341" i="5"/>
  <c r="AI339" i="5"/>
  <c r="AF339" i="5"/>
  <c r="U339" i="5"/>
  <c r="N339" i="5"/>
  <c r="M339" i="5"/>
  <c r="L339" i="5"/>
  <c r="K339" i="5"/>
  <c r="H339" i="5"/>
  <c r="G339" i="5"/>
  <c r="AI337" i="5"/>
  <c r="AF337" i="5"/>
  <c r="U337" i="5"/>
  <c r="O337" i="5"/>
  <c r="N337" i="5"/>
  <c r="M337" i="5"/>
  <c r="L337" i="5"/>
  <c r="K337" i="5"/>
  <c r="H337" i="5"/>
  <c r="G337" i="5"/>
  <c r="AI335" i="5"/>
  <c r="AF335" i="5"/>
  <c r="U335" i="5"/>
  <c r="N335" i="5"/>
  <c r="M335" i="5"/>
  <c r="L335" i="5"/>
  <c r="K335" i="5"/>
  <c r="H335" i="5"/>
  <c r="G335" i="5"/>
  <c r="AI333" i="5"/>
  <c r="AF333" i="5"/>
  <c r="U333" i="5"/>
  <c r="O333" i="5"/>
  <c r="N333" i="5"/>
  <c r="M333" i="5"/>
  <c r="L333" i="5"/>
  <c r="K333" i="5"/>
  <c r="H333" i="5"/>
  <c r="G333" i="5"/>
  <c r="AI331" i="5"/>
  <c r="AF331" i="5"/>
  <c r="U331" i="5"/>
  <c r="O331" i="5"/>
  <c r="N331" i="5"/>
  <c r="M331" i="5"/>
  <c r="L331" i="5"/>
  <c r="K331" i="5"/>
  <c r="H331" i="5"/>
  <c r="G331" i="5"/>
  <c r="AI329" i="5"/>
  <c r="AF329" i="5"/>
  <c r="U329" i="5"/>
  <c r="N329" i="5"/>
  <c r="M329" i="5"/>
  <c r="L329" i="5"/>
  <c r="K329" i="5"/>
  <c r="H329" i="5"/>
  <c r="G329" i="5"/>
  <c r="AI327" i="5"/>
  <c r="AF327" i="5"/>
  <c r="U327" i="5"/>
  <c r="N327" i="5"/>
  <c r="M327" i="5"/>
  <c r="L327" i="5"/>
  <c r="K327" i="5"/>
  <c r="H327" i="5"/>
  <c r="G327" i="5"/>
  <c r="AI325" i="5"/>
  <c r="AF325" i="5"/>
  <c r="U325" i="5"/>
  <c r="N325" i="5"/>
  <c r="M325" i="5"/>
  <c r="L325" i="5"/>
  <c r="K325" i="5"/>
  <c r="H325" i="5"/>
  <c r="G325" i="5"/>
  <c r="AI323" i="5"/>
  <c r="AF323" i="5"/>
  <c r="U323" i="5"/>
  <c r="O323" i="5"/>
  <c r="N323" i="5"/>
  <c r="M323" i="5"/>
  <c r="L323" i="5"/>
  <c r="K323" i="5"/>
  <c r="H323" i="5"/>
  <c r="G323" i="5"/>
  <c r="AI321" i="5"/>
  <c r="AF321" i="5"/>
  <c r="U321" i="5"/>
  <c r="O321" i="5"/>
  <c r="N321" i="5"/>
  <c r="M321" i="5"/>
  <c r="L321" i="5"/>
  <c r="K321" i="5"/>
  <c r="H321" i="5"/>
  <c r="G321" i="5"/>
  <c r="AI319" i="5"/>
  <c r="AF319" i="5"/>
  <c r="U319" i="5"/>
  <c r="N319" i="5"/>
  <c r="M319" i="5"/>
  <c r="L319" i="5"/>
  <c r="K319" i="5"/>
  <c r="H319" i="5"/>
  <c r="G319" i="5"/>
  <c r="AI317" i="5"/>
  <c r="AF317" i="5"/>
  <c r="U317" i="5"/>
  <c r="O317" i="5"/>
  <c r="N317" i="5"/>
  <c r="M317" i="5"/>
  <c r="L317" i="5"/>
  <c r="K317" i="5"/>
  <c r="H317" i="5"/>
  <c r="G317" i="5"/>
  <c r="AI315" i="5"/>
  <c r="AF315" i="5"/>
  <c r="U315" i="5"/>
  <c r="O315" i="5"/>
  <c r="N315" i="5"/>
  <c r="M315" i="5"/>
  <c r="L315" i="5"/>
  <c r="K315" i="5"/>
  <c r="H315" i="5"/>
  <c r="G315" i="5"/>
  <c r="AI313" i="5"/>
  <c r="AF313" i="5"/>
  <c r="U313" i="5"/>
  <c r="N313" i="5"/>
  <c r="M313" i="5"/>
  <c r="L313" i="5"/>
  <c r="K313" i="5"/>
  <c r="H313" i="5"/>
  <c r="G313" i="5"/>
  <c r="AI311" i="5"/>
  <c r="AF311" i="5"/>
  <c r="U311" i="5"/>
  <c r="O311" i="5"/>
  <c r="N311" i="5"/>
  <c r="M311" i="5"/>
  <c r="L311" i="5"/>
  <c r="K311" i="5"/>
  <c r="H311" i="5"/>
  <c r="G311" i="5"/>
  <c r="AI309" i="5"/>
  <c r="AF309" i="5"/>
  <c r="U309" i="5"/>
  <c r="N309" i="5"/>
  <c r="M309" i="5"/>
  <c r="L309" i="5"/>
  <c r="K309" i="5"/>
  <c r="H309" i="5"/>
  <c r="G309" i="5"/>
  <c r="AI307" i="5"/>
  <c r="AF307" i="5"/>
  <c r="U307" i="5"/>
  <c r="O307" i="5"/>
  <c r="N307" i="5"/>
  <c r="M307" i="5"/>
  <c r="L307" i="5"/>
  <c r="K307" i="5"/>
  <c r="H307" i="5"/>
  <c r="G307" i="5"/>
  <c r="AI305" i="5"/>
  <c r="AF305" i="5"/>
  <c r="U305" i="5"/>
  <c r="O305" i="5"/>
  <c r="N305" i="5"/>
  <c r="M305" i="5"/>
  <c r="L305" i="5"/>
  <c r="K305" i="5"/>
  <c r="H305" i="5"/>
  <c r="G305" i="5"/>
  <c r="AI303" i="5"/>
  <c r="AF303" i="5"/>
  <c r="U303" i="5"/>
  <c r="O303" i="5"/>
  <c r="N303" i="5"/>
  <c r="M303" i="5"/>
  <c r="L303" i="5"/>
  <c r="K303" i="5"/>
  <c r="H303" i="5"/>
  <c r="G303" i="5"/>
  <c r="AI301" i="5"/>
  <c r="AF301" i="5"/>
  <c r="U301" i="5"/>
  <c r="N301" i="5"/>
  <c r="M301" i="5"/>
  <c r="L301" i="5"/>
  <c r="K301" i="5"/>
  <c r="H301" i="5"/>
  <c r="G301" i="5"/>
  <c r="AI299" i="5"/>
  <c r="AF299" i="5"/>
  <c r="U299" i="5"/>
  <c r="N299" i="5"/>
  <c r="M299" i="5"/>
  <c r="L299" i="5"/>
  <c r="K299" i="5"/>
  <c r="H299" i="5"/>
  <c r="G299" i="5"/>
  <c r="AI297" i="5"/>
  <c r="AF297" i="5"/>
  <c r="U297" i="5"/>
  <c r="N297" i="5"/>
  <c r="M297" i="5"/>
  <c r="L297" i="5"/>
  <c r="K297" i="5"/>
  <c r="H297" i="5"/>
  <c r="G297" i="5"/>
  <c r="AI295" i="5"/>
  <c r="AF295" i="5"/>
  <c r="U295" i="5"/>
  <c r="N295" i="5"/>
  <c r="M295" i="5"/>
  <c r="L295" i="5"/>
  <c r="K295" i="5"/>
  <c r="H295" i="5"/>
  <c r="G295" i="5"/>
  <c r="AI293" i="5"/>
  <c r="AF293" i="5"/>
  <c r="U293" i="5"/>
  <c r="N293" i="5"/>
  <c r="M293" i="5"/>
  <c r="L293" i="5"/>
  <c r="K293" i="5"/>
  <c r="H293" i="5"/>
  <c r="G293" i="5"/>
  <c r="AI291" i="5"/>
  <c r="AF291" i="5"/>
  <c r="U291" i="5"/>
  <c r="O291" i="5"/>
  <c r="M291" i="5"/>
  <c r="L291" i="5"/>
  <c r="K291" i="5"/>
  <c r="H291" i="5"/>
  <c r="G291" i="5"/>
  <c r="AI289" i="5"/>
  <c r="AF289" i="5"/>
  <c r="U289" i="5"/>
  <c r="N289" i="5"/>
  <c r="M289" i="5"/>
  <c r="L289" i="5"/>
  <c r="K289" i="5"/>
  <c r="I289" i="5"/>
  <c r="H289" i="5"/>
  <c r="G289" i="5"/>
  <c r="AI287" i="5"/>
  <c r="AF287" i="5"/>
  <c r="U287" i="5"/>
  <c r="N287" i="5"/>
  <c r="M287" i="5"/>
  <c r="L287" i="5"/>
  <c r="K287" i="5"/>
  <c r="I287" i="5"/>
  <c r="H287" i="5"/>
  <c r="G287" i="5"/>
  <c r="AI285" i="5"/>
  <c r="AF285" i="5"/>
  <c r="U285" i="5"/>
  <c r="N285" i="5"/>
  <c r="M285" i="5"/>
  <c r="L285" i="5"/>
  <c r="K285" i="5"/>
  <c r="I285" i="5"/>
  <c r="H285" i="5"/>
  <c r="G285" i="5"/>
  <c r="AI283" i="5"/>
  <c r="AF283" i="5"/>
  <c r="U283" i="5"/>
  <c r="N283" i="5"/>
  <c r="M283" i="5"/>
  <c r="L283" i="5"/>
  <c r="K283" i="5"/>
  <c r="I283" i="5"/>
  <c r="H283" i="5"/>
  <c r="G283" i="5"/>
  <c r="AI281" i="5"/>
  <c r="AF281" i="5"/>
  <c r="U281" i="5"/>
  <c r="N281" i="5"/>
  <c r="M281" i="5"/>
  <c r="L281" i="5"/>
  <c r="K281" i="5"/>
  <c r="I281" i="5"/>
  <c r="H281" i="5"/>
  <c r="G281" i="5"/>
  <c r="AI279" i="5"/>
  <c r="AF279" i="5"/>
  <c r="U279" i="5"/>
  <c r="N279" i="5"/>
  <c r="M279" i="5"/>
  <c r="L279" i="5"/>
  <c r="K279" i="5"/>
  <c r="I279" i="5"/>
  <c r="H279" i="5"/>
  <c r="G279" i="5"/>
  <c r="AI277" i="5"/>
  <c r="AF277" i="5"/>
  <c r="U277" i="5"/>
  <c r="N277" i="5"/>
  <c r="M277" i="5"/>
  <c r="L277" i="5"/>
  <c r="K277" i="5"/>
  <c r="I277" i="5"/>
  <c r="H277" i="5"/>
  <c r="G277" i="5"/>
  <c r="AI275" i="5"/>
  <c r="AF275" i="5"/>
  <c r="U275" i="5"/>
  <c r="N275" i="5"/>
  <c r="M275" i="5"/>
  <c r="L275" i="5"/>
  <c r="K275" i="5"/>
  <c r="I275" i="5"/>
  <c r="H275" i="5"/>
  <c r="G275" i="5"/>
  <c r="AI273" i="5"/>
  <c r="AF273" i="5"/>
  <c r="U273" i="5"/>
  <c r="N273" i="5"/>
  <c r="M273" i="5"/>
  <c r="L273" i="5"/>
  <c r="K273" i="5"/>
  <c r="I273" i="5"/>
  <c r="H273" i="5"/>
  <c r="G273" i="5"/>
  <c r="AI271" i="5"/>
  <c r="AF271" i="5"/>
  <c r="U271" i="5"/>
  <c r="N271" i="5"/>
  <c r="M271" i="5"/>
  <c r="L271" i="5"/>
  <c r="K271" i="5"/>
  <c r="I271" i="5"/>
  <c r="H271" i="5"/>
  <c r="G271" i="5"/>
  <c r="AI269" i="5"/>
  <c r="AF269" i="5"/>
  <c r="U269" i="5"/>
  <c r="N269" i="5"/>
  <c r="M269" i="5"/>
  <c r="L269" i="5"/>
  <c r="K269" i="5"/>
  <c r="I269" i="5"/>
  <c r="H269" i="5"/>
  <c r="G269" i="5"/>
  <c r="AI267" i="5"/>
  <c r="AF267" i="5"/>
  <c r="U267" i="5"/>
  <c r="N267" i="5"/>
  <c r="M267" i="5"/>
  <c r="L267" i="5"/>
  <c r="K267" i="5"/>
  <c r="H267" i="5"/>
  <c r="G267" i="5"/>
  <c r="AI265" i="5"/>
  <c r="AF265" i="5"/>
  <c r="U265" i="5"/>
  <c r="N265" i="5"/>
  <c r="M265" i="5"/>
  <c r="L265" i="5"/>
  <c r="K265" i="5"/>
  <c r="H265" i="5"/>
  <c r="G265" i="5"/>
  <c r="AI263" i="5"/>
  <c r="AF263" i="5"/>
  <c r="U263" i="5"/>
  <c r="N263" i="5"/>
  <c r="M263" i="5"/>
  <c r="L263" i="5"/>
  <c r="K263" i="5"/>
  <c r="H263" i="5"/>
  <c r="G263" i="5"/>
  <c r="AI261" i="5"/>
  <c r="AF261" i="5"/>
  <c r="U261" i="5"/>
  <c r="N261" i="5"/>
  <c r="M261" i="5"/>
  <c r="L261" i="5"/>
  <c r="K261" i="5"/>
  <c r="H261" i="5"/>
  <c r="G261" i="5"/>
  <c r="AI259" i="5"/>
  <c r="AF259" i="5"/>
  <c r="U259" i="5"/>
  <c r="N259" i="5"/>
  <c r="M259" i="5"/>
  <c r="L259" i="5"/>
  <c r="K259" i="5"/>
  <c r="H259" i="5"/>
  <c r="G259" i="5"/>
  <c r="AI257" i="5"/>
  <c r="AF257" i="5"/>
  <c r="U257" i="5"/>
  <c r="N257" i="5"/>
  <c r="M257" i="5"/>
  <c r="L257" i="5"/>
  <c r="K257" i="5"/>
  <c r="H257" i="5"/>
  <c r="G257" i="5"/>
  <c r="AI255" i="5"/>
  <c r="AF255" i="5"/>
  <c r="U255" i="5"/>
  <c r="N255" i="5"/>
  <c r="M255" i="5"/>
  <c r="L255" i="5"/>
  <c r="K255" i="5"/>
  <c r="H255" i="5"/>
  <c r="G255" i="5"/>
  <c r="AI253" i="5"/>
  <c r="AF253" i="5"/>
  <c r="U253" i="5"/>
  <c r="N253" i="5"/>
  <c r="M253" i="5"/>
  <c r="L253" i="5"/>
  <c r="K253" i="5"/>
  <c r="H253" i="5"/>
  <c r="G253" i="5"/>
  <c r="AI251" i="5"/>
  <c r="AF251" i="5"/>
  <c r="U251" i="5"/>
  <c r="N251" i="5"/>
  <c r="M251" i="5"/>
  <c r="L251" i="5"/>
  <c r="K251" i="5"/>
  <c r="H251" i="5"/>
  <c r="G251" i="5"/>
  <c r="AI249" i="5"/>
  <c r="AF249" i="5"/>
  <c r="U249" i="5"/>
  <c r="N249" i="5"/>
  <c r="M249" i="5"/>
  <c r="L249" i="5"/>
  <c r="K249" i="5"/>
  <c r="H249" i="5"/>
  <c r="G249" i="5"/>
  <c r="AI247" i="5"/>
  <c r="AF247" i="5"/>
  <c r="U247" i="5"/>
  <c r="N247" i="5"/>
  <c r="M247" i="5"/>
  <c r="L247" i="5"/>
  <c r="K247" i="5"/>
  <c r="H247" i="5"/>
  <c r="G247" i="5"/>
  <c r="AI245" i="5"/>
  <c r="AF245" i="5"/>
  <c r="U245" i="5"/>
  <c r="N245" i="5"/>
  <c r="M245" i="5"/>
  <c r="L245" i="5"/>
  <c r="K245" i="5"/>
  <c r="H245" i="5"/>
  <c r="G245" i="5"/>
  <c r="AI243" i="5"/>
  <c r="AF243" i="5"/>
  <c r="U243" i="5"/>
  <c r="N243" i="5"/>
  <c r="M243" i="5"/>
  <c r="L243" i="5"/>
  <c r="K243" i="5"/>
  <c r="I243" i="5"/>
  <c r="H243" i="5"/>
  <c r="G243" i="5"/>
  <c r="AI241" i="5"/>
  <c r="AF241" i="5"/>
  <c r="U241" i="5"/>
  <c r="N241" i="5"/>
  <c r="M241" i="5"/>
  <c r="L241" i="5"/>
  <c r="K241" i="5"/>
  <c r="I241" i="5"/>
  <c r="H241" i="5"/>
  <c r="G241" i="5"/>
  <c r="AI239" i="5"/>
  <c r="AF239" i="5"/>
  <c r="U239" i="5"/>
  <c r="N239" i="5"/>
  <c r="M239" i="5"/>
  <c r="L239" i="5"/>
  <c r="K239" i="5"/>
  <c r="I239" i="5"/>
  <c r="H239" i="5"/>
  <c r="G239" i="5"/>
  <c r="AI237" i="5"/>
  <c r="AF237" i="5"/>
  <c r="U237" i="5"/>
  <c r="N237" i="5"/>
  <c r="M237" i="5"/>
  <c r="L237" i="5"/>
  <c r="K237" i="5"/>
  <c r="I237" i="5"/>
  <c r="H237" i="5"/>
  <c r="G237" i="5"/>
  <c r="AI235" i="5"/>
  <c r="AF235" i="5"/>
  <c r="U235" i="5"/>
  <c r="N235" i="5"/>
  <c r="M235" i="5"/>
  <c r="L235" i="5"/>
  <c r="K235" i="5"/>
  <c r="I235" i="5"/>
  <c r="H235" i="5"/>
  <c r="G235" i="5"/>
  <c r="AI233" i="5"/>
  <c r="AF233" i="5"/>
  <c r="U233" i="5"/>
  <c r="N233" i="5"/>
  <c r="M233" i="5"/>
  <c r="L233" i="5"/>
  <c r="K233" i="5"/>
  <c r="I233" i="5"/>
  <c r="H233" i="5"/>
  <c r="G233" i="5"/>
  <c r="AI231" i="5"/>
  <c r="AF231" i="5"/>
  <c r="U231" i="5"/>
  <c r="N231" i="5"/>
  <c r="M231" i="5"/>
  <c r="L231" i="5"/>
  <c r="K231" i="5"/>
  <c r="I231" i="5"/>
  <c r="H231" i="5"/>
  <c r="G231" i="5"/>
  <c r="AI229" i="5"/>
  <c r="AF229" i="5"/>
  <c r="U229" i="5"/>
  <c r="N229" i="5"/>
  <c r="M229" i="5"/>
  <c r="L229" i="5"/>
  <c r="K229" i="5"/>
  <c r="I229" i="5"/>
  <c r="H229" i="5"/>
  <c r="G229" i="5"/>
  <c r="AI227" i="5"/>
  <c r="AF227" i="5"/>
  <c r="U227" i="5"/>
  <c r="N227" i="5"/>
  <c r="M227" i="5"/>
  <c r="L227" i="5"/>
  <c r="K227" i="5"/>
  <c r="I227" i="5"/>
  <c r="H227" i="5"/>
  <c r="G227" i="5"/>
  <c r="AI225" i="5"/>
  <c r="AF225" i="5"/>
  <c r="U225" i="5"/>
  <c r="N225" i="5"/>
  <c r="M225" i="5"/>
  <c r="L225" i="5"/>
  <c r="K225" i="5"/>
  <c r="I225" i="5"/>
  <c r="H225" i="5"/>
  <c r="G225" i="5"/>
  <c r="AI223" i="5"/>
  <c r="AF223" i="5"/>
  <c r="U223" i="5"/>
  <c r="N223" i="5"/>
  <c r="M223" i="5"/>
  <c r="L223" i="5"/>
  <c r="K223" i="5"/>
  <c r="I223" i="5"/>
  <c r="H223" i="5"/>
  <c r="G223" i="5"/>
  <c r="AI221" i="5"/>
  <c r="AF221" i="5"/>
  <c r="U221" i="5"/>
  <c r="N221" i="5"/>
  <c r="M221" i="5"/>
  <c r="L221" i="5"/>
  <c r="K221" i="5"/>
  <c r="I221" i="5"/>
  <c r="H221" i="5"/>
  <c r="G221" i="5"/>
  <c r="AI219" i="5"/>
  <c r="AF219" i="5"/>
  <c r="U219" i="5"/>
  <c r="N219" i="5"/>
  <c r="M219" i="5"/>
  <c r="L219" i="5"/>
  <c r="K219" i="5"/>
  <c r="I219" i="5"/>
  <c r="H219" i="5"/>
  <c r="G219" i="5"/>
  <c r="AI217" i="5"/>
  <c r="AF217" i="5"/>
  <c r="U217" i="5"/>
  <c r="N217" i="5"/>
  <c r="M217" i="5"/>
  <c r="L217" i="5"/>
  <c r="K217" i="5"/>
  <c r="I217" i="5"/>
  <c r="H217" i="5"/>
  <c r="G217" i="5"/>
  <c r="AI215" i="5"/>
  <c r="AF215" i="5"/>
  <c r="U215" i="5"/>
  <c r="N215" i="5"/>
  <c r="M215" i="5"/>
  <c r="L215" i="5"/>
  <c r="K215" i="5"/>
  <c r="I215" i="5"/>
  <c r="H215" i="5"/>
  <c r="G215" i="5"/>
  <c r="AI213" i="5"/>
  <c r="AF213" i="5"/>
  <c r="U213" i="5"/>
  <c r="N213" i="5"/>
  <c r="M213" i="5"/>
  <c r="L213" i="5"/>
  <c r="K213" i="5"/>
  <c r="I213" i="5"/>
  <c r="H213" i="5"/>
  <c r="G213" i="5"/>
  <c r="AI211" i="5"/>
  <c r="AF211" i="5"/>
  <c r="U211" i="5"/>
  <c r="N211" i="5"/>
  <c r="M211" i="5"/>
  <c r="L211" i="5"/>
  <c r="K211" i="5"/>
  <c r="I211" i="5"/>
  <c r="H211" i="5"/>
  <c r="G211" i="5"/>
  <c r="AI209" i="5"/>
  <c r="AF209" i="5"/>
  <c r="U209" i="5"/>
  <c r="N209" i="5"/>
  <c r="M209" i="5"/>
  <c r="L209" i="5"/>
  <c r="K209" i="5"/>
  <c r="I209" i="5"/>
  <c r="H209" i="5"/>
  <c r="G209" i="5"/>
  <c r="AI207" i="5"/>
  <c r="AF207" i="5"/>
  <c r="U207" i="5"/>
  <c r="N207" i="5"/>
  <c r="M207" i="5"/>
  <c r="L207" i="5"/>
  <c r="K207" i="5"/>
  <c r="I207" i="5"/>
  <c r="H207" i="5"/>
  <c r="G207" i="5"/>
  <c r="AI205" i="5"/>
  <c r="AF205" i="5"/>
  <c r="U205" i="5"/>
  <c r="N205" i="5"/>
  <c r="M205" i="5"/>
  <c r="L205" i="5"/>
  <c r="K205" i="5"/>
  <c r="I205" i="5"/>
  <c r="H205" i="5"/>
  <c r="G205" i="5"/>
  <c r="AI203" i="5"/>
  <c r="AF203" i="5"/>
  <c r="U203" i="5"/>
  <c r="O203" i="5"/>
  <c r="N203" i="5"/>
  <c r="M203" i="5"/>
  <c r="L203" i="5"/>
  <c r="K203" i="5"/>
  <c r="H203" i="5"/>
  <c r="G203" i="5"/>
  <c r="AI201" i="5"/>
  <c r="AF201" i="5"/>
  <c r="U201" i="5"/>
  <c r="N201" i="5"/>
  <c r="M201" i="5"/>
  <c r="L201" i="5"/>
  <c r="K201" i="5"/>
  <c r="I201" i="5"/>
  <c r="H201" i="5"/>
  <c r="G201" i="5"/>
  <c r="AI199" i="5"/>
  <c r="AF199" i="5"/>
  <c r="U199" i="5"/>
  <c r="N199" i="5"/>
  <c r="M199" i="5"/>
  <c r="L199" i="5"/>
  <c r="K199" i="5"/>
  <c r="I199" i="5"/>
  <c r="H199" i="5"/>
  <c r="G199" i="5"/>
  <c r="AI197" i="5"/>
  <c r="AF197" i="5"/>
  <c r="U197" i="5"/>
  <c r="N197" i="5"/>
  <c r="M197" i="5"/>
  <c r="L197" i="5"/>
  <c r="K197" i="5"/>
  <c r="I197" i="5"/>
  <c r="H197" i="5"/>
  <c r="G197" i="5"/>
  <c r="AI195" i="5"/>
  <c r="AF195" i="5"/>
  <c r="U195" i="5"/>
  <c r="N195" i="5"/>
  <c r="M195" i="5"/>
  <c r="L195" i="5"/>
  <c r="K195" i="5"/>
  <c r="I195" i="5"/>
  <c r="H195" i="5"/>
  <c r="G195" i="5"/>
  <c r="AI193" i="5"/>
  <c r="AF193" i="5"/>
  <c r="U193" i="5"/>
  <c r="N193" i="5"/>
  <c r="M193" i="5"/>
  <c r="L193" i="5"/>
  <c r="K193" i="5"/>
  <c r="I193" i="5"/>
  <c r="H193" i="5"/>
  <c r="G193" i="5"/>
  <c r="AI191" i="5"/>
  <c r="AF191" i="5"/>
  <c r="U191" i="5"/>
  <c r="N191" i="5"/>
  <c r="M191" i="5"/>
  <c r="L191" i="5"/>
  <c r="K191" i="5"/>
  <c r="I191" i="5"/>
  <c r="H191" i="5"/>
  <c r="G191" i="5"/>
  <c r="AI189" i="5"/>
  <c r="AF189" i="5"/>
  <c r="U189" i="5"/>
  <c r="N189" i="5"/>
  <c r="M189" i="5"/>
  <c r="L189" i="5"/>
  <c r="K189" i="5"/>
  <c r="I189" i="5"/>
  <c r="H189" i="5"/>
  <c r="G189" i="5"/>
  <c r="AI187" i="5"/>
  <c r="AF187" i="5"/>
  <c r="U187" i="5"/>
  <c r="N187" i="5"/>
  <c r="M187" i="5"/>
  <c r="L187" i="5"/>
  <c r="K187" i="5"/>
  <c r="I187" i="5"/>
  <c r="H187" i="5"/>
  <c r="G187" i="5"/>
  <c r="AI185" i="5"/>
  <c r="AF185" i="5"/>
  <c r="U185" i="5"/>
  <c r="N185" i="5"/>
  <c r="M185" i="5"/>
  <c r="L185" i="5"/>
  <c r="K185" i="5"/>
  <c r="I185" i="5"/>
  <c r="H185" i="5"/>
  <c r="G185" i="5"/>
  <c r="AI183" i="5"/>
  <c r="AF183" i="5"/>
  <c r="U183" i="5"/>
  <c r="N183" i="5"/>
  <c r="M183" i="5"/>
  <c r="L183" i="5"/>
  <c r="K183" i="5"/>
  <c r="I183" i="5"/>
  <c r="H183" i="5"/>
  <c r="G183" i="5"/>
  <c r="AI181" i="5"/>
  <c r="AF181" i="5"/>
  <c r="U181" i="5"/>
  <c r="N181" i="5"/>
  <c r="M181" i="5"/>
  <c r="L181" i="5"/>
  <c r="K181" i="5"/>
  <c r="I181" i="5"/>
  <c r="H181" i="5"/>
  <c r="G181" i="5"/>
  <c r="AI179" i="5"/>
  <c r="AF179" i="5"/>
  <c r="U179" i="5"/>
  <c r="N179" i="5"/>
  <c r="M179" i="5"/>
  <c r="L179" i="5"/>
  <c r="K179" i="5"/>
  <c r="I179" i="5"/>
  <c r="H179" i="5"/>
  <c r="G179" i="5"/>
  <c r="AI177" i="5"/>
  <c r="AF177" i="5"/>
  <c r="U177" i="5"/>
  <c r="N177" i="5"/>
  <c r="M177" i="5"/>
  <c r="L177" i="5"/>
  <c r="K177" i="5"/>
  <c r="I177" i="5"/>
  <c r="H177" i="5"/>
  <c r="G177" i="5"/>
  <c r="AI175" i="5"/>
  <c r="AF175" i="5"/>
  <c r="U175" i="5"/>
  <c r="N175" i="5"/>
  <c r="M175" i="5"/>
  <c r="L175" i="5"/>
  <c r="K175" i="5"/>
  <c r="I175" i="5"/>
  <c r="H175" i="5"/>
  <c r="G175" i="5"/>
  <c r="AI173" i="5"/>
  <c r="AF173" i="5"/>
  <c r="U173" i="5"/>
  <c r="N173" i="5"/>
  <c r="M173" i="5"/>
  <c r="L173" i="5"/>
  <c r="K173" i="5"/>
  <c r="I173" i="5"/>
  <c r="H173" i="5"/>
  <c r="G173" i="5"/>
  <c r="AI171" i="5"/>
  <c r="AF171" i="5"/>
  <c r="U171" i="5"/>
  <c r="N171" i="5"/>
  <c r="M171" i="5"/>
  <c r="L171" i="5"/>
  <c r="K171" i="5"/>
  <c r="I171" i="5"/>
  <c r="H171" i="5"/>
  <c r="G171" i="5"/>
  <c r="AI169" i="5"/>
  <c r="AF169" i="5"/>
  <c r="U169" i="5"/>
  <c r="N169" i="5"/>
  <c r="M169" i="5"/>
  <c r="L169" i="5"/>
  <c r="K169" i="5"/>
  <c r="I169" i="5"/>
  <c r="H169" i="5"/>
  <c r="G169" i="5"/>
  <c r="AI167" i="5"/>
  <c r="AF167" i="5"/>
  <c r="U167" i="5"/>
  <c r="N167" i="5"/>
  <c r="M167" i="5"/>
  <c r="L167" i="5"/>
  <c r="K167" i="5"/>
  <c r="I167" i="5"/>
  <c r="H167" i="5"/>
  <c r="G167" i="5"/>
  <c r="AI165" i="5"/>
  <c r="AF165" i="5"/>
  <c r="U165" i="5"/>
  <c r="N165" i="5"/>
  <c r="M165" i="5"/>
  <c r="L165" i="5"/>
  <c r="K165" i="5"/>
  <c r="I165" i="5"/>
  <c r="H165" i="5"/>
  <c r="G165" i="5"/>
  <c r="AI163" i="5"/>
  <c r="AF163" i="5"/>
  <c r="U163" i="5"/>
  <c r="N163" i="5"/>
  <c r="M163" i="5"/>
  <c r="L163" i="5"/>
  <c r="K163" i="5"/>
  <c r="I163" i="5"/>
  <c r="H163" i="5"/>
  <c r="G163" i="5"/>
  <c r="AI161" i="5"/>
  <c r="AF161" i="5"/>
  <c r="U161" i="5"/>
  <c r="N161" i="5"/>
  <c r="M161" i="5"/>
  <c r="L161" i="5"/>
  <c r="K161" i="5"/>
  <c r="I161" i="5"/>
  <c r="H161" i="5"/>
  <c r="G161" i="5"/>
  <c r="AI159" i="5"/>
  <c r="AF159" i="5"/>
  <c r="U159" i="5"/>
  <c r="N159" i="5"/>
  <c r="M159" i="5"/>
  <c r="L159" i="5"/>
  <c r="K159" i="5"/>
  <c r="I159" i="5"/>
  <c r="H159" i="5"/>
  <c r="G159" i="5"/>
  <c r="AI157" i="5"/>
  <c r="AF157" i="5"/>
  <c r="U157" i="5"/>
  <c r="N157" i="5"/>
  <c r="M157" i="5"/>
  <c r="L157" i="5"/>
  <c r="K157" i="5"/>
  <c r="I157" i="5"/>
  <c r="H157" i="5"/>
  <c r="G157" i="5"/>
  <c r="AI155" i="5"/>
  <c r="AF155" i="5"/>
  <c r="U155" i="5"/>
  <c r="N155" i="5"/>
  <c r="M155" i="5"/>
  <c r="L155" i="5"/>
  <c r="K155" i="5"/>
  <c r="I155" i="5"/>
  <c r="H155" i="5"/>
  <c r="G155" i="5"/>
  <c r="AI153" i="5"/>
  <c r="AF153" i="5"/>
  <c r="U153" i="5"/>
  <c r="N153" i="5"/>
  <c r="M153" i="5"/>
  <c r="L153" i="5"/>
  <c r="K153" i="5"/>
  <c r="I153" i="5"/>
  <c r="H153" i="5"/>
  <c r="G153" i="5"/>
  <c r="AI151" i="5"/>
  <c r="AF151" i="5"/>
  <c r="U151" i="5"/>
  <c r="N151" i="5"/>
  <c r="M151" i="5"/>
  <c r="L151" i="5"/>
  <c r="K151" i="5"/>
  <c r="I151" i="5"/>
  <c r="H151" i="5"/>
  <c r="G151" i="5"/>
  <c r="AI149" i="5"/>
  <c r="AF149" i="5"/>
  <c r="U149" i="5"/>
  <c r="N149" i="5"/>
  <c r="M149" i="5"/>
  <c r="L149" i="5"/>
  <c r="K149" i="5"/>
  <c r="I149" i="5"/>
  <c r="H149" i="5"/>
  <c r="G149" i="5"/>
  <c r="AI147" i="5"/>
  <c r="AF147" i="5"/>
  <c r="U147" i="5"/>
  <c r="N147" i="5"/>
  <c r="M147" i="5"/>
  <c r="L147" i="5"/>
  <c r="K147" i="5"/>
  <c r="I147" i="5"/>
  <c r="H147" i="5"/>
  <c r="G147" i="5"/>
  <c r="AI145" i="5"/>
  <c r="AF145" i="5"/>
  <c r="U145" i="5"/>
  <c r="N145" i="5"/>
  <c r="M145" i="5"/>
  <c r="L145" i="5"/>
  <c r="K145" i="5"/>
  <c r="I145" i="5"/>
  <c r="H145" i="5"/>
  <c r="G145" i="5"/>
  <c r="AI143" i="5"/>
  <c r="AF143" i="5"/>
  <c r="U143" i="5"/>
  <c r="N143" i="5"/>
  <c r="M143" i="5"/>
  <c r="L143" i="5"/>
  <c r="K143" i="5"/>
  <c r="I143" i="5"/>
  <c r="H143" i="5"/>
  <c r="G143" i="5"/>
  <c r="AI141" i="5"/>
  <c r="AF141" i="5"/>
  <c r="U141" i="5"/>
  <c r="N141" i="5"/>
  <c r="M141" i="5"/>
  <c r="L141" i="5"/>
  <c r="K141" i="5"/>
  <c r="I141" i="5"/>
  <c r="H141" i="5"/>
  <c r="G141" i="5"/>
  <c r="AI139" i="5"/>
  <c r="AF139" i="5"/>
  <c r="U139" i="5"/>
  <c r="N139" i="5"/>
  <c r="M139" i="5"/>
  <c r="L139" i="5"/>
  <c r="K139" i="5"/>
  <c r="I139" i="5"/>
  <c r="H139" i="5"/>
  <c r="G139" i="5"/>
  <c r="AI137" i="5"/>
  <c r="AF137" i="5"/>
  <c r="U137" i="5"/>
  <c r="N137" i="5"/>
  <c r="M137" i="5"/>
  <c r="L137" i="5"/>
  <c r="K137" i="5"/>
  <c r="I137" i="5"/>
  <c r="H137" i="5"/>
  <c r="G137" i="5"/>
  <c r="AI135" i="5"/>
  <c r="AF135" i="5"/>
  <c r="U135" i="5"/>
  <c r="N135" i="5"/>
  <c r="M135" i="5"/>
  <c r="L135" i="5"/>
  <c r="K135" i="5"/>
  <c r="I135" i="5"/>
  <c r="H135" i="5"/>
  <c r="G135" i="5"/>
  <c r="AI133" i="5"/>
  <c r="AF133" i="5"/>
  <c r="U133" i="5"/>
  <c r="N133" i="5"/>
  <c r="M133" i="5"/>
  <c r="L133" i="5"/>
  <c r="K133" i="5"/>
  <c r="I133" i="5"/>
  <c r="H133" i="5"/>
  <c r="G133" i="5"/>
  <c r="AI131" i="5"/>
  <c r="AF131" i="5"/>
  <c r="U131" i="5"/>
  <c r="N131" i="5"/>
  <c r="M131" i="5"/>
  <c r="L131" i="5"/>
  <c r="K131" i="5"/>
  <c r="I131" i="5"/>
  <c r="H131" i="5"/>
  <c r="G131" i="5"/>
  <c r="AI129" i="5"/>
  <c r="AF129" i="5"/>
  <c r="U129" i="5"/>
  <c r="N129" i="5"/>
  <c r="M129" i="5"/>
  <c r="L129" i="5"/>
  <c r="K129" i="5"/>
  <c r="I129" i="5"/>
  <c r="H129" i="5"/>
  <c r="G129" i="5"/>
  <c r="AI127" i="5"/>
  <c r="AF127" i="5"/>
  <c r="U127" i="5"/>
  <c r="N127" i="5"/>
  <c r="M127" i="5"/>
  <c r="L127" i="5"/>
  <c r="K127" i="5"/>
  <c r="I127" i="5"/>
  <c r="H127" i="5"/>
  <c r="G127" i="5"/>
  <c r="AI125" i="5"/>
  <c r="AF125" i="5"/>
  <c r="U125" i="5"/>
  <c r="N125" i="5"/>
  <c r="M125" i="5"/>
  <c r="L125" i="5"/>
  <c r="K125" i="5"/>
  <c r="I125" i="5"/>
  <c r="H125" i="5"/>
  <c r="G125" i="5"/>
  <c r="AI123" i="5"/>
  <c r="AF123" i="5"/>
  <c r="U123" i="5"/>
  <c r="N123" i="5"/>
  <c r="M123" i="5"/>
  <c r="L123" i="5"/>
  <c r="K123" i="5"/>
  <c r="I123" i="5"/>
  <c r="H123" i="5"/>
  <c r="G123" i="5"/>
  <c r="AI121" i="5"/>
  <c r="AF121" i="5"/>
  <c r="U121" i="5"/>
  <c r="N121" i="5"/>
  <c r="M121" i="5"/>
  <c r="L121" i="5"/>
  <c r="K121" i="5"/>
  <c r="I121" i="5"/>
  <c r="H121" i="5"/>
  <c r="G121" i="5"/>
  <c r="AI119" i="5"/>
  <c r="AF119" i="5"/>
  <c r="U119" i="5"/>
  <c r="N119" i="5"/>
  <c r="M119" i="5"/>
  <c r="L119" i="5"/>
  <c r="K119" i="5"/>
  <c r="I119" i="5"/>
  <c r="H119" i="5"/>
  <c r="G119" i="5"/>
  <c r="AI117" i="5"/>
  <c r="AF117" i="5"/>
  <c r="U117" i="5"/>
  <c r="N117" i="5"/>
  <c r="M117" i="5"/>
  <c r="L117" i="5"/>
  <c r="K117" i="5"/>
  <c r="I117" i="5"/>
  <c r="H117" i="5"/>
  <c r="G117" i="5"/>
  <c r="AI115" i="5"/>
  <c r="AF115" i="5"/>
  <c r="U115" i="5"/>
  <c r="N115" i="5"/>
  <c r="M115" i="5"/>
  <c r="L115" i="5"/>
  <c r="K115" i="5"/>
  <c r="I115" i="5"/>
  <c r="H115" i="5"/>
  <c r="G115" i="5"/>
  <c r="AI113" i="5"/>
  <c r="AF113" i="5"/>
  <c r="U113" i="5"/>
  <c r="N113" i="5"/>
  <c r="M113" i="5"/>
  <c r="L113" i="5"/>
  <c r="K113" i="5"/>
  <c r="H113" i="5"/>
  <c r="G113" i="5"/>
  <c r="AI111" i="5"/>
  <c r="AF111" i="5"/>
  <c r="U111" i="5"/>
  <c r="N111" i="5"/>
  <c r="M111" i="5"/>
  <c r="L111" i="5"/>
  <c r="K111" i="5"/>
  <c r="H111" i="5"/>
  <c r="G111" i="5"/>
  <c r="AI109" i="5"/>
  <c r="AF109" i="5"/>
  <c r="U109" i="5"/>
  <c r="N109" i="5"/>
  <c r="M109" i="5"/>
  <c r="L109" i="5"/>
  <c r="K109" i="5"/>
  <c r="H109" i="5"/>
  <c r="G109" i="5"/>
  <c r="AI107" i="5"/>
  <c r="AF107" i="5"/>
  <c r="U107" i="5"/>
  <c r="N107" i="5"/>
  <c r="M107" i="5"/>
  <c r="L107" i="5"/>
  <c r="K107" i="5"/>
  <c r="H107" i="5"/>
  <c r="G107" i="5"/>
  <c r="AI105" i="5"/>
  <c r="AF105" i="5"/>
  <c r="U105" i="5"/>
  <c r="N105" i="5"/>
  <c r="M105" i="5"/>
  <c r="L105" i="5"/>
  <c r="K105" i="5"/>
  <c r="H105" i="5"/>
  <c r="G105" i="5"/>
  <c r="AI103" i="5"/>
  <c r="AF103" i="5"/>
  <c r="U103" i="5"/>
  <c r="N103" i="5"/>
  <c r="M103" i="5"/>
  <c r="L103" i="5"/>
  <c r="K103" i="5"/>
  <c r="H103" i="5"/>
  <c r="G103" i="5"/>
  <c r="AI101" i="5"/>
  <c r="AF101" i="5"/>
  <c r="U101" i="5"/>
  <c r="N101" i="5"/>
  <c r="M101" i="5"/>
  <c r="L101" i="5"/>
  <c r="K101" i="5"/>
  <c r="H101" i="5"/>
  <c r="G101" i="5"/>
  <c r="AI99" i="5"/>
  <c r="AF99" i="5"/>
  <c r="U99" i="5"/>
  <c r="N99" i="5"/>
  <c r="M99" i="5"/>
  <c r="L99" i="5"/>
  <c r="K99" i="5"/>
  <c r="H99" i="5"/>
  <c r="G99" i="5"/>
  <c r="AI97" i="5"/>
  <c r="AF97" i="5"/>
  <c r="U97" i="5"/>
  <c r="N97" i="5"/>
  <c r="M97" i="5"/>
  <c r="L97" i="5"/>
  <c r="K97" i="5"/>
  <c r="H97" i="5"/>
  <c r="G97" i="5"/>
  <c r="AI95" i="5"/>
  <c r="AF95" i="5"/>
  <c r="U95" i="5"/>
  <c r="N95" i="5"/>
  <c r="M95" i="5"/>
  <c r="L95" i="5"/>
  <c r="K95" i="5"/>
  <c r="H95" i="5"/>
  <c r="G95" i="5"/>
  <c r="AI93" i="5"/>
  <c r="AF93" i="5"/>
  <c r="U93" i="5"/>
  <c r="N93" i="5"/>
  <c r="M93" i="5"/>
  <c r="L93" i="5"/>
  <c r="K93" i="5"/>
  <c r="H93" i="5"/>
  <c r="G93" i="5"/>
  <c r="AI91" i="5"/>
  <c r="AF91" i="5"/>
  <c r="U91" i="5"/>
  <c r="N91" i="5"/>
  <c r="M91" i="5"/>
  <c r="L91" i="5"/>
  <c r="K91" i="5"/>
  <c r="H91" i="5"/>
  <c r="G91" i="5"/>
  <c r="AI89" i="5"/>
  <c r="AF89" i="5"/>
  <c r="U89" i="5"/>
  <c r="N89" i="5"/>
  <c r="M89" i="5"/>
  <c r="L89" i="5"/>
  <c r="K89" i="5"/>
  <c r="H89" i="5"/>
  <c r="G89" i="5"/>
  <c r="AI87" i="5"/>
  <c r="AH87" i="5"/>
  <c r="AF87" i="5"/>
  <c r="U87" i="5"/>
  <c r="N87" i="5"/>
  <c r="M87" i="5"/>
  <c r="L87" i="5"/>
  <c r="K87" i="5"/>
  <c r="H87" i="5"/>
  <c r="G87" i="5"/>
  <c r="AI85" i="5"/>
  <c r="AF85" i="5"/>
  <c r="U85" i="5"/>
  <c r="O85" i="5"/>
  <c r="N85" i="5"/>
  <c r="M85" i="5"/>
  <c r="L85" i="5"/>
  <c r="K85" i="5"/>
  <c r="H85" i="5"/>
  <c r="G85" i="5"/>
  <c r="AI83" i="5"/>
  <c r="AF83" i="5"/>
  <c r="U83" i="5"/>
  <c r="T83" i="5"/>
  <c r="N83" i="5"/>
  <c r="M83" i="5"/>
  <c r="L83" i="5"/>
  <c r="K83" i="5"/>
  <c r="I83" i="5"/>
  <c r="H83" i="5"/>
  <c r="G83" i="5"/>
  <c r="D83" i="5"/>
  <c r="AI81" i="5"/>
  <c r="AF81" i="5"/>
  <c r="T81" i="5"/>
  <c r="N81" i="5"/>
  <c r="M81" i="5"/>
  <c r="L81" i="5"/>
  <c r="K81" i="5"/>
  <c r="H81" i="5"/>
  <c r="G81" i="5"/>
  <c r="AI79" i="5"/>
  <c r="AF79" i="5"/>
  <c r="U79" i="5"/>
  <c r="N79" i="5"/>
  <c r="M79" i="5"/>
  <c r="L79" i="5"/>
  <c r="K79" i="5"/>
  <c r="H79" i="5"/>
  <c r="G79" i="5"/>
  <c r="AI77" i="5"/>
  <c r="AF77" i="5"/>
  <c r="U77" i="5"/>
  <c r="N77" i="5"/>
  <c r="M77" i="5"/>
  <c r="L77" i="5"/>
  <c r="K77" i="5"/>
  <c r="H77" i="5"/>
  <c r="G77" i="5"/>
  <c r="AI75" i="5"/>
  <c r="AF75" i="5"/>
  <c r="U75" i="5"/>
  <c r="N75" i="5"/>
  <c r="M75" i="5"/>
  <c r="L75" i="5"/>
  <c r="K75" i="5"/>
  <c r="H75" i="5"/>
  <c r="G75" i="5"/>
  <c r="AI73" i="5"/>
  <c r="AF73" i="5"/>
  <c r="U73" i="5"/>
  <c r="N73" i="5"/>
  <c r="M73" i="5"/>
  <c r="L73" i="5"/>
  <c r="K73" i="5"/>
  <c r="H73" i="5"/>
  <c r="G73" i="5"/>
  <c r="AI71" i="5"/>
  <c r="AF71" i="5"/>
  <c r="U71" i="5"/>
  <c r="N71" i="5"/>
  <c r="M71" i="5"/>
  <c r="L71" i="5"/>
  <c r="K71" i="5"/>
  <c r="H71" i="5"/>
  <c r="G71" i="5"/>
  <c r="AI69" i="5"/>
  <c r="AF69" i="5"/>
  <c r="U69" i="5"/>
  <c r="N69" i="5"/>
  <c r="M69" i="5"/>
  <c r="L69" i="5"/>
  <c r="K69" i="5"/>
  <c r="H69" i="5"/>
  <c r="G69" i="5"/>
  <c r="AI67" i="5"/>
  <c r="AF67" i="5"/>
  <c r="U67" i="5"/>
  <c r="N67" i="5"/>
  <c r="M67" i="5"/>
  <c r="L67" i="5"/>
  <c r="K67" i="5"/>
  <c r="H67" i="5"/>
  <c r="G67" i="5"/>
  <c r="AI65" i="5"/>
  <c r="AF65" i="5"/>
  <c r="U65" i="5"/>
  <c r="N65" i="5"/>
  <c r="M65" i="5"/>
  <c r="L65" i="5"/>
  <c r="K65" i="5"/>
  <c r="H65" i="5"/>
  <c r="G65" i="5"/>
  <c r="AI63" i="5"/>
  <c r="AF63" i="5"/>
  <c r="U63" i="5"/>
  <c r="N63" i="5"/>
  <c r="M63" i="5"/>
  <c r="L63" i="5"/>
  <c r="K63" i="5"/>
  <c r="H63" i="5"/>
  <c r="G63" i="5"/>
  <c r="AI61" i="5"/>
  <c r="AF61" i="5"/>
  <c r="U61" i="5"/>
  <c r="N61" i="5"/>
  <c r="M61" i="5"/>
  <c r="L61" i="5"/>
  <c r="K61" i="5"/>
  <c r="H61" i="5"/>
  <c r="G61" i="5"/>
  <c r="AI59" i="5"/>
  <c r="AF59" i="5"/>
  <c r="U59" i="5"/>
  <c r="N59" i="5"/>
  <c r="M59" i="5"/>
  <c r="L59" i="5"/>
  <c r="K59" i="5"/>
  <c r="H59" i="5"/>
  <c r="G59" i="5"/>
  <c r="AI57" i="5"/>
  <c r="AF57" i="5"/>
  <c r="U57" i="5"/>
  <c r="N57" i="5"/>
  <c r="M57" i="5"/>
  <c r="L57" i="5"/>
  <c r="K57" i="5"/>
  <c r="H57" i="5"/>
  <c r="G57" i="5"/>
  <c r="AI55" i="5"/>
  <c r="AF55" i="5"/>
  <c r="U55" i="5"/>
  <c r="N55" i="5"/>
  <c r="M55" i="5"/>
  <c r="L55" i="5"/>
  <c r="K55" i="5"/>
  <c r="H55" i="5"/>
  <c r="G55" i="5"/>
  <c r="AI53" i="5"/>
  <c r="AF53" i="5"/>
  <c r="U53" i="5"/>
  <c r="N53" i="5"/>
  <c r="M53" i="5"/>
  <c r="L53" i="5"/>
  <c r="K53" i="5"/>
  <c r="H53" i="5"/>
  <c r="G53" i="5"/>
  <c r="AI51" i="5"/>
  <c r="AF51" i="5"/>
  <c r="U51" i="5"/>
  <c r="N51" i="5"/>
  <c r="M51" i="5"/>
  <c r="L51" i="5"/>
  <c r="K51" i="5"/>
  <c r="H51" i="5"/>
  <c r="G51" i="5"/>
  <c r="AI49" i="5"/>
  <c r="AF49" i="5"/>
  <c r="U49" i="5"/>
  <c r="N49" i="5"/>
  <c r="M49" i="5"/>
  <c r="L49" i="5"/>
  <c r="K49" i="5"/>
  <c r="H49" i="5"/>
  <c r="G49" i="5"/>
  <c r="AI47" i="5"/>
  <c r="AF47" i="5"/>
  <c r="U47" i="5"/>
  <c r="N47" i="5"/>
  <c r="M47" i="5"/>
  <c r="L47" i="5"/>
  <c r="K47" i="5"/>
  <c r="H47" i="5"/>
  <c r="G47" i="5"/>
  <c r="AI45" i="5"/>
  <c r="AF45" i="5"/>
  <c r="U45" i="5"/>
  <c r="N45" i="5"/>
  <c r="M45" i="5"/>
  <c r="L45" i="5"/>
  <c r="K45" i="5"/>
  <c r="H45" i="5"/>
  <c r="G45" i="5"/>
  <c r="AI43" i="5"/>
  <c r="AF43" i="5"/>
  <c r="U43" i="5"/>
  <c r="N43" i="5"/>
  <c r="M43" i="5"/>
  <c r="L43" i="5"/>
  <c r="K43" i="5"/>
  <c r="H43" i="5"/>
  <c r="G43" i="5"/>
  <c r="AI41" i="5"/>
  <c r="AF41" i="5"/>
  <c r="U41" i="5"/>
  <c r="N41" i="5"/>
  <c r="M41" i="5"/>
  <c r="L41" i="5"/>
  <c r="K41" i="5"/>
  <c r="H41" i="5"/>
  <c r="G41" i="5"/>
  <c r="AI39" i="5"/>
  <c r="AF39" i="5"/>
  <c r="U39" i="5"/>
  <c r="N39" i="5"/>
  <c r="M39" i="5"/>
  <c r="L39" i="5"/>
  <c r="K39" i="5"/>
  <c r="H39" i="5"/>
  <c r="G39" i="5"/>
  <c r="AI37" i="5"/>
  <c r="AF37" i="5"/>
  <c r="U37" i="5"/>
  <c r="N37" i="5"/>
  <c r="M37" i="5"/>
  <c r="L37" i="5"/>
  <c r="K37" i="5"/>
  <c r="H37" i="5"/>
  <c r="G37" i="5"/>
  <c r="AI35" i="5"/>
  <c r="AF35" i="5"/>
  <c r="U35" i="5"/>
  <c r="N35" i="5"/>
  <c r="M35" i="5"/>
  <c r="L35" i="5"/>
  <c r="K35" i="5"/>
  <c r="H35" i="5"/>
  <c r="G35" i="5"/>
  <c r="AI33" i="5"/>
  <c r="AF33" i="5"/>
  <c r="U33" i="5"/>
  <c r="N33" i="5"/>
  <c r="M33" i="5"/>
  <c r="L33" i="5"/>
  <c r="K33" i="5"/>
  <c r="H33" i="5"/>
  <c r="G33" i="5"/>
  <c r="AI31" i="5"/>
  <c r="AF31" i="5"/>
  <c r="U31" i="5"/>
  <c r="N31" i="5"/>
  <c r="M31" i="5"/>
  <c r="L31" i="5"/>
  <c r="K31" i="5"/>
  <c r="H31" i="5"/>
  <c r="G31" i="5"/>
  <c r="AI29" i="5"/>
  <c r="AF29" i="5"/>
  <c r="U29" i="5"/>
  <c r="N29" i="5"/>
  <c r="M29" i="5"/>
  <c r="L29" i="5"/>
  <c r="K29" i="5"/>
  <c r="H29" i="5"/>
  <c r="G29" i="5"/>
  <c r="AI27" i="5"/>
  <c r="AF27" i="5"/>
  <c r="U27" i="5"/>
  <c r="N27" i="5"/>
  <c r="M27" i="5"/>
  <c r="L27" i="5"/>
  <c r="K27" i="5"/>
  <c r="H27" i="5"/>
  <c r="G27" i="5"/>
  <c r="AI25" i="5"/>
  <c r="AF25" i="5"/>
  <c r="U25" i="5"/>
  <c r="N25" i="5"/>
  <c r="M25" i="5"/>
  <c r="L25" i="5"/>
  <c r="K25" i="5"/>
  <c r="H25" i="5"/>
  <c r="G25" i="5"/>
  <c r="AI23" i="5"/>
  <c r="AF23" i="5"/>
  <c r="U23" i="5"/>
  <c r="N23" i="5"/>
  <c r="M23" i="5"/>
  <c r="L23" i="5"/>
  <c r="K23" i="5"/>
  <c r="H23" i="5"/>
  <c r="G23" i="5"/>
  <c r="AI21" i="5"/>
  <c r="AF21" i="5"/>
  <c r="U21" i="5"/>
  <c r="N21" i="5"/>
  <c r="M21" i="5"/>
  <c r="L21" i="5"/>
  <c r="K21" i="5"/>
  <c r="H21" i="5"/>
  <c r="G21" i="5"/>
  <c r="AI19" i="5"/>
  <c r="AF19" i="5"/>
  <c r="U19" i="5"/>
  <c r="N19" i="5"/>
  <c r="M19" i="5"/>
  <c r="L19" i="5"/>
  <c r="K19" i="5"/>
  <c r="H19" i="5"/>
  <c r="G19" i="5"/>
  <c r="AI17" i="5"/>
  <c r="AF17" i="5"/>
  <c r="U17" i="5"/>
  <c r="N17" i="5"/>
  <c r="M17" i="5"/>
  <c r="L17" i="5"/>
  <c r="K17" i="5"/>
  <c r="H17" i="5"/>
  <c r="G17" i="5"/>
  <c r="AI15" i="5"/>
  <c r="AF15" i="5"/>
  <c r="U15" i="5"/>
  <c r="N15" i="5"/>
  <c r="M15" i="5"/>
  <c r="L15" i="5"/>
  <c r="K15" i="5"/>
  <c r="H15" i="5"/>
  <c r="G15" i="5"/>
  <c r="AI13" i="5"/>
  <c r="AH13" i="5"/>
  <c r="AF13" i="5"/>
  <c r="U13" i="5"/>
  <c r="O13" i="5"/>
  <c r="N13" i="5"/>
  <c r="M13" i="5"/>
  <c r="L13" i="5"/>
  <c r="K13" i="5"/>
  <c r="H13" i="5"/>
  <c r="G13" i="5"/>
  <c r="AI11" i="5"/>
  <c r="AH11" i="5"/>
  <c r="AF11" i="5"/>
  <c r="U11" i="5"/>
  <c r="O11" i="5"/>
  <c r="N11" i="5"/>
  <c r="M11" i="5"/>
  <c r="L11" i="5"/>
  <c r="K11" i="5"/>
  <c r="H11" i="5"/>
  <c r="G11" i="5"/>
  <c r="AI9" i="5"/>
  <c r="AF9" i="5"/>
  <c r="U9" i="5"/>
  <c r="N9" i="5"/>
  <c r="M9" i="5"/>
  <c r="L9" i="5"/>
  <c r="K9" i="5"/>
  <c r="H9" i="5"/>
  <c r="G9" i="5"/>
  <c r="AI7" i="5"/>
  <c r="AH7" i="5"/>
  <c r="AF7" i="5"/>
  <c r="U7" i="5"/>
  <c r="T7" i="5"/>
  <c r="O7" i="5"/>
  <c r="N7" i="5"/>
  <c r="M7" i="5"/>
  <c r="L7" i="5"/>
  <c r="K7" i="5"/>
  <c r="I7" i="5"/>
  <c r="H7" i="5"/>
  <c r="G7" i="5"/>
  <c r="D7" i="5"/>
  <c r="AI6" i="5"/>
  <c r="N6" i="5"/>
  <c r="M6" i="5"/>
  <c r="AI5" i="5"/>
  <c r="AH5" i="5"/>
  <c r="AF5" i="5"/>
  <c r="U5" i="5"/>
  <c r="T5" i="5"/>
  <c r="O5" i="5"/>
  <c r="N5" i="5"/>
  <c r="M5" i="5"/>
  <c r="L5" i="5"/>
  <c r="K5" i="5"/>
  <c r="H5" i="5"/>
  <c r="G5" i="5"/>
  <c r="I250" i="3"/>
  <c r="G246" i="3"/>
  <c r="I244" i="3"/>
  <c r="G244" i="3"/>
  <c r="I243" i="3"/>
  <c r="G243" i="3"/>
  <c r="I242" i="3"/>
  <c r="G242" i="3"/>
  <c r="I241" i="3"/>
  <c r="G241" i="3"/>
  <c r="I240" i="3"/>
  <c r="G240" i="3"/>
  <c r="I239" i="3"/>
  <c r="G239" i="3"/>
  <c r="I238" i="3"/>
  <c r="G238" i="3"/>
  <c r="I237" i="3"/>
  <c r="G237" i="3"/>
  <c r="I236" i="3"/>
  <c r="G236" i="3"/>
  <c r="I235" i="3"/>
  <c r="G235" i="3"/>
  <c r="I234" i="3"/>
  <c r="G234" i="3"/>
  <c r="I233" i="3"/>
  <c r="G233" i="3"/>
  <c r="I232" i="3"/>
  <c r="G232" i="3"/>
  <c r="I231" i="3"/>
  <c r="G231" i="3"/>
  <c r="I230" i="3"/>
  <c r="G230" i="3"/>
  <c r="I229" i="3"/>
  <c r="G229" i="3"/>
  <c r="I228" i="3"/>
  <c r="G228" i="3"/>
  <c r="I227" i="3"/>
  <c r="G227" i="3"/>
  <c r="I226" i="3"/>
  <c r="G226" i="3"/>
  <c r="I225" i="3"/>
  <c r="G225" i="3"/>
  <c r="I224" i="3"/>
  <c r="G224" i="3"/>
  <c r="I223" i="3"/>
  <c r="G223" i="3"/>
  <c r="I222" i="3"/>
  <c r="G222" i="3"/>
  <c r="I221" i="3"/>
  <c r="G221" i="3"/>
  <c r="I220" i="3"/>
  <c r="G220" i="3"/>
  <c r="I219" i="3"/>
  <c r="G219" i="3"/>
  <c r="I218" i="3"/>
  <c r="G218" i="3"/>
  <c r="D218" i="3"/>
  <c r="I217" i="3"/>
  <c r="G217" i="3"/>
  <c r="I216" i="3"/>
  <c r="G216" i="3"/>
  <c r="I215" i="3"/>
  <c r="G215" i="3"/>
  <c r="I214" i="3"/>
  <c r="G214" i="3"/>
  <c r="I213" i="3"/>
  <c r="G213" i="3"/>
  <c r="I212" i="3"/>
  <c r="G212" i="3"/>
  <c r="I211" i="3"/>
  <c r="G211" i="3"/>
  <c r="I210" i="3"/>
  <c r="G210" i="3"/>
  <c r="I209" i="3"/>
  <c r="G209" i="3"/>
  <c r="I208" i="3"/>
  <c r="G208" i="3"/>
  <c r="I207" i="3"/>
  <c r="G207" i="3"/>
  <c r="I206" i="3"/>
  <c r="G206" i="3"/>
  <c r="I205" i="3"/>
  <c r="G205" i="3"/>
  <c r="I204" i="3"/>
  <c r="G204" i="3"/>
  <c r="I203" i="3"/>
  <c r="G203" i="3"/>
  <c r="I202" i="3"/>
  <c r="G202" i="3"/>
  <c r="I201" i="3"/>
  <c r="G201" i="3"/>
  <c r="I200" i="3"/>
  <c r="G200" i="3"/>
  <c r="I199" i="3"/>
  <c r="G199" i="3"/>
  <c r="I198" i="3"/>
  <c r="G198" i="3"/>
  <c r="I197" i="3"/>
  <c r="G197" i="3"/>
  <c r="I196" i="3"/>
  <c r="G196" i="3"/>
  <c r="I195" i="3"/>
  <c r="G195" i="3"/>
  <c r="I194" i="3"/>
  <c r="G194" i="3"/>
  <c r="I193" i="3"/>
  <c r="G193" i="3"/>
  <c r="I192" i="3"/>
  <c r="G192" i="3"/>
  <c r="I191" i="3"/>
  <c r="G191" i="3"/>
  <c r="I190" i="3"/>
  <c r="G190" i="3"/>
  <c r="I189" i="3"/>
  <c r="G189" i="3"/>
  <c r="I188" i="3"/>
  <c r="G188" i="3"/>
  <c r="J187" i="3"/>
  <c r="I187" i="3"/>
  <c r="G187" i="3"/>
  <c r="J186" i="3"/>
  <c r="I186" i="3"/>
  <c r="G186" i="3"/>
  <c r="I185" i="3"/>
  <c r="G185" i="3"/>
  <c r="I184" i="3"/>
  <c r="G184" i="3"/>
  <c r="I183" i="3"/>
  <c r="G183" i="3"/>
  <c r="I182" i="3"/>
  <c r="G182" i="3"/>
  <c r="I181" i="3"/>
  <c r="G181" i="3"/>
  <c r="I180" i="3"/>
  <c r="G180" i="3"/>
  <c r="I179" i="3"/>
  <c r="G179" i="3"/>
  <c r="I178" i="3"/>
  <c r="G178" i="3"/>
  <c r="I177" i="3"/>
  <c r="G177" i="3"/>
  <c r="I176" i="3"/>
  <c r="G176" i="3"/>
  <c r="I175" i="3"/>
  <c r="G175" i="3"/>
  <c r="I174" i="3"/>
  <c r="G174" i="3"/>
  <c r="I173" i="3"/>
  <c r="G173" i="3"/>
  <c r="I172" i="3"/>
  <c r="G172" i="3"/>
  <c r="I171" i="3"/>
  <c r="G171" i="3"/>
  <c r="I170" i="3"/>
  <c r="G170" i="3"/>
  <c r="I169" i="3"/>
  <c r="G169" i="3"/>
  <c r="I168" i="3"/>
  <c r="G168" i="3"/>
  <c r="I167" i="3"/>
  <c r="G167" i="3"/>
  <c r="I166" i="3"/>
  <c r="G166" i="3"/>
  <c r="I165" i="3"/>
  <c r="G165" i="3"/>
  <c r="I164" i="3"/>
  <c r="G164" i="3"/>
  <c r="I163" i="3"/>
  <c r="G163" i="3"/>
  <c r="I162" i="3"/>
  <c r="G162" i="3"/>
  <c r="I161" i="3"/>
  <c r="G161" i="3"/>
  <c r="I160" i="3"/>
  <c r="G160" i="3"/>
  <c r="I159" i="3"/>
  <c r="G159" i="3"/>
  <c r="I158" i="3"/>
  <c r="G158" i="3"/>
  <c r="I157" i="3"/>
  <c r="G157" i="3"/>
  <c r="I156" i="3"/>
  <c r="G156" i="3"/>
  <c r="I155" i="3"/>
  <c r="G155" i="3"/>
  <c r="I154" i="3"/>
  <c r="G154" i="3"/>
  <c r="J153" i="3"/>
  <c r="I153" i="3"/>
  <c r="G153" i="3"/>
  <c r="I152" i="3"/>
  <c r="G152" i="3"/>
  <c r="I151" i="3"/>
  <c r="G151" i="3"/>
  <c r="I150" i="3"/>
  <c r="G150" i="3"/>
  <c r="I149" i="3"/>
  <c r="G149" i="3"/>
  <c r="I148" i="3"/>
  <c r="G148" i="3"/>
  <c r="J147" i="3"/>
  <c r="I147" i="3"/>
  <c r="G147" i="3"/>
  <c r="J146" i="3"/>
  <c r="I146" i="3"/>
  <c r="G146" i="3"/>
  <c r="J145" i="3"/>
  <c r="I145" i="3"/>
  <c r="G145" i="3"/>
  <c r="J144" i="3"/>
  <c r="I144" i="3"/>
  <c r="G144" i="3"/>
  <c r="J143" i="3"/>
  <c r="I143" i="3"/>
  <c r="G143" i="3"/>
  <c r="J142" i="3"/>
  <c r="I142" i="3"/>
  <c r="G142" i="3"/>
  <c r="J141" i="3"/>
  <c r="I141" i="3"/>
  <c r="G141" i="3"/>
  <c r="J140" i="3"/>
  <c r="I140" i="3"/>
  <c r="G140" i="3"/>
  <c r="J139" i="3"/>
  <c r="I139" i="3"/>
  <c r="G139" i="3"/>
  <c r="J138" i="3"/>
  <c r="I138" i="3"/>
  <c r="G138" i="3"/>
  <c r="J137" i="3"/>
  <c r="I137" i="3"/>
  <c r="G137" i="3"/>
  <c r="I136" i="3"/>
  <c r="G136" i="3"/>
  <c r="I135" i="3"/>
  <c r="G135" i="3"/>
  <c r="I134" i="3"/>
  <c r="G134" i="3"/>
  <c r="I133" i="3"/>
  <c r="G133" i="3"/>
  <c r="I132" i="3"/>
  <c r="G132" i="3"/>
  <c r="I131" i="3"/>
  <c r="G131" i="3"/>
  <c r="I130" i="3"/>
  <c r="G130" i="3"/>
  <c r="I129" i="3"/>
  <c r="G129" i="3"/>
  <c r="I128" i="3"/>
  <c r="G128" i="3"/>
  <c r="I127" i="3"/>
  <c r="G127" i="3"/>
  <c r="I126" i="3"/>
  <c r="G126" i="3"/>
  <c r="I125" i="3"/>
  <c r="G125" i="3"/>
  <c r="J124" i="3"/>
  <c r="I124" i="3"/>
  <c r="G124" i="3"/>
  <c r="J123" i="3"/>
  <c r="I123" i="3"/>
  <c r="G123" i="3"/>
  <c r="J122" i="3"/>
  <c r="I122" i="3"/>
  <c r="G122" i="3"/>
  <c r="J121" i="3"/>
  <c r="I121" i="3"/>
  <c r="G121" i="3"/>
  <c r="J120" i="3"/>
  <c r="I120" i="3"/>
  <c r="G120" i="3"/>
  <c r="J119" i="3"/>
  <c r="I119" i="3"/>
  <c r="G119" i="3"/>
  <c r="J118" i="3"/>
  <c r="I118" i="3"/>
  <c r="G118" i="3"/>
  <c r="J117" i="3"/>
  <c r="I117" i="3"/>
  <c r="G117" i="3"/>
  <c r="J116" i="3"/>
  <c r="I116" i="3"/>
  <c r="G116" i="3"/>
  <c r="J115" i="3"/>
  <c r="I115" i="3"/>
  <c r="G115" i="3"/>
  <c r="J114" i="3"/>
  <c r="I114" i="3"/>
  <c r="G114" i="3"/>
  <c r="J113" i="3"/>
  <c r="I113" i="3"/>
  <c r="G113" i="3"/>
  <c r="J112" i="3"/>
  <c r="I112" i="3"/>
  <c r="G112" i="3"/>
  <c r="J111" i="3"/>
  <c r="I111" i="3"/>
  <c r="G111" i="3"/>
  <c r="J110" i="3"/>
  <c r="I110" i="3"/>
  <c r="G110" i="3"/>
  <c r="J109" i="3"/>
  <c r="I109" i="3"/>
  <c r="G109" i="3"/>
  <c r="J108" i="3"/>
  <c r="I108" i="3"/>
  <c r="G108" i="3"/>
  <c r="J107" i="3"/>
  <c r="I107" i="3"/>
  <c r="G107" i="3"/>
  <c r="J106" i="3"/>
  <c r="I106" i="3"/>
  <c r="G106" i="3"/>
  <c r="J105" i="3"/>
  <c r="I105" i="3"/>
  <c r="G105" i="3"/>
  <c r="J104" i="3"/>
  <c r="I104" i="3"/>
  <c r="G104" i="3"/>
  <c r="J103" i="3"/>
  <c r="I103" i="3"/>
  <c r="G103" i="3"/>
  <c r="J102" i="3"/>
  <c r="I102" i="3"/>
  <c r="G102" i="3"/>
  <c r="J101" i="3"/>
  <c r="I101" i="3"/>
  <c r="G101" i="3"/>
  <c r="J100" i="3"/>
  <c r="I100" i="3"/>
  <c r="G100" i="3"/>
  <c r="J99" i="3"/>
  <c r="I99" i="3"/>
  <c r="G99" i="3"/>
  <c r="J98" i="3"/>
  <c r="I98" i="3"/>
  <c r="G98" i="3"/>
  <c r="J97" i="3"/>
  <c r="I97" i="3"/>
  <c r="G97" i="3"/>
  <c r="J96" i="3"/>
  <c r="I96" i="3"/>
  <c r="G96" i="3"/>
  <c r="J95" i="3"/>
  <c r="I95" i="3"/>
  <c r="G95" i="3"/>
  <c r="J94" i="3"/>
  <c r="I94" i="3"/>
  <c r="G94" i="3"/>
  <c r="J93" i="3"/>
  <c r="I93" i="3"/>
  <c r="G93" i="3"/>
  <c r="J92" i="3"/>
  <c r="I92" i="3"/>
  <c r="G92" i="3"/>
  <c r="J91" i="3"/>
  <c r="I91" i="3"/>
  <c r="G91" i="3"/>
  <c r="J90" i="3"/>
  <c r="I90" i="3"/>
  <c r="G90" i="3"/>
  <c r="J89" i="3"/>
  <c r="I89" i="3"/>
  <c r="G89" i="3"/>
  <c r="J88" i="3"/>
  <c r="I88" i="3"/>
  <c r="G88" i="3"/>
  <c r="J87" i="3"/>
  <c r="I87" i="3"/>
  <c r="G87" i="3"/>
  <c r="J86" i="3"/>
  <c r="I86" i="3"/>
  <c r="G86" i="3"/>
  <c r="J85" i="3"/>
  <c r="I85" i="3"/>
  <c r="G85" i="3"/>
  <c r="J84" i="3"/>
  <c r="I84" i="3"/>
  <c r="G84" i="3"/>
  <c r="J83" i="3"/>
  <c r="I83" i="3"/>
  <c r="G83" i="3"/>
  <c r="J82" i="3"/>
  <c r="I82" i="3"/>
  <c r="G82" i="3"/>
  <c r="J81" i="3"/>
  <c r="I81" i="3"/>
  <c r="G81" i="3"/>
  <c r="J80" i="3"/>
  <c r="I80" i="3"/>
  <c r="G80" i="3"/>
  <c r="J79" i="3"/>
  <c r="I79" i="3"/>
  <c r="G79" i="3"/>
  <c r="J78" i="3"/>
  <c r="I78" i="3"/>
  <c r="G78" i="3"/>
  <c r="J77" i="3"/>
  <c r="I77" i="3"/>
  <c r="G77" i="3"/>
  <c r="J76" i="3"/>
  <c r="I76" i="3"/>
  <c r="G76" i="3"/>
  <c r="J75" i="3"/>
  <c r="I75" i="3"/>
  <c r="G75" i="3"/>
  <c r="J74" i="3"/>
  <c r="I74" i="3"/>
  <c r="G74" i="3"/>
  <c r="J73" i="3"/>
  <c r="I73" i="3"/>
  <c r="G73" i="3"/>
  <c r="J72" i="3"/>
  <c r="I72" i="3"/>
  <c r="G72" i="3"/>
  <c r="J71" i="3"/>
  <c r="I71" i="3"/>
  <c r="G71" i="3"/>
  <c r="J70" i="3"/>
  <c r="I70" i="3"/>
  <c r="G70" i="3"/>
  <c r="J69" i="3"/>
  <c r="I69" i="3"/>
  <c r="G69" i="3"/>
  <c r="J68" i="3"/>
  <c r="I68" i="3"/>
  <c r="G68" i="3"/>
  <c r="J67" i="3"/>
  <c r="I67" i="3"/>
  <c r="G67" i="3"/>
  <c r="J66" i="3"/>
  <c r="I66" i="3"/>
  <c r="G66" i="3"/>
  <c r="J65" i="3"/>
  <c r="I65" i="3"/>
  <c r="G65" i="3"/>
  <c r="J64" i="3"/>
  <c r="I64" i="3"/>
  <c r="G64" i="3"/>
  <c r="J63" i="3"/>
  <c r="I63" i="3"/>
  <c r="G63" i="3"/>
  <c r="J62" i="3"/>
  <c r="I62" i="3"/>
  <c r="G62" i="3"/>
  <c r="J61" i="3"/>
  <c r="I61" i="3"/>
  <c r="G61" i="3"/>
  <c r="J60" i="3"/>
  <c r="I60" i="3"/>
  <c r="G60" i="3"/>
  <c r="I59" i="3"/>
  <c r="G59" i="3"/>
  <c r="I58" i="3"/>
  <c r="G58" i="3"/>
  <c r="I57" i="3"/>
  <c r="G57" i="3"/>
  <c r="I56" i="3"/>
  <c r="G56" i="3"/>
  <c r="I55" i="3"/>
  <c r="G55" i="3"/>
  <c r="I54" i="3"/>
  <c r="G54" i="3"/>
  <c r="I53" i="3"/>
  <c r="G53" i="3"/>
  <c r="I52" i="3"/>
  <c r="G52" i="3"/>
  <c r="I51" i="3"/>
  <c r="G51" i="3"/>
  <c r="I50" i="3"/>
  <c r="G50" i="3"/>
  <c r="I49" i="3"/>
  <c r="G49" i="3"/>
  <c r="I48" i="3"/>
  <c r="G48" i="3"/>
  <c r="I47" i="3"/>
  <c r="G47" i="3"/>
  <c r="I46" i="3"/>
  <c r="G46" i="3"/>
  <c r="I45" i="3"/>
  <c r="G45" i="3"/>
  <c r="D45" i="3"/>
  <c r="I44" i="3"/>
  <c r="G44" i="3"/>
  <c r="D44" i="3"/>
  <c r="I43" i="3"/>
  <c r="G43" i="3"/>
  <c r="I42" i="3"/>
  <c r="G42" i="3"/>
  <c r="I41" i="3"/>
  <c r="G41" i="3"/>
  <c r="I40" i="3"/>
  <c r="G40" i="3"/>
  <c r="I39" i="3"/>
  <c r="G39" i="3"/>
  <c r="I38" i="3"/>
  <c r="G38" i="3"/>
  <c r="I37" i="3"/>
  <c r="G37" i="3"/>
  <c r="I36" i="3"/>
  <c r="G36" i="3"/>
  <c r="I35" i="3"/>
  <c r="G35" i="3"/>
  <c r="I34" i="3"/>
  <c r="G34" i="3"/>
  <c r="I33" i="3"/>
  <c r="G33" i="3"/>
  <c r="I32" i="3"/>
  <c r="G32" i="3"/>
  <c r="I31" i="3"/>
  <c r="I30" i="3"/>
  <c r="G30" i="3"/>
  <c r="I29" i="3"/>
  <c r="G29" i="3"/>
  <c r="I28" i="3"/>
  <c r="I27" i="3"/>
  <c r="G27" i="3"/>
  <c r="I26" i="3"/>
  <c r="G26" i="3"/>
  <c r="I25" i="3"/>
  <c r="G25" i="3"/>
  <c r="I24" i="3"/>
  <c r="G24" i="3"/>
  <c r="I23" i="3"/>
  <c r="G23" i="3"/>
  <c r="I22" i="3"/>
  <c r="G22" i="3"/>
  <c r="I21" i="3"/>
  <c r="G21" i="3"/>
  <c r="I20" i="3"/>
  <c r="G20" i="3"/>
  <c r="I19" i="3"/>
  <c r="G19" i="3"/>
  <c r="I18" i="3"/>
  <c r="G18" i="3"/>
  <c r="I17" i="3"/>
  <c r="G17" i="3"/>
  <c r="I16" i="3"/>
  <c r="G16" i="3"/>
  <c r="I15" i="3"/>
  <c r="G15" i="3"/>
  <c r="I14" i="3"/>
  <c r="G14" i="3"/>
  <c r="I13" i="3"/>
  <c r="G13" i="3"/>
  <c r="I12" i="3"/>
  <c r="G12" i="3"/>
  <c r="I11" i="3"/>
  <c r="G11" i="3"/>
  <c r="I10" i="3"/>
  <c r="G10" i="3"/>
  <c r="I9" i="3"/>
  <c r="G9" i="3"/>
  <c r="I8" i="3"/>
  <c r="G8" i="3"/>
  <c r="I7" i="3"/>
  <c r="G7" i="3"/>
  <c r="I6" i="3"/>
  <c r="G6" i="3"/>
  <c r="D6" i="3"/>
  <c r="I5" i="3"/>
  <c r="G5" i="3"/>
  <c r="G273"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1" i="2"/>
  <c r="G104" i="2"/>
  <c r="G103" i="2"/>
  <c r="F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D76" i="2"/>
  <c r="G75" i="2"/>
  <c r="G74" i="2"/>
  <c r="G73" i="2"/>
  <c r="G72" i="2"/>
  <c r="G71" i="2"/>
  <c r="G70" i="2"/>
  <c r="G69" i="2"/>
  <c r="G68" i="2"/>
  <c r="G67" i="2"/>
  <c r="G66" i="2"/>
  <c r="G65" i="2"/>
  <c r="G64" i="2"/>
  <c r="G62" i="2"/>
  <c r="G61" i="2"/>
  <c r="G60" i="2"/>
  <c r="G59" i="2"/>
  <c r="G58" i="2"/>
  <c r="G57" i="2"/>
  <c r="G56" i="2"/>
  <c r="G55" i="2"/>
  <c r="G54" i="2"/>
  <c r="G53" i="2"/>
  <c r="G52" i="2"/>
  <c r="G51" i="2"/>
  <c r="G50" i="2"/>
  <c r="G49" i="2"/>
  <c r="G48" i="2"/>
  <c r="G47" i="2"/>
  <c r="G46" i="2"/>
  <c r="G45" i="2"/>
  <c r="D45" i="2"/>
  <c r="G44" i="2"/>
  <c r="D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D6" i="2"/>
  <c r="G5" i="2"/>
  <c r="I247" i="7" l="1"/>
  <c r="L247" i="7" s="1"/>
  <c r="AC6" i="7"/>
  <c r="AB6" i="7"/>
  <c r="M44" i="7"/>
  <c r="L44" i="7"/>
  <c r="M218" i="7"/>
  <c r="L218" i="7"/>
  <c r="M6" i="7"/>
  <c r="L6" i="7"/>
  <c r="AA93" i="7"/>
  <c r="AA81" i="7"/>
  <c r="AA123" i="7"/>
  <c r="AA103" i="7"/>
  <c r="AA109" i="7"/>
  <c r="AA118" i="7"/>
  <c r="AA79" i="7"/>
  <c r="AA98" i="7"/>
  <c r="AA205" i="7"/>
  <c r="AA116" i="7"/>
  <c r="AA99" i="7"/>
  <c r="AA106" i="7"/>
  <c r="AA105" i="7"/>
  <c r="AA73" i="7"/>
  <c r="AA91" i="7"/>
  <c r="U247" i="7"/>
  <c r="O247" i="7"/>
  <c r="AA67" i="7"/>
  <c r="M248" i="7" l="1"/>
  <c r="M247" i="7"/>
  <c r="L248" i="7"/>
  <c r="S247" i="7"/>
  <c r="S248" i="7" s="1"/>
  <c r="R247" i="7"/>
  <c r="R248" i="7" s="1"/>
  <c r="AB247" i="7"/>
  <c r="AC247" i="7"/>
  <c r="AB271" i="7" l="1"/>
</calcChain>
</file>

<file path=xl/sharedStrings.xml><?xml version="1.0" encoding="utf-8"?>
<sst xmlns="http://schemas.openxmlformats.org/spreadsheetml/2006/main" count="5829" uniqueCount="658">
  <si>
    <t>Final Awarded BOQ</t>
  </si>
  <si>
    <t>S. No.</t>
  </si>
  <si>
    <t>Tech. Spec Cl. No in TED</t>
  </si>
  <si>
    <t>DESCRIPTION OF ITEM</t>
  </si>
  <si>
    <t>Qty.</t>
  </si>
  <si>
    <t>Unit</t>
  </si>
  <si>
    <t>Qouted Price</t>
  </si>
  <si>
    <t>Amount</t>
  </si>
  <si>
    <t>MPS</t>
  </si>
  <si>
    <t xml:space="preserve">FOR MOTs </t>
  </si>
  <si>
    <t xml:space="preserve">Stainless Steel Pre-fabricated Wall panels </t>
  </si>
  <si>
    <t>Sqm</t>
  </si>
  <si>
    <t>Stainless Steel Pre-fabricated Ceiling panels In MOTs &amp; MOTs Corridor</t>
  </si>
  <si>
    <t xml:space="preserve">Dynamic Hatch Box </t>
  </si>
  <si>
    <t>Nos</t>
  </si>
  <si>
    <t>Electro conductive Flooring inside MOTs</t>
  </si>
  <si>
    <t>Flooring with Vinyl Sheets In MOT Corridor</t>
  </si>
  <si>
    <t xml:space="preserve">Uni Directional Ceiling Laminar Airflow Systems  </t>
  </si>
  <si>
    <t>Air Handling Units (AHUs) 11 TR</t>
  </si>
  <si>
    <t>Condensing Units</t>
  </si>
  <si>
    <t xml:space="preserve">Pressure Relief Dampers </t>
  </si>
  <si>
    <t>Single arm Anesthesia Pendants (Imported)</t>
  </si>
  <si>
    <t>Triple Dome Ceiling  OT LED Lights  (Imported)</t>
  </si>
  <si>
    <t>Double Dome Ceiling  OT LED Lights  (Imported)</t>
  </si>
  <si>
    <t xml:space="preserve">Detachable Hi Definition Cameras in Triple Dome Ceiling OT  Lights  </t>
  </si>
  <si>
    <t>Ceiling/Wall mounted CCTV Room Camera</t>
  </si>
  <si>
    <t xml:space="preserve">LED Peripheral Lights cum clean room (OT) luminaries  </t>
  </si>
  <si>
    <t>View Window with Motorised Blinds of 1 Mt Length &amp; 1 Mt Height</t>
  </si>
  <si>
    <t xml:space="preserve">Hermetically Sealed Doors (1.80mt x 2.10 mt)  </t>
  </si>
  <si>
    <t>(1.50mt x 2.10 mt)  Sliding Automatic Sliding Doors with View Windoy of 1 Mt x 1 Mt</t>
  </si>
  <si>
    <t xml:space="preserve">Storage Units  </t>
  </si>
  <si>
    <t>Writing Board (List Board)</t>
  </si>
  <si>
    <t>X-Ray CT Scan LED viewing Screen</t>
  </si>
  <si>
    <t xml:space="preserve">Touch Screen Surgeon Control Panels </t>
  </si>
  <si>
    <t xml:space="preserve">3-Bay Scrub Stations/Sinks </t>
  </si>
  <si>
    <t xml:space="preserve">Medical Grade Monitors 32 inch 4 K Resolution  </t>
  </si>
  <si>
    <t xml:space="preserve">Wall mounted large screen display 55 inch (Commercial Grade)  </t>
  </si>
  <si>
    <t xml:space="preserve">Wireless Microphone  </t>
  </si>
  <si>
    <t xml:space="preserve">Digital mixer Amplifier  </t>
  </si>
  <si>
    <t xml:space="preserve">Ceiling Mounted Speakers  </t>
  </si>
  <si>
    <t>Video Conferencing System</t>
  </si>
  <si>
    <t>Home Theatre Power Conditioner, 230 V</t>
  </si>
  <si>
    <t>Amplifier (8 Channel)</t>
  </si>
  <si>
    <t>HiFi Active Sub Woofer</t>
  </si>
  <si>
    <t>4K Laser Projection TV</t>
  </si>
  <si>
    <t>17.6 &amp; 17.7</t>
  </si>
  <si>
    <t>Equalization &amp; Loud Speaker Control System</t>
  </si>
  <si>
    <t>Sound Analog Mixer</t>
  </si>
  <si>
    <t>Electrical Installations in MOTs &amp; TIRs</t>
  </si>
  <si>
    <t>Job</t>
  </si>
  <si>
    <t>TIR’S ( 3 Nos)</t>
  </si>
  <si>
    <t>Stainless Steel Pre-fabricated Ceiling panels in TIRs and TIR Corridor</t>
  </si>
  <si>
    <t>Electro conductive Flooring inside TIRs&amp; TIR Corridor</t>
  </si>
  <si>
    <t>Flooring with Vinyl Sheets In TIR Corridor</t>
  </si>
  <si>
    <t>Air Handling Units (AHUs) 8.5 TR</t>
  </si>
  <si>
    <t>12mm thick glazed Glass partition walls in TIRs</t>
  </si>
  <si>
    <t>Wall mounted LED TV43 inchesFull HD</t>
  </si>
  <si>
    <t>BED HEAD PANEL FOR TIR WITH DOUBLE OUTLETS AND ELECTRICAL OUTLETS</t>
  </si>
  <si>
    <t xml:space="preserve">Other Requirements </t>
  </si>
  <si>
    <t>X-RAY VIEWERS FOR ALL ICUS AND PRE OPP AREAS  AND  DOCTORS ROOMS</t>
  </si>
  <si>
    <t>WRITING BOARDS FOR ICUS, PRE OPP</t>
  </si>
  <si>
    <t xml:space="preserve">CCTV CEILING CAMERA </t>
  </si>
  <si>
    <t>MGPS</t>
  </si>
  <si>
    <t>28 mm dia. and 0.90 mm thick Copper Pipe Lines for Main lines</t>
  </si>
  <si>
    <t>Rmt</t>
  </si>
  <si>
    <t>42 mm dia. and 1.20 mm thick Copper Pipe Lines for Main lines</t>
  </si>
  <si>
    <t>54 mm dia. and 1.20 mm thick Copper Pipe Lines for Main lines</t>
  </si>
  <si>
    <t>12 mm dia. and 0.70 mm thick Copper Pipe Lines for distribution lines</t>
  </si>
  <si>
    <t>15 mm dia. and 0.90 mm thick Copper Pipe Lines for distribution lines</t>
  </si>
  <si>
    <t>22 mm dia. and 0.90 mm thick Copper Pipe Lines for distribution lines</t>
  </si>
  <si>
    <t>15 mm (1/2") Isolation Valves</t>
  </si>
  <si>
    <t>22 mm (3/4") Isolation Valves</t>
  </si>
  <si>
    <t>28 mm Isolation Valves</t>
  </si>
  <si>
    <t>42 mm Isolation Valves</t>
  </si>
  <si>
    <t xml:space="preserve">54 mm Isolation Valves </t>
  </si>
  <si>
    <t>Gas Outlet Points with probes for Oxygen with S Brackets</t>
  </si>
  <si>
    <t>2 Gas Digital Area Alarm Panels</t>
  </si>
  <si>
    <t>3 Gas Digital Area Alarm Panels</t>
  </si>
  <si>
    <t>5 Gas Digital Area Alarm Panels</t>
  </si>
  <si>
    <t>Master Digital Alarm Panels</t>
  </si>
  <si>
    <t>BPC Flow meter with Humidifier bottle and L adapter</t>
  </si>
  <si>
    <t>L Type Adapter for Oxygen Flow meters</t>
  </si>
  <si>
    <t>Kit for conversion of Oxygen</t>
  </si>
  <si>
    <t>Suction Jars  of 600 ml capacity</t>
  </si>
  <si>
    <t>Adapters for Vacuum</t>
  </si>
  <si>
    <t>Adapters for Air</t>
  </si>
  <si>
    <t>Adapters for Nitrous Oxide</t>
  </si>
  <si>
    <t>Vacuum Tube</t>
  </si>
  <si>
    <t>Bed Head wall panel horizontal 1500 mm long single railing</t>
  </si>
  <si>
    <t>88.7 b</t>
  </si>
  <si>
    <t>Valve box -2 services</t>
  </si>
  <si>
    <t xml:space="preserve">Valve box -3 services </t>
  </si>
  <si>
    <t>Valve box -6 services</t>
  </si>
  <si>
    <t>88.8 a</t>
  </si>
  <si>
    <t>4 + 4 size of CO2 manifold System</t>
  </si>
  <si>
    <t>88.8 b</t>
  </si>
  <si>
    <t>2 cylinder emergency manifold</t>
  </si>
  <si>
    <t>88.8 c</t>
  </si>
  <si>
    <t>Fully Automatic CO2  Control System</t>
  </si>
  <si>
    <t>Aneste Iwata Make TFS 150 C9 Model, Compresso Two stage, Motor 15 HP &amp; 57.18 CFM, 60 CFM Air Dryer with 2000 Ltrs Receiver Twin System (For Air4, Air7)</t>
  </si>
  <si>
    <t xml:space="preserve">Supporting structure for MGPS lines with Ismb Columns, beams, MS angles, Flats and square rods </t>
  </si>
  <si>
    <t>2x20 Oxygen Main manifold System</t>
  </si>
  <si>
    <t>Electrical Control Panel for MGPS</t>
  </si>
  <si>
    <t>Vaccum system  Ingersoll Rand Make Model 15V x 10 Model with 5 HP Motor with 1000 Liters Reciever, Filters, Electricals, Etc Secretion Trap and Bacteria Filter</t>
  </si>
  <si>
    <t>Validation By Third Party Agency Charges per Each MOT</t>
  </si>
  <si>
    <t>Each</t>
  </si>
  <si>
    <t>Anesthetic Gas Scavenging System (AGSS)</t>
  </si>
  <si>
    <t>Total MPS</t>
  </si>
  <si>
    <t>ASTA</t>
  </si>
  <si>
    <t xml:space="preserve">Video and Image Management system </t>
  </si>
  <si>
    <t>16.3 &amp; 16.4</t>
  </si>
  <si>
    <t>Cable connections for integration within MOTs and with Workshop Projector Hall, Networks with OFC Cable</t>
  </si>
  <si>
    <t>Electrical</t>
  </si>
  <si>
    <t>22 a</t>
  </si>
  <si>
    <t xml:space="preserve">Supply and Fixing of 25mm dia Conduit Pipes surface on wall.
</t>
  </si>
  <si>
    <t>22 b</t>
  </si>
  <si>
    <t xml:space="preserve">Supply and Fixing of 25mm dia Conduit Pipes Concealed on wall.
</t>
  </si>
  <si>
    <t>23 a</t>
  </si>
  <si>
    <t xml:space="preserve">Wiring with run of 2 of 1.5 Sqmm  Copper cable for points wiring.   
</t>
  </si>
  <si>
    <t>Pts</t>
  </si>
  <si>
    <t>23 b</t>
  </si>
  <si>
    <t xml:space="preserve">Wiring with run of 2 of 1.5 Sqmm  Copper cable for stairecase points wiring.   
</t>
  </si>
  <si>
    <t>23 c</t>
  </si>
  <si>
    <t xml:space="preserve">Supply and fixing of 6A/10A ISI Mark 3/2 pin Modular socket  Common switch board </t>
  </si>
  <si>
    <t>23 d</t>
  </si>
  <si>
    <t>Wiring with  3 of 1.5 sq.mm with 6A switch  and  6A, 3/2 pin socket Modular type with 6A switch control  fixing on separate board.</t>
  </si>
  <si>
    <t>23 e</t>
  </si>
  <si>
    <t xml:space="preserve">Supply and fixing of  6A switchs - 2 Nos  and 6A 3/2 pin socket - 3 Nos Modular type with cover plate  </t>
  </si>
  <si>
    <t>23 f</t>
  </si>
  <si>
    <t xml:space="preserve">Supply &amp; fixing of 16A/6A, 2 in one  socket with 16A switch control modular type </t>
  </si>
  <si>
    <t>23 g</t>
  </si>
  <si>
    <t>Supply &amp; fixing of 32A, socket with switch control modular</t>
  </si>
  <si>
    <t>23 h</t>
  </si>
  <si>
    <t>Supply &amp; fixing of 64A, socket with 64A switch control modular type</t>
  </si>
  <si>
    <t>24 a</t>
  </si>
  <si>
    <t>Supply and  Run of 1 of 1.5 sq.mm (phase, neutral and earth) FRLSH / HFFR PVC insulated 1100V grade as per IS:694/1990, IS 17048 specifications for Copper cable.</t>
  </si>
  <si>
    <t>24 b</t>
  </si>
  <si>
    <t>Supply and  Run of   3 of 1.5 sq.mm (phase, neutral and earth) FRLSH / HFFR PVC insulated 1100V grade as per IS:694/1990, IS 17048 specifications for Copper cable .</t>
  </si>
  <si>
    <t>24 c</t>
  </si>
  <si>
    <t xml:space="preserve">Supply and  Run of 3 of 2.5 sq.mm (phase, neutral and earth) FRLSH / HFFR PVC insulated 1100V grade as per IS:694/1990, IS 17048 specifications for Copper cable. </t>
  </si>
  <si>
    <t>24 d</t>
  </si>
  <si>
    <t>Supply and  Run of 3 runs of 4.0 sq mm (phase neutral and earth) FRLSH / HFFR PVC insulated 1100V grade as per IS:694/1990, IS 17048 specifications for Copper cable.</t>
  </si>
  <si>
    <t>24 e</t>
  </si>
  <si>
    <t>Supply and  Run of  3 of 6.0 Sq.mm FRLSH / HFFR PVC insulated 1100V grade as per IS:694/1990, IS 17048 specifications for Copper cable.</t>
  </si>
  <si>
    <t>24 f</t>
  </si>
  <si>
    <t>Supply and  Run of 5 of 6.0 Sq.mm FRLSH / HFFR PVC insulated 1100V grade as per IS:694/1990, IS 17048 specifications for Copper cable.</t>
  </si>
  <si>
    <t>24 g</t>
  </si>
  <si>
    <t>Supply and  Run of 5 of 10.0 Sq.mm FRLSH / HFFR PVC insulated 1100V grade as per IS:694/1990, IS 17048 specifications for Copper cable.</t>
  </si>
  <si>
    <t>25 a</t>
  </si>
  <si>
    <t xml:space="preserve">Supply and fixing of DP Metal Enclosure with IP 20 Protection DB Make with 1 No 20A, 10 KA DP MCB   </t>
  </si>
  <si>
    <t>25 b</t>
  </si>
  <si>
    <t xml:space="preserve">Supply and fixing of 4 Way TPN DB Horizontal with IP 43 Protection as per IS:13032   (For Lighting DBs)  
</t>
  </si>
  <si>
    <t>25 c</t>
  </si>
  <si>
    <t xml:space="preserve">Supply and fixing of 4 Way TPN DB Horizontal with IP 43 Protection as per IS:13032  (For Power DB's)
</t>
  </si>
  <si>
    <t>25 d</t>
  </si>
  <si>
    <t xml:space="preserve">Supply and fixing of 8 Way VTPN DB with IP 43 Protection as per IS:13032 </t>
  </si>
  <si>
    <t>25 e</t>
  </si>
  <si>
    <t xml:space="preserve">Supply and fixing of cable  adopteres box with cover for DBs including, massanory work etc., complete.,
</t>
  </si>
  <si>
    <t>26 a</t>
  </si>
  <si>
    <t>Providing independent earthing for Important equipment with 40mm dia 'B' class 2.5m long G.I pipe (GI Earthing)</t>
  </si>
  <si>
    <t>26 b</t>
  </si>
  <si>
    <t>Providing independent earthing by exacavating a pit to a depth of 2.25Mtr in all soils as per size specified in the data for Sophisticated Electronic equipment (Copper Earthing)</t>
  </si>
  <si>
    <t>26 b 1</t>
  </si>
  <si>
    <t>Providing independent earthing for Important equipment with 100mm dia Heavy gauge C.I Earthing</t>
  </si>
  <si>
    <t>26 c</t>
  </si>
  <si>
    <t xml:space="preserve">Supply and Run of  50mm x 6mm G.I Strip </t>
  </si>
  <si>
    <t>26 d</t>
  </si>
  <si>
    <t>Supply and Run of  25mm x 3mm copper strip</t>
  </si>
  <si>
    <t>27 a</t>
  </si>
  <si>
    <t xml:space="preserve">Supply, transportation and fixing   of    22W +/ 10% , &gt;/    2300      lumens, 1200mm length LED light </t>
  </si>
  <si>
    <t>27 b</t>
  </si>
  <si>
    <t xml:space="preserve">Supply, transportation and fixing  32-36W (&gt;=3600 Lumens), 2' x2'  (600mm x 600mm) slim panel LED luminaire </t>
  </si>
  <si>
    <t>27 c</t>
  </si>
  <si>
    <t xml:space="preserve">Supply, transportation and fixing 12 W +/-10% (&gt;= 1200 Lumens)  Down lighter back lit LED Down Light Recessed / Surface </t>
  </si>
  <si>
    <t>27 d</t>
  </si>
  <si>
    <t xml:space="preserve">Supply, transportation and fixing 18 W +/-10% (&gt;= 1800 Lumens)  Down lighter back lit LED Down Light </t>
  </si>
  <si>
    <t>27 e</t>
  </si>
  <si>
    <t xml:space="preserve">Supply, transportation and fixing  ISI mark batten holder / slanting holder </t>
  </si>
  <si>
    <t>27 f</t>
  </si>
  <si>
    <t xml:space="preserve">Supply, Transportation of energy efficient fan, 1200 mm sweep, aluminium body, consuming 28
W, BEE 5 star rated, ceiling fan </t>
  </si>
  <si>
    <t>27 f 1</t>
  </si>
  <si>
    <t xml:space="preserve">Supply and fixing of Modular type Stepped  electronic  regulator. </t>
  </si>
  <si>
    <t>27 f 2</t>
  </si>
  <si>
    <t>Labour charges for fixing of ceiling fan and regulator</t>
  </si>
  <si>
    <t>27 f 3</t>
  </si>
  <si>
    <t xml:space="preserve">Supply and erecting 19/20mm steel tube down rod of one meter length </t>
  </si>
  <si>
    <t>27 g</t>
  </si>
  <si>
    <t xml:space="preserve">Supply  of  12" (300mm)  Light  duty  exhaust fan </t>
  </si>
  <si>
    <t>27 h</t>
  </si>
  <si>
    <t>Supply,Transportation  of 12" (300mm) ISI, 900 RPM Heavy duty exhaust fan</t>
  </si>
  <si>
    <t>27 i</t>
  </si>
  <si>
    <t>Labour charges for fixing the  exhaust fan in wall with necessary connections</t>
  </si>
  <si>
    <t>27 j</t>
  </si>
  <si>
    <t>Supply and fixing of GI louver shutter including GI mesh</t>
  </si>
  <si>
    <t>28 a)</t>
  </si>
  <si>
    <t>Main Power Panel with 1000A 4 Pole ACB as incomer - 1 No and out goings  800 A 4P MCCB - 1 No., 630 A 4P MCCB - 1 No., 400A 4P MCCB - 4 Nos &amp; 250A 4P MCCB - 3 No's with required Digital Ammeter and Voltmer, LED Indicators</t>
  </si>
  <si>
    <t>28 b)</t>
  </si>
  <si>
    <t>Floor Power Panel :  Incomer: 630A 4 Pole MCCB,- 1 No Outgoings 250 A 4P MCCB - 4 No's 125 A 4P MCCB - 10 No's, 63 A 4P MCCB - 4 No's with required Digital Ammeter and Voltmer, LED Indicators</t>
  </si>
  <si>
    <t>28 c)</t>
  </si>
  <si>
    <t>Electrical Lighting Panels : Incomer: 250 A 4 Pole MCCB - 1 No, Out Goings  125 A 4P MCCB - 4 No's 63 A 4P MCCB - 3 No's with required Digital Ammeter and Voltmer, LED Indicators</t>
  </si>
  <si>
    <t>28 d)</t>
  </si>
  <si>
    <t xml:space="preserve">130KVAR  Out Door Capacitor panel : Incomer: 250A FP MCCB - 1 No, 63A 10KA TP MCB - 9 Nos. 20 KVAR Capacitor Duty contactors  - 5 Nos.,  10 KVAR Capacitor Duty contactors - 2 Nos, .5 KVAR Capacitor Duty contactors - 2 Nos. 12 stage APFC Relay - 1 No </t>
  </si>
  <si>
    <t>29 a)</t>
  </si>
  <si>
    <t xml:space="preserve">630 KVA Transformer OLTC for transformers with RTCC: Supply, Transportation, Installation, Testing and Commissioning of 630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</si>
  <si>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30 a)</t>
  </si>
  <si>
    <t>Supply of 25 Sqmm 3.5 Core XLPE insulated UG Cable.</t>
  </si>
  <si>
    <t>30 b)</t>
  </si>
  <si>
    <t>Supply of 50 Sqmm 3.5 Core XLPE insulated UG Cable.</t>
  </si>
  <si>
    <t>30  c)</t>
  </si>
  <si>
    <t>Supply of 70 Sqmm 3.5 Core XLPE insulated UG Cable.</t>
  </si>
  <si>
    <t>30  d)</t>
  </si>
  <si>
    <t>Supply of 120 Sqmm 3.5 Core XLPE insulated UG Cable.</t>
  </si>
  <si>
    <t>30  e)</t>
  </si>
  <si>
    <t>Supply of 185 Sqmm 3.5 Core XLPE insulated UG Cable.</t>
  </si>
  <si>
    <t>30 f)</t>
  </si>
  <si>
    <t>Supply of 240 Sqmm 3.5 Core XLPE insulated UG Cable.</t>
  </si>
  <si>
    <t>30 g)</t>
  </si>
  <si>
    <t>Supply of 300 Sqmm 3.5 Core XLPE insulated UG Cable.</t>
  </si>
  <si>
    <t>31 a)</t>
  </si>
  <si>
    <t xml:space="preserve">Termination of UG cables of 3.5 core 25 Sq.mm </t>
  </si>
  <si>
    <t>31 b)</t>
  </si>
  <si>
    <t>Termination of UG cables of 3.5 core 50 Sq.mm</t>
  </si>
  <si>
    <t>31 c)</t>
  </si>
  <si>
    <t xml:space="preserve">Termination of UG cables of 3.5 core 70 Sq.mm </t>
  </si>
  <si>
    <t>31 d)</t>
  </si>
  <si>
    <t>Termination of UG cables of 3.5 core 120 Sq.mm</t>
  </si>
  <si>
    <t>31 e)</t>
  </si>
  <si>
    <t>Termination of UG cables of 3.5 core 185 Sq.mm</t>
  </si>
  <si>
    <t>31 f)</t>
  </si>
  <si>
    <t xml:space="preserve">Termination of UG cables of 3.5 core 240 Sq.mm </t>
  </si>
  <si>
    <t>31 g)</t>
  </si>
  <si>
    <t>Termination of UG cables of 3.5 core 300 Sq.mm</t>
  </si>
  <si>
    <t>31 h)</t>
  </si>
  <si>
    <t xml:space="preserve">Earth work excavation of Trench  laying of U.G cables up to 70 sqmm </t>
  </si>
  <si>
    <t>31 i)</t>
  </si>
  <si>
    <t xml:space="preserve">Earth work excavation of Trench  laying of U.G cables from 95 Sqmm </t>
  </si>
  <si>
    <t>31 j)</t>
  </si>
  <si>
    <t xml:space="preserve">Laying of PVC armoured under ground cable up to 95 Sqmm on wall  </t>
  </si>
  <si>
    <t>31 k)</t>
  </si>
  <si>
    <t xml:space="preserve">Laying of PVC armoured under ground cable from 120 Sq.mm to 400 Sqmm saddles on wall </t>
  </si>
  <si>
    <t>32 a</t>
  </si>
  <si>
    <t xml:space="preserve">Supply, Transportation and Installation of 150mm x 50mm x 2mm thick  hot dip GI perforated cable tray </t>
  </si>
  <si>
    <t>32 b</t>
  </si>
  <si>
    <t>Supply, Transportation and Installation of 300mm x 50mm x 2mm thick  thick hot dip GI perforated cable tray</t>
  </si>
  <si>
    <t>33 a</t>
  </si>
  <si>
    <t xml:space="preserve">Supply, Transportation and installation of 10KVA / 312V DC on line UPS system </t>
  </si>
  <si>
    <t>33 b</t>
  </si>
  <si>
    <t>Supply and fixing of 12V, 150 AH  MF battery</t>
  </si>
  <si>
    <t>33 c</t>
  </si>
  <si>
    <t>Supply and providing of UPS cum battery rack 20 batteries</t>
  </si>
  <si>
    <t>33 d</t>
  </si>
  <si>
    <t xml:space="preserve">Supply, Transportation, Installation, Testing and commissioning of storage / Pressure type  5 Star rated water heater with ABS plastic body of 15 Ltrs  </t>
  </si>
  <si>
    <t>26 persons ICU bed cum passenger  lift (1768 Kgs)   G+8 Floors, 9 stops,9 Openings (Cost Includes amount for Construction of Shaft / Cladding from Ground to 8th Floor)</t>
  </si>
  <si>
    <t>Air Conditioning</t>
  </si>
  <si>
    <t xml:space="preserve">1.50 TR with , 18000 BTU/Hr High Wall mount Split Air Conditioners   </t>
  </si>
  <si>
    <t xml:space="preserve">2.0 TR with , 24000 BTU/Hr High Wall mount Split Air Conditioners </t>
  </si>
  <si>
    <t xml:space="preserve">Voltage stabilizer for 4 KVA  maximum load </t>
  </si>
  <si>
    <t xml:space="preserve">Voltage stabilizer for 5 KVA  maximum load </t>
  </si>
  <si>
    <t>Ductable Air Conditioners 11.0 TR with ISEER ≥ 4</t>
  </si>
  <si>
    <t>Ductable Air Conditioners 8.5 TR with ISEER ≥ 4</t>
  </si>
  <si>
    <t>Ductable Air Conditioners 5.5 TR with ISEER ≥ 4</t>
  </si>
  <si>
    <t>FIRE FIGHTING</t>
  </si>
  <si>
    <t xml:space="preserve">Automatic Smoke Detection System   </t>
  </si>
  <si>
    <t xml:space="preserve">Automatic  Fire Alarm System   </t>
  </si>
  <si>
    <t>Supply &amp; Fixing of 4.5Kg, CO2 Type Fire Extinguisher.</t>
  </si>
  <si>
    <t>Supply and fixing of ABC stored pressure squeeze grip type fire extinguishers, 9 kg capacity.</t>
  </si>
  <si>
    <t xml:space="preserve">Supply and fixing of ABC Powder MAP 4 Kg Fire extinguisher </t>
  </si>
  <si>
    <t xml:space="preserve">Supply and fixing of 2 Kg Fire extinguisher Clean Agent </t>
  </si>
  <si>
    <t>Supply and fixing of Escape signage boards in Rigid Photo luminescent based glow</t>
  </si>
  <si>
    <t>Supply &amp; Fixing of Powder Coated Fire Rated doors.</t>
  </si>
  <si>
    <t>ELV System</t>
  </si>
  <si>
    <t xml:space="preserve">Telephone &amp; EPABX System   </t>
  </si>
  <si>
    <t xml:space="preserve">Local Area Network (LAN) System   </t>
  </si>
  <si>
    <t>Biometric Access Control System</t>
  </si>
  <si>
    <t xml:space="preserve">CIVIL &amp; PLUMBING </t>
  </si>
  <si>
    <t>Dismantling, clearing away and carefully stacking useful materials for re-use and disposal of unserviceable materials with 100m lead as directed by Engineer-in-Charge duly taking actual premeasurements before dismantling including all charges complete (Reinforced cement concrete)</t>
  </si>
  <si>
    <t>Cum</t>
  </si>
  <si>
    <t>Dismantling, clearing away and carefully stacking useful materials for re-use and disposal of unserviceable materials with 100m lead as directed by Engineer-in-Charge duly taking actual premeasurements before dismantling including all charges complete (Unreinforced cement concrete)</t>
  </si>
  <si>
    <t>Dismantling, clearing away and carefully stacking useful materials for re-use and disposal of unserviceable materials with 100m lead as directed by Engineer-in-Charge duly taking actual premeasurements before dismantling including all charges complete (Brick Masonary)</t>
  </si>
  <si>
    <t>Dismantling, clearing away and carefully stacking useful materials for re-use and disposal of unserviceable materials with 100m lead as directed by Engineer-in-Charge duly taking actual premeasurements before dismantling including all charges complete (Kadapa slabs or shahabad stone slabs on sand bed)</t>
  </si>
  <si>
    <t>Dismantling doors, windows and clear storey windows, Ventilators etc., (wood or steel) shutters including Chowkhats, architraves,hold fasts and other attachments etc., and stacking them within 100m lead including  charge etc., complete for finished item of work. (Not exceeding 3 sqm in area)</t>
  </si>
  <si>
    <t>Conveyance of un-useful excavated earth to a distance of 16 KM for disposal including  hire charges of T and P, labour charges etc., complete for finished item of work.</t>
  </si>
  <si>
    <t>RCC M 25 grade design mix  (For lintels)</t>
  </si>
  <si>
    <t>RCC  M 20 grade design mix  (50mm thick platforms)</t>
  </si>
  <si>
    <t>RCC  M 20 grade design mix  (25 mm thick Shelves)</t>
  </si>
  <si>
    <t xml:space="preserve">Brick Masonry work in CM (1:6) prop in superstructure </t>
  </si>
  <si>
    <t>Reinforced  Masonry for partition walls (100 mm thick) in CM (1:4)</t>
  </si>
  <si>
    <t>PCC (1:3:6) nominal mix using 20mm size graded m/c (For bed blocks and hold fasts)</t>
  </si>
  <si>
    <t xml:space="preserve">Filling with light weight concrete in Cement Concrete (1:5:10) proportion  using brick jelly for low roofs  </t>
  </si>
  <si>
    <t>Thermo Mechanically Treated (Fe -500/500D/550D) for RCC works</t>
  </si>
  <si>
    <t>MT</t>
  </si>
  <si>
    <t>Plastering 12mm thick in two coats  with base coat of 8mm thick in CM (1:6) and top coat of 4mm thick in CM (1:4). for Internal walls.</t>
  </si>
  <si>
    <t>Impervious coat to exposed RCC roof slab surfaces (APSS No. 901 and 903) For Toilets</t>
  </si>
  <si>
    <t xml:space="preserve">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2 - 3 </t>
  </si>
  <si>
    <t xml:space="preserve">Flooring with non-skid full body ceramic floor tiles  </t>
  </si>
  <si>
    <t xml:space="preserve">Dadooing to walls with  glazed full body Porcelain wall tiles </t>
  </si>
  <si>
    <t xml:space="preserve">Dadooing to walls with  glazed full body Ceramic tiles </t>
  </si>
  <si>
    <t>Painting one coat water based cement primer of interior grade I and two coats of  acrylic emulsion paint for ceiling and Walls</t>
  </si>
  <si>
    <t xml:space="preserve">Painting to new wood work  </t>
  </si>
  <si>
    <t xml:space="preserve">Painting to new iron work  </t>
  </si>
  <si>
    <t xml:space="preserve">Two shutter cupboards  </t>
  </si>
  <si>
    <t xml:space="preserve">UPVC Fixed Louvered Ventilator </t>
  </si>
  <si>
    <t>UPVC 3 track Sliding Windows</t>
  </si>
  <si>
    <t>MS Grills to Windows</t>
  </si>
  <si>
    <t xml:space="preserve">Flooring with  16 to 18 mm  thick high polished granite stone slabs black colour  for platforms (S.S.701 and special) </t>
  </si>
  <si>
    <t xml:space="preserve">Doors as per approved drawings with medium teak wood frame (1500mm x 2600mm) </t>
  </si>
  <si>
    <t xml:space="preserve">Doors as per approved drawings with medium teak wood frame (1000mm x 2100mm) </t>
  </si>
  <si>
    <t xml:space="preserve">Doors Shutters  WPC(800mm x 2100mm) </t>
  </si>
  <si>
    <t xml:space="preserve">Scientific Doors with metal door frames and door shutters made of galvanize steel </t>
  </si>
  <si>
    <t>False ceiling as per Technical specification</t>
  </si>
  <si>
    <t>Vinyl flooring</t>
  </si>
  <si>
    <t>Impervious coat to exposed RCC roof slab surfacesof 20mm thick (APSS No. 901 and 903)</t>
  </si>
  <si>
    <t>Fixed Glass Window – 1200 x 1200</t>
  </si>
  <si>
    <t>Grouting the holes with neat cement slurry of 20mm dia with all required accessories of all materials etc., including cost &amp; Conveyance of all labour Charges etc., complete finished item of work (*As per SSR2021-22 of S.NO:-8)</t>
  </si>
  <si>
    <t>Pressure grouting the drilled holes with neat cement slurry or with approved grout admixture using pump - excluding cost of drilling holes after fixing nozzles as technical specification approved by the department etc., including cost &amp; Conveyance of all labour charges etc., complete finished item of work</t>
  </si>
  <si>
    <t>87A</t>
  </si>
  <si>
    <t>Supply and fabricating,erecting and fixing inposition trusses of approved design with structural steel other than MS.</t>
  </si>
  <si>
    <t>Kgs</t>
  </si>
  <si>
    <t>87B</t>
  </si>
  <si>
    <t>Supply and fixing of pre painted Galvalume Trapezoidal Profile Roofing with 0.50mm Thickness.</t>
  </si>
  <si>
    <t xml:space="preserve">4" (101.6mm) multi floor trap with jali - UPVC/SWR   </t>
  </si>
  <si>
    <t xml:space="preserve">580mm x 440mm long Orissa pan white glazed Water Closet </t>
  </si>
  <si>
    <t xml:space="preserve">European Water Closet of 1st quality </t>
  </si>
  <si>
    <t xml:space="preserve">Indian make Flat Back Wash Hand Basin 1st quality </t>
  </si>
  <si>
    <t xml:space="preserve">CP finish brass soap dish   </t>
  </si>
  <si>
    <t xml:space="preserve">TV shape mirror with plastic frame of size 609.6mm x 457.2mm </t>
  </si>
  <si>
    <t xml:space="preserve">25.4mm dia , 609.6mm long aluminium anodized towel rods  </t>
  </si>
  <si>
    <t xml:space="preserve">15 mm brass body CP finish bib tap of not less than 300 grams weight </t>
  </si>
  <si>
    <t>87C</t>
  </si>
  <si>
    <t>Self Closing Tap - Push Type</t>
  </si>
  <si>
    <t xml:space="preserve">Chromium plated finish brass body quarter turn Bibcock cum Health Faucet </t>
  </si>
  <si>
    <t>Ashirvad/ Ajay/ Astral Flowguard or equivalent CPVC Pipes and Fittings  - 15.90mm OD pipe</t>
  </si>
  <si>
    <t>Ashirvad/Ajay/Astral Flowguard or equivalent CPVC Pipes and Fittings  - 22.20mm OD pipe</t>
  </si>
  <si>
    <t>Ashirvad/ Ajay/ Astral Flowguard or equivalent CPVC Pipes and Fittings  -28.60mm OD pipe</t>
  </si>
  <si>
    <t>Bronze Gate/ Globe valve   - 25mm Nominal bore</t>
  </si>
  <si>
    <t>SWR PVC pipes (Prince/ Sudhakar/ Kisan/ Supreme or any ISI brand) 4 Kg/Sq.cm. - 75mmdia</t>
  </si>
  <si>
    <t>SWR PVC pipes (Prince/ Sudhakar/ Kisan/ Supreme or any ISI brand) 4 Kg/Sq.cm. -110mmdia</t>
  </si>
  <si>
    <t>Supplying and fixing15 mm nominal size 152.0 mm CP finish iron body shower rose 1st quality including cost and conveyance of all materials, labour charges , overheads &amp; contractors profit for finished item of work in all floors.</t>
  </si>
  <si>
    <t>87D</t>
  </si>
  <si>
    <t>Supply and Fixing of white glazed flat back bowl urinals</t>
  </si>
  <si>
    <t>87E</t>
  </si>
  <si>
    <t>Supply and fixing of 16mm to 20 mm thick ploished marbles slab partitions of size 4'0"*2'0"</t>
  </si>
  <si>
    <t>Total Asta</t>
  </si>
  <si>
    <t>Total Contract Value</t>
  </si>
  <si>
    <t>Additional 2 Ots Qty</t>
  </si>
  <si>
    <t>Total Agreement Qty</t>
  </si>
  <si>
    <t>Executed / Deviation</t>
  </si>
  <si>
    <t>Items Not In BOQ</t>
  </si>
  <si>
    <t>Dadoo</t>
  </si>
  <si>
    <t xml:space="preserve"> \</t>
  </si>
  <si>
    <t xml:space="preserve"> </t>
  </si>
  <si>
    <t>Electrical Connections for 2 UPS</t>
  </si>
  <si>
    <t>job</t>
  </si>
  <si>
    <t>S.No</t>
  </si>
  <si>
    <t>Item Name</t>
  </si>
  <si>
    <t>Quantity</t>
  </si>
  <si>
    <t>Rate (Rs.)</t>
  </si>
  <si>
    <t>Amount (Rs.)</t>
  </si>
  <si>
    <t>As Per Work Done/To Be Done</t>
  </si>
  <si>
    <t>Excess</t>
  </si>
  <si>
    <t>Less</t>
  </si>
  <si>
    <t>Supply and Fixing of 25mm dia Conduit Pipes Concealed on wall.</t>
  </si>
  <si>
    <t>Supply and Fixing of 25mm dia Conduit Pipes surface on wall.</t>
  </si>
  <si>
    <t>Additional 2 Ots Quantity</t>
  </si>
  <si>
    <t>Total Agreement Quantity</t>
  </si>
  <si>
    <t>Under Deck Insulation</t>
  </si>
  <si>
    <t>Screed</t>
  </si>
  <si>
    <t>Self Levelling</t>
  </si>
  <si>
    <t>sqm</t>
  </si>
  <si>
    <t>Stainless Steel Pre-fabricated Wall panels in TIRs</t>
  </si>
  <si>
    <t>Electro conductive Flooring inside TIRs</t>
  </si>
  <si>
    <t>4 Gas Digital Alarm Panels</t>
  </si>
  <si>
    <t>6 Gas Digital Alarm Panels</t>
  </si>
  <si>
    <t>Valve box 4 series</t>
  </si>
  <si>
    <t>4 + 4 N2O manifold System</t>
  </si>
  <si>
    <t>4 + 4 CO2 manifold system</t>
  </si>
  <si>
    <t>2 cylinder emergency manifold - CO2</t>
  </si>
  <si>
    <t>2 cylinder emergency manifold - N2O</t>
  </si>
  <si>
    <t>Fully automatic N2O control system</t>
  </si>
  <si>
    <t>Fully automatic O2 control system</t>
  </si>
  <si>
    <t>CUM</t>
  </si>
  <si>
    <t xml:space="preserve">750 KVA Transformer OLTC for transformers with RTCC: Supply, Transportation, Installation, Testing and Commissioning of 750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</si>
  <si>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Cementitious Water Proofing over the Roof Slab &amp; Pheriperal walls of State Organ Transplantation Center Gandhi Hospital</t>
  </si>
  <si>
    <t>0 Job</t>
  </si>
  <si>
    <t>vinyl flooring in non sterile corridor</t>
  </si>
  <si>
    <t>Deviation</t>
  </si>
  <si>
    <t>Expansion Joint</t>
  </si>
  <si>
    <t>As Per Sanctioned Estimate</t>
  </si>
  <si>
    <t>Stainless Steel Pre-fabricated Wall panels in MOTs1) Make: SS 304 medical grade JINDAL certified by a notified body NABL Lab.2) Not less than 50mm thick (0.80mm thick sheet on both sides).3) 41Kg/Cum density PUF, fine grain surface, treated with anti bacterial/anti fungal paint, shall be made with single sheet without any joints/welding, should be covered with a protective sheet. Certified by a notified body NABL Lab.</t>
  </si>
  <si>
    <t>As Per Sanctioned Estimate 4 OTS</t>
  </si>
  <si>
    <t>PCGI Paneling</t>
  </si>
  <si>
    <t>AcousticWall  Paneling</t>
  </si>
  <si>
    <t>Wooden Flooring</t>
  </si>
  <si>
    <t>Acoustic ceiling Paneling</t>
  </si>
  <si>
    <t>Cladding Remove (Old Cement Mortor Plaster)</t>
  </si>
  <si>
    <t>Double Arm Surgical Pendants (Imported)</t>
  </si>
  <si>
    <t>As Per Agreement (with 4 Ots)</t>
  </si>
  <si>
    <t>Additional Sanction fot 2 Ots</t>
  </si>
  <si>
    <t>Total Quantity</t>
  </si>
  <si>
    <t>Variation</t>
  </si>
  <si>
    <t>UOM</t>
  </si>
  <si>
    <t>QTY</t>
  </si>
  <si>
    <t>Unit Rate (Rs.)</t>
  </si>
  <si>
    <t>SOTC REVISED ESTIMATE</t>
  </si>
  <si>
    <t>Item Code</t>
  </si>
  <si>
    <t>Item S.No</t>
  </si>
  <si>
    <t>Supplemental Items</t>
  </si>
  <si>
    <t>Item Description</t>
  </si>
  <si>
    <t>SOTC001</t>
  </si>
  <si>
    <t>SOTC002</t>
  </si>
  <si>
    <t>SOTC003</t>
  </si>
  <si>
    <t>SOTC004</t>
  </si>
  <si>
    <t>SOTC005</t>
  </si>
  <si>
    <t>SOTC006</t>
  </si>
  <si>
    <t>SOTC007</t>
  </si>
  <si>
    <t>SOTC008</t>
  </si>
  <si>
    <t>SOTC009</t>
  </si>
  <si>
    <t>SOTC010</t>
  </si>
  <si>
    <t>SOTC011</t>
  </si>
  <si>
    <t>SOTC012</t>
  </si>
  <si>
    <t>SOTC013</t>
  </si>
  <si>
    <t>SOTC014</t>
  </si>
  <si>
    <t>SOTC015</t>
  </si>
  <si>
    <t>SOTC016</t>
  </si>
  <si>
    <t>SOTC017</t>
  </si>
  <si>
    <t>SOTC018</t>
  </si>
  <si>
    <t>SOTC019</t>
  </si>
  <si>
    <t>SOTC020</t>
  </si>
  <si>
    <t>SOTC021</t>
  </si>
  <si>
    <t>SOTC022</t>
  </si>
  <si>
    <t>SOTC023</t>
  </si>
  <si>
    <t>SOTC024</t>
  </si>
  <si>
    <t>SOTC025</t>
  </si>
  <si>
    <t>SOTC026</t>
  </si>
  <si>
    <t>SOTC027</t>
  </si>
  <si>
    <t>SOTC028</t>
  </si>
  <si>
    <t>SOTC029</t>
  </si>
  <si>
    <t>SOTC030</t>
  </si>
  <si>
    <t>SOTC031</t>
  </si>
  <si>
    <t>SOTC032</t>
  </si>
  <si>
    <t>SOTC033</t>
  </si>
  <si>
    <t>SOTC034</t>
  </si>
  <si>
    <t>SOTC035</t>
  </si>
  <si>
    <t>SOTC036</t>
  </si>
  <si>
    <t>SOTC037</t>
  </si>
  <si>
    <t>SOTC038</t>
  </si>
  <si>
    <t>SOTC039</t>
  </si>
  <si>
    <t>SOTC040</t>
  </si>
  <si>
    <t>SOTC041</t>
  </si>
  <si>
    <t>SOTC042</t>
  </si>
  <si>
    <t>SOTC043</t>
  </si>
  <si>
    <t>SOTC044</t>
  </si>
  <si>
    <t>SOTC045</t>
  </si>
  <si>
    <t>SOTC046</t>
  </si>
  <si>
    <t>SOTC047</t>
  </si>
  <si>
    <t>SOTC048</t>
  </si>
  <si>
    <t>SOTC049</t>
  </si>
  <si>
    <t>SOTC050</t>
  </si>
  <si>
    <t>SOTC051</t>
  </si>
  <si>
    <t>SOTC052</t>
  </si>
  <si>
    <t>SOTC053</t>
  </si>
  <si>
    <t>SOTC054</t>
  </si>
  <si>
    <t>SOTC055</t>
  </si>
  <si>
    <t>SOTC056</t>
  </si>
  <si>
    <t>SOTC057</t>
  </si>
  <si>
    <t>SOTC058</t>
  </si>
  <si>
    <t>SOTC059</t>
  </si>
  <si>
    <t>SOTC060</t>
  </si>
  <si>
    <t>SOTC061</t>
  </si>
  <si>
    <t>SOTC062</t>
  </si>
  <si>
    <t>SOTC063</t>
  </si>
  <si>
    <t>SOTC064</t>
  </si>
  <si>
    <t>SOTC065</t>
  </si>
  <si>
    <t>SOTC066</t>
  </si>
  <si>
    <t>SOTC067</t>
  </si>
  <si>
    <t>SOTC068</t>
  </si>
  <si>
    <t>SOTC069</t>
  </si>
  <si>
    <t>SOTC070</t>
  </si>
  <si>
    <t>SOTC071</t>
  </si>
  <si>
    <t>SOTC072</t>
  </si>
  <si>
    <t>SOTC073</t>
  </si>
  <si>
    <t>SOTC074</t>
  </si>
  <si>
    <t>SOTC075</t>
  </si>
  <si>
    <t>SOTC076</t>
  </si>
  <si>
    <t>SOTC077</t>
  </si>
  <si>
    <t>SOTC078</t>
  </si>
  <si>
    <t>SOTC079</t>
  </si>
  <si>
    <t>SOTC080</t>
  </si>
  <si>
    <t>SOTC081</t>
  </si>
  <si>
    <t>SOTC082</t>
  </si>
  <si>
    <t>SOTC083</t>
  </si>
  <si>
    <t>SOTC084</t>
  </si>
  <si>
    <t>SOTC085</t>
  </si>
  <si>
    <t>SOTC086</t>
  </si>
  <si>
    <t>SOTC087</t>
  </si>
  <si>
    <t>SOTC088</t>
  </si>
  <si>
    <t>SOTC089</t>
  </si>
  <si>
    <t>SOTC090</t>
  </si>
  <si>
    <t>SOTC091</t>
  </si>
  <si>
    <t>SOTC092</t>
  </si>
  <si>
    <t>SOTC093</t>
  </si>
  <si>
    <t>SOTC094</t>
  </si>
  <si>
    <t>SOTC095</t>
  </si>
  <si>
    <t>SOTC096</t>
  </si>
  <si>
    <t>SOTC097</t>
  </si>
  <si>
    <t>SOTC098</t>
  </si>
  <si>
    <t>SOTC099</t>
  </si>
  <si>
    <t>SOTC100</t>
  </si>
  <si>
    <t>SOTC101</t>
  </si>
  <si>
    <t>SOTC102</t>
  </si>
  <si>
    <t>SOTC103</t>
  </si>
  <si>
    <t>SOTC104</t>
  </si>
  <si>
    <t>SOTC105</t>
  </si>
  <si>
    <t>SOTC106</t>
  </si>
  <si>
    <t>SOTC107</t>
  </si>
  <si>
    <t>SOTC108</t>
  </si>
  <si>
    <t>SOTC109</t>
  </si>
  <si>
    <t>SOTC110</t>
  </si>
  <si>
    <t>SOTC111</t>
  </si>
  <si>
    <t>SOTC112</t>
  </si>
  <si>
    <t>SOTC113</t>
  </si>
  <si>
    <t>SOTC114</t>
  </si>
  <si>
    <t>SOTC115</t>
  </si>
  <si>
    <t>SOTC116</t>
  </si>
  <si>
    <t>SOTC117</t>
  </si>
  <si>
    <t>SOTC118</t>
  </si>
  <si>
    <t>SOTC119</t>
  </si>
  <si>
    <t>SOTC120</t>
  </si>
  <si>
    <t>SOTC121</t>
  </si>
  <si>
    <t>SOTC122</t>
  </si>
  <si>
    <t>SOTC123</t>
  </si>
  <si>
    <t>SOTC124</t>
  </si>
  <si>
    <t>SOTC125</t>
  </si>
  <si>
    <t>SOTC126</t>
  </si>
  <si>
    <t>SOTC127</t>
  </si>
  <si>
    <t>SOTC128</t>
  </si>
  <si>
    <t>SOTC129</t>
  </si>
  <si>
    <t>SOTC130</t>
  </si>
  <si>
    <t>SOTC131</t>
  </si>
  <si>
    <t>SOTC132</t>
  </si>
  <si>
    <t>SOTC133</t>
  </si>
  <si>
    <t>SOTC134</t>
  </si>
  <si>
    <t>SOTC135</t>
  </si>
  <si>
    <t>SOTC136</t>
  </si>
  <si>
    <t>SOTC137</t>
  </si>
  <si>
    <t>SOTC138</t>
  </si>
  <si>
    <t>SOTC139</t>
  </si>
  <si>
    <t>SOTC140</t>
  </si>
  <si>
    <t>SOTC141</t>
  </si>
  <si>
    <t>SOTC142</t>
  </si>
  <si>
    <t>SOTC143</t>
  </si>
  <si>
    <t>SOTC144</t>
  </si>
  <si>
    <t>SOTC145</t>
  </si>
  <si>
    <t>SOTC146</t>
  </si>
  <si>
    <t>SOTC147</t>
  </si>
  <si>
    <t>SOTC148</t>
  </si>
  <si>
    <t>SOTC149</t>
  </si>
  <si>
    <t>SOTC150</t>
  </si>
  <si>
    <t>SOTC151</t>
  </si>
  <si>
    <t>SOTC152</t>
  </si>
  <si>
    <t>SOTC153</t>
  </si>
  <si>
    <t>SOTC154</t>
  </si>
  <si>
    <t>SOTC155</t>
  </si>
  <si>
    <t>SOTC156</t>
  </si>
  <si>
    <t>SOTC157</t>
  </si>
  <si>
    <t>SOTC158</t>
  </si>
  <si>
    <t>SOTC159</t>
  </si>
  <si>
    <t>SOTC160</t>
  </si>
  <si>
    <t>SOTC161</t>
  </si>
  <si>
    <t>SOTC162</t>
  </si>
  <si>
    <t>SOTC163</t>
  </si>
  <si>
    <t>SOTC164</t>
  </si>
  <si>
    <t>SOTC165</t>
  </si>
  <si>
    <t>SOTC167</t>
  </si>
  <si>
    <t>SOTC168</t>
  </si>
  <si>
    <t>SOTC169</t>
  </si>
  <si>
    <t>SOTC170</t>
  </si>
  <si>
    <t>SOTC171</t>
  </si>
  <si>
    <t>SOTC172</t>
  </si>
  <si>
    <t>SOTC173</t>
  </si>
  <si>
    <t>SOTC174</t>
  </si>
  <si>
    <t>SOTC175</t>
  </si>
  <si>
    <t>SOTC176</t>
  </si>
  <si>
    <t>SOTC177</t>
  </si>
  <si>
    <t>SOTC178</t>
  </si>
  <si>
    <t>SOTC179</t>
  </si>
  <si>
    <t>SOTC180</t>
  </si>
  <si>
    <t>SOTC181</t>
  </si>
  <si>
    <t>SOTC182</t>
  </si>
  <si>
    <t>SOTC183</t>
  </si>
  <si>
    <t>SOTC184</t>
  </si>
  <si>
    <t>SOTC185</t>
  </si>
  <si>
    <t>SOTC186</t>
  </si>
  <si>
    <t>SOTC187</t>
  </si>
  <si>
    <t>SOTC188</t>
  </si>
  <si>
    <t>SOTC189</t>
  </si>
  <si>
    <t>SOTC190</t>
  </si>
  <si>
    <t>SOTC191</t>
  </si>
  <si>
    <t>SOTC192</t>
  </si>
  <si>
    <t>SOTC193</t>
  </si>
  <si>
    <t>SOTC194</t>
  </si>
  <si>
    <t>SOTC195</t>
  </si>
  <si>
    <t>SOTC196</t>
  </si>
  <si>
    <t>SOTC197</t>
  </si>
  <si>
    <t>SOTC198</t>
  </si>
  <si>
    <t>SOTC199</t>
  </si>
  <si>
    <t>SOTC200</t>
  </si>
  <si>
    <t>SOTC201</t>
  </si>
  <si>
    <t>SOTC202</t>
  </si>
  <si>
    <t>SOTC203</t>
  </si>
  <si>
    <t>SOTC204</t>
  </si>
  <si>
    <t>SOTC205</t>
  </si>
  <si>
    <t>SOTC206</t>
  </si>
  <si>
    <t>SOTC207</t>
  </si>
  <si>
    <t>SOTC208</t>
  </si>
  <si>
    <t>SOTC209</t>
  </si>
  <si>
    <t>SOTC210</t>
  </si>
  <si>
    <t>SOTC211</t>
  </si>
  <si>
    <t>SOTC212</t>
  </si>
  <si>
    <t>SOTC213</t>
  </si>
  <si>
    <t>SOTC214</t>
  </si>
  <si>
    <t>SOTC215</t>
  </si>
  <si>
    <t>SOTC216</t>
  </si>
  <si>
    <t>SOTC217</t>
  </si>
  <si>
    <t>SOTC218</t>
  </si>
  <si>
    <t>SOTC219</t>
  </si>
  <si>
    <t>SOTC220</t>
  </si>
  <si>
    <t>SOTC221</t>
  </si>
  <si>
    <t>SOTC222</t>
  </si>
  <si>
    <t>SOTC223</t>
  </si>
  <si>
    <t>SOTC224</t>
  </si>
  <si>
    <t>SOTC225</t>
  </si>
  <si>
    <t>SOTC226</t>
  </si>
  <si>
    <t>SOTC227</t>
  </si>
  <si>
    <t>SOTC228</t>
  </si>
  <si>
    <t>SOTC229</t>
  </si>
  <si>
    <t>SOTC230</t>
  </si>
  <si>
    <t>SOTC231</t>
  </si>
  <si>
    <t>SOTC232</t>
  </si>
  <si>
    <t>SOTC233</t>
  </si>
  <si>
    <t>SOTC234</t>
  </si>
  <si>
    <t>SOTC235</t>
  </si>
  <si>
    <t>SOTC236</t>
  </si>
  <si>
    <t>SOTC237</t>
  </si>
  <si>
    <t>SOTC238</t>
  </si>
  <si>
    <t>SOTC239</t>
  </si>
  <si>
    <t>SOTC240</t>
  </si>
  <si>
    <t>SOTC241</t>
  </si>
  <si>
    <t>Actual QTY for Additional 2 OTs</t>
  </si>
  <si>
    <t>PCC (1:3:6) nominal mix using 20mm size graded m/c (For bed blocks and hold fasts) (OTs screed)</t>
  </si>
  <si>
    <t>PCC (1:3:6) nominal mix using 20mm size graded m/c (OTs screed)</t>
  </si>
  <si>
    <t>Self Levelling Course before laying of Vinyl Flooring</t>
  </si>
  <si>
    <t>Expansion Joint filling</t>
  </si>
  <si>
    <t>Acoustic Wall Paneling in MOTs Integration Room</t>
  </si>
  <si>
    <t>Acoustic Ceiling Panelling in MOTs Integration Room</t>
  </si>
  <si>
    <t>Wooden Flooring in MOTs Integration Room</t>
  </si>
  <si>
    <t>Actual Quantities for agreement items (with 4 Ots)</t>
  </si>
  <si>
    <t>4 + 4 O2 manifold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</si>
</sst>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_ * #,##0.0_ ;_ * \-#,##0.0_ ;_ * &quot;-&quot;??_ ;_ @_ "/>
  </numFmts>
  <fonts count="15">
    <font>
      <sz val="11"/>
      <color theme="1"/>
      <name val="Calibri"/>
      <family val="2"/>
      <scheme val="minor"/>
    </font>
    <font>
      <sz val="11"/>
      <color theme="1"/>
      <name val="Calibri"/>
      <family val="2"/>
      <scheme val="minor"/>
    </font>
    <font>
      <b/>
      <sz val="16"/>
      <color theme="1"/>
      <name val="Times New Roman"/>
      <family val="1"/>
    </font>
    <font>
      <b/>
      <sz val="12"/>
      <color theme="1"/>
      <name val="Times New Roman"/>
      <family val="1"/>
    </font>
    <font>
      <sz val="12"/>
      <color theme="1"/>
      <name val="Times New Roman"/>
      <family val="1"/>
    </font>
    <font>
      <sz val="10"/>
      <name val="Arial"/>
      <family val="2"/>
    </font>
    <font>
      <sz val="10"/>
      <name val="Helv"/>
      <charset val="204"/>
    </font>
    <font>
      <sz val="11"/>
      <name val="Times New Roman"/>
      <family val="1"/>
    </font>
    <font>
      <b/>
      <sz val="11"/>
      <color theme="1"/>
      <name val="Calibri"/>
      <family val="2"/>
      <scheme val="minor"/>
    </font>
    <font>
      <b/>
      <sz val="12"/>
      <color theme="1"/>
      <name val="Calibri"/>
      <family val="2"/>
      <scheme val="minor"/>
    </font>
    <font>
      <sz val="11"/>
      <color theme="1"/>
      <name val="Cambria"/>
      <family val="1"/>
    </font>
    <font>
      <b/>
      <sz val="20"/>
      <color theme="1"/>
      <name val="Calibri"/>
      <family val="2"/>
      <scheme val="minor"/>
    </font>
    <font>
      <sz val="11"/>
      <name val="Cambria"/>
      <family val="1"/>
    </font>
    <font>
      <sz val="8"/>
      <name val="Calibri"/>
      <family val="2"/>
      <scheme val="minor"/>
    </font>
    <font>
      <sz val="16"/>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2" tint="-9.9978637043366805E-2"/>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xf numFmtId="0" fontId="6" fillId="0" borderId="0"/>
    <xf numFmtId="0" fontId="1" fillId="0" borderId="0"/>
    <xf numFmtId="0" fontId="7" fillId="0" borderId="0"/>
  </cellStyleXfs>
  <cellXfs count="222">
    <xf numFmtId="0" fontId="0" fillId="0" borderId="0" xfId="0"/>
    <xf numFmtId="0" fontId="2" fillId="0" borderId="0" xfId="0" applyFont="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vertical="center" wrapText="1"/>
    </xf>
    <xf numFmtId="1" fontId="3" fillId="0" borderId="2" xfId="1" applyNumberFormat="1" applyFont="1" applyFill="1" applyBorder="1" applyAlignment="1">
      <alignment vertical="center" wrapText="1"/>
    </xf>
    <xf numFmtId="0" fontId="2" fillId="0" borderId="2" xfId="0" applyFont="1" applyBorder="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vertical="center" wrapText="1"/>
    </xf>
    <xf numFmtId="1" fontId="4" fillId="0" borderId="2" xfId="1" applyNumberFormat="1" applyFont="1" applyFill="1" applyBorder="1" applyAlignment="1">
      <alignment vertical="center" wrapText="1"/>
    </xf>
    <xf numFmtId="164" fontId="4" fillId="0" borderId="2" xfId="1" applyNumberFormat="1" applyFont="1" applyFill="1" applyBorder="1" applyAlignment="1">
      <alignment vertical="center" wrapText="1"/>
    </xf>
    <xf numFmtId="2" fontId="4" fillId="0" borderId="2" xfId="1" applyNumberFormat="1" applyFont="1" applyFill="1" applyBorder="1" applyAlignment="1">
      <alignment vertical="center" wrapText="1"/>
    </xf>
    <xf numFmtId="164" fontId="3" fillId="0" borderId="2" xfId="1" applyNumberFormat="1" applyFont="1" applyFill="1" applyBorder="1" applyAlignment="1">
      <alignment vertical="center" wrapText="1"/>
    </xf>
    <xf numFmtId="0" fontId="4" fillId="0" borderId="2" xfId="3" applyFont="1" applyBorder="1" applyAlignment="1">
      <alignment horizontal="center" vertical="center" wrapText="1"/>
    </xf>
    <xf numFmtId="2" fontId="4" fillId="0" borderId="2" xfId="0" applyNumberFormat="1" applyFont="1" applyBorder="1" applyAlignment="1">
      <alignment horizontal="center" vertical="center" wrapText="1"/>
    </xf>
    <xf numFmtId="0" fontId="4" fillId="0" borderId="2" xfId="3" applyFont="1" applyBorder="1" applyAlignment="1">
      <alignment vertical="center" wrapText="1"/>
    </xf>
    <xf numFmtId="164" fontId="4" fillId="0" borderId="2" xfId="1" applyNumberFormat="1" applyFont="1" applyFill="1" applyBorder="1" applyAlignment="1">
      <alignment vertical="center"/>
    </xf>
    <xf numFmtId="0" fontId="4" fillId="0" borderId="2" xfId="4" applyFont="1" applyBorder="1" applyAlignment="1">
      <alignment vertical="center" wrapText="1"/>
    </xf>
    <xf numFmtId="0" fontId="4" fillId="0" borderId="2" xfId="3" applyFont="1" applyBorder="1" applyAlignment="1">
      <alignment horizontal="center" vertical="center"/>
    </xf>
    <xf numFmtId="1" fontId="4" fillId="0" borderId="2" xfId="3" applyNumberFormat="1" applyFont="1" applyBorder="1" applyAlignment="1">
      <alignment horizontal="center" vertical="center"/>
    </xf>
    <xf numFmtId="2" fontId="4" fillId="0" borderId="2" xfId="3" applyNumberFormat="1" applyFont="1" applyBorder="1" applyAlignment="1">
      <alignment horizontal="center" vertical="center" wrapText="1"/>
    </xf>
    <xf numFmtId="0" fontId="3" fillId="0" borderId="2" xfId="3" applyFont="1" applyBorder="1" applyAlignment="1">
      <alignment vertical="center" wrapText="1"/>
    </xf>
    <xf numFmtId="0" fontId="4" fillId="0" borderId="2" xfId="0" applyFont="1" applyBorder="1" applyAlignment="1">
      <alignment horizontal="center" vertical="center"/>
    </xf>
    <xf numFmtId="0" fontId="4" fillId="0" borderId="2" xfId="5" applyFont="1" applyBorder="1" applyAlignment="1">
      <alignment vertical="center" wrapText="1"/>
    </xf>
    <xf numFmtId="0" fontId="4" fillId="0" borderId="2" xfId="6" applyFont="1" applyBorder="1" applyAlignment="1">
      <alignment vertical="center" wrapText="1"/>
    </xf>
    <xf numFmtId="0" fontId="4" fillId="0" borderId="2" xfId="0" applyFont="1" applyBorder="1" applyAlignment="1">
      <alignment vertical="center"/>
    </xf>
    <xf numFmtId="1" fontId="4" fillId="0" borderId="2" xfId="1" applyNumberFormat="1" applyFont="1" applyFill="1" applyBorder="1" applyAlignment="1">
      <alignment vertical="center"/>
    </xf>
    <xf numFmtId="1" fontId="3" fillId="0" borderId="2" xfId="1" applyNumberFormat="1" applyFont="1" applyFill="1" applyBorder="1" applyAlignment="1">
      <alignment vertical="center"/>
    </xf>
    <xf numFmtId="43" fontId="0" fillId="0" borderId="0" xfId="0" applyNumberFormat="1"/>
    <xf numFmtId="0" fontId="4" fillId="0" borderId="0" xfId="0" applyFont="1" applyAlignment="1">
      <alignment vertical="center"/>
    </xf>
    <xf numFmtId="0" fontId="4" fillId="0" borderId="0" xfId="0" applyFont="1" applyAlignment="1">
      <alignment vertical="center" wrapText="1"/>
    </xf>
    <xf numFmtId="0" fontId="4" fillId="0" borderId="0" xfId="0" applyFont="1" applyAlignment="1">
      <alignment horizontal="center" vertical="center"/>
    </xf>
    <xf numFmtId="1" fontId="4" fillId="0" borderId="0" xfId="1" applyNumberFormat="1" applyFont="1" applyFill="1" applyAlignment="1">
      <alignment vertical="center"/>
    </xf>
    <xf numFmtId="9" fontId="0" fillId="0" borderId="0" xfId="2" applyFont="1" applyFill="1"/>
    <xf numFmtId="164" fontId="3" fillId="0" borderId="2" xfId="1" applyNumberFormat="1" applyFont="1" applyFill="1" applyBorder="1" applyAlignment="1">
      <alignment vertical="center"/>
    </xf>
    <xf numFmtId="0" fontId="3" fillId="0" borderId="3" xfId="0" applyFont="1" applyBorder="1" applyAlignment="1">
      <alignment horizontal="center" vertical="center" wrapText="1"/>
    </xf>
    <xf numFmtId="0" fontId="0" fillId="0" borderId="0" xfId="0" applyAlignment="1">
      <alignment wrapText="1"/>
    </xf>
    <xf numFmtId="0" fontId="0" fillId="0" borderId="0" xfId="0" applyAlignment="1">
      <alignment horizontal="center" vertical="center"/>
    </xf>
    <xf numFmtId="43" fontId="0" fillId="0" borderId="0" xfId="0" applyNumberFormat="1" applyAlignment="1">
      <alignment horizontal="center" vertical="center"/>
    </xf>
    <xf numFmtId="0" fontId="0" fillId="0" borderId="0" xfId="0" applyAlignment="1">
      <alignment horizontal="right"/>
    </xf>
    <xf numFmtId="164" fontId="4" fillId="0" borderId="2" xfId="1" applyNumberFormat="1" applyFont="1" applyFill="1" applyBorder="1" applyAlignment="1">
      <alignment horizontal="right" vertical="center" wrapText="1"/>
    </xf>
    <xf numFmtId="2" fontId="4" fillId="0" borderId="2" xfId="1" applyNumberFormat="1" applyFont="1" applyFill="1" applyBorder="1" applyAlignment="1">
      <alignment horizontal="right" vertical="center" wrapText="1"/>
    </xf>
    <xf numFmtId="164" fontId="4" fillId="0" borderId="2" xfId="1" applyNumberFormat="1" applyFont="1" applyFill="1" applyBorder="1" applyAlignment="1">
      <alignment horizontal="right" vertical="center"/>
    </xf>
    <xf numFmtId="0" fontId="8" fillId="0" borderId="2" xfId="0" applyFont="1" applyBorder="1" applyAlignment="1">
      <alignment horizontal="center" vertical="center"/>
    </xf>
    <xf numFmtId="0" fontId="8" fillId="0" borderId="2" xfId="0" applyFont="1" applyBorder="1" applyAlignment="1">
      <alignment vertical="center"/>
    </xf>
    <xf numFmtId="0" fontId="0" fillId="0" borderId="2" xfId="0" applyBorder="1"/>
    <xf numFmtId="0" fontId="0" fillId="0" borderId="2" xfId="0" applyBorder="1" applyAlignment="1">
      <alignment horizontal="right"/>
    </xf>
    <xf numFmtId="0" fontId="0" fillId="0" borderId="2" xfId="0" applyBorder="1" applyAlignment="1">
      <alignment horizontal="center" vertical="center"/>
    </xf>
    <xf numFmtId="0" fontId="0" fillId="0" borderId="2" xfId="0" applyBorder="1" applyAlignment="1">
      <alignment wrapText="1"/>
    </xf>
    <xf numFmtId="0" fontId="8" fillId="0" borderId="0" xfId="0" applyFont="1" applyAlignment="1">
      <alignment wrapText="1"/>
    </xf>
    <xf numFmtId="0" fontId="9" fillId="0" borderId="2" xfId="0" applyFont="1" applyBorder="1" applyAlignment="1">
      <alignment horizontal="center" vertical="center"/>
    </xf>
    <xf numFmtId="4" fontId="0" fillId="0" borderId="2" xfId="0" applyNumberFormat="1" applyBorder="1" applyAlignment="1">
      <alignment horizontal="right"/>
    </xf>
    <xf numFmtId="4" fontId="0" fillId="0" borderId="2" xfId="0" applyNumberFormat="1" applyBorder="1"/>
    <xf numFmtId="165" fontId="0" fillId="0" borderId="2" xfId="0" applyNumberFormat="1" applyBorder="1"/>
    <xf numFmtId="165" fontId="4" fillId="0" borderId="2" xfId="1" applyNumberFormat="1" applyFont="1" applyFill="1" applyBorder="1" applyAlignment="1">
      <alignment horizontal="center" vertical="center" wrapText="1"/>
    </xf>
    <xf numFmtId="164" fontId="0" fillId="0" borderId="2" xfId="0" applyNumberFormat="1" applyBorder="1" applyAlignment="1">
      <alignment horizontal="center" vertical="center"/>
    </xf>
    <xf numFmtId="0" fontId="8" fillId="0" borderId="2" xfId="0" applyFont="1" applyBorder="1" applyAlignment="1">
      <alignment horizontal="right" vertical="center"/>
    </xf>
    <xf numFmtId="165" fontId="4" fillId="0" borderId="2" xfId="1" applyNumberFormat="1" applyFont="1" applyFill="1" applyBorder="1" applyAlignment="1">
      <alignment horizontal="left" vertical="center" wrapText="1"/>
    </xf>
    <xf numFmtId="165" fontId="0" fillId="0" borderId="2" xfId="0" applyNumberFormat="1" applyBorder="1" applyAlignment="1">
      <alignment horizontal="right"/>
    </xf>
    <xf numFmtId="43" fontId="0" fillId="0" borderId="2" xfId="0" applyNumberFormat="1" applyBorder="1" applyAlignment="1">
      <alignment horizontal="center" vertical="center"/>
    </xf>
    <xf numFmtId="165" fontId="4" fillId="0" borderId="2" xfId="1" applyNumberFormat="1" applyFont="1" applyFill="1" applyBorder="1" applyAlignment="1">
      <alignment horizontal="right" vertical="center" wrapText="1"/>
    </xf>
    <xf numFmtId="0" fontId="10" fillId="0" borderId="0" xfId="0" applyFont="1"/>
    <xf numFmtId="165" fontId="8" fillId="0" borderId="2" xfId="0" applyNumberFormat="1" applyFont="1" applyBorder="1" applyAlignment="1">
      <alignment horizontal="right"/>
    </xf>
    <xf numFmtId="165" fontId="8" fillId="0" borderId="2" xfId="0" applyNumberFormat="1" applyFont="1" applyBorder="1"/>
    <xf numFmtId="0" fontId="4" fillId="2" borderId="2" xfId="0" applyFont="1" applyFill="1" applyBorder="1" applyAlignment="1">
      <alignment vertical="center" wrapText="1"/>
    </xf>
    <xf numFmtId="0" fontId="4" fillId="0" borderId="0" xfId="0" applyFont="1" applyAlignment="1">
      <alignment horizontal="center" vertical="center" wrapText="1"/>
    </xf>
    <xf numFmtId="0" fontId="4" fillId="0" borderId="0" xfId="6" applyFont="1" applyAlignment="1">
      <alignment vertical="center" wrapText="1"/>
    </xf>
    <xf numFmtId="0" fontId="4" fillId="0" borderId="0" xfId="3" applyFont="1" applyAlignment="1">
      <alignment vertical="center" wrapText="1"/>
    </xf>
    <xf numFmtId="0" fontId="4" fillId="0" borderId="0" xfId="5" applyFont="1" applyAlignment="1">
      <alignment vertical="center" wrapText="1"/>
    </xf>
    <xf numFmtId="0" fontId="4" fillId="0" borderId="0" xfId="3" applyFont="1" applyAlignment="1">
      <alignment horizontal="center" vertical="center" wrapText="1"/>
    </xf>
    <xf numFmtId="164" fontId="4" fillId="0" borderId="0" xfId="1" applyNumberFormat="1" applyFont="1" applyFill="1" applyBorder="1" applyAlignment="1">
      <alignment horizontal="right" vertical="center" wrapText="1"/>
    </xf>
    <xf numFmtId="164" fontId="0" fillId="0" borderId="0" xfId="0" applyNumberFormat="1" applyAlignment="1">
      <alignment horizontal="center" vertical="center"/>
    </xf>
    <xf numFmtId="164" fontId="0" fillId="0" borderId="0" xfId="0" applyNumberFormat="1" applyAlignment="1">
      <alignment horizontal="left" vertical="center"/>
    </xf>
    <xf numFmtId="0" fontId="0" fillId="0" borderId="4" xfId="0" applyBorder="1"/>
    <xf numFmtId="165" fontId="4" fillId="0" borderId="5" xfId="1" applyNumberFormat="1" applyFont="1" applyFill="1" applyBorder="1" applyAlignment="1">
      <alignment horizontal="center" wrapText="1"/>
    </xf>
    <xf numFmtId="165" fontId="4" fillId="0" borderId="0" xfId="1" applyNumberFormat="1" applyFont="1" applyFill="1" applyBorder="1" applyAlignment="1">
      <alignment horizontal="center" vertical="center" wrapText="1"/>
    </xf>
    <xf numFmtId="165" fontId="4" fillId="0" borderId="0" xfId="1" applyNumberFormat="1" applyFont="1" applyFill="1" applyBorder="1" applyAlignment="1">
      <alignment horizontal="right" vertical="center" wrapText="1"/>
    </xf>
    <xf numFmtId="164" fontId="4" fillId="0" borderId="0" xfId="1" applyNumberFormat="1" applyFont="1" applyFill="1" applyBorder="1" applyAlignment="1">
      <alignment vertical="center" wrapText="1"/>
    </xf>
    <xf numFmtId="165" fontId="4" fillId="0" borderId="0" xfId="1" applyNumberFormat="1" applyFont="1" applyFill="1" applyBorder="1" applyAlignment="1">
      <alignment horizontal="left" vertical="center" wrapText="1"/>
    </xf>
    <xf numFmtId="165" fontId="4" fillId="0" borderId="5" xfId="1" applyNumberFormat="1" applyFont="1" applyFill="1" applyBorder="1" applyAlignment="1">
      <alignment horizontal="center" vertical="center" wrapText="1"/>
    </xf>
    <xf numFmtId="0" fontId="4" fillId="0" borderId="2" xfId="0" applyFont="1" applyBorder="1" applyAlignment="1">
      <alignment vertical="top" wrapText="1"/>
    </xf>
    <xf numFmtId="165" fontId="4" fillId="2" borderId="0" xfId="1" applyNumberFormat="1" applyFont="1" applyFill="1" applyBorder="1" applyAlignment="1">
      <alignment horizontal="center" vertical="center" wrapText="1"/>
    </xf>
    <xf numFmtId="165" fontId="0" fillId="0" borderId="2" xfId="0" applyNumberFormat="1" applyBorder="1" applyAlignment="1">
      <alignment horizontal="center" vertical="center"/>
    </xf>
    <xf numFmtId="0" fontId="4" fillId="3" borderId="2" xfId="0" applyFont="1" applyFill="1" applyBorder="1" applyAlignment="1">
      <alignment vertical="center" wrapText="1"/>
    </xf>
    <xf numFmtId="0" fontId="0" fillId="2" borderId="2" xfId="0" applyFill="1" applyBorder="1" applyAlignment="1">
      <alignment wrapText="1"/>
    </xf>
    <xf numFmtId="4" fontId="0" fillId="0" borderId="2" xfId="0" applyNumberFormat="1" applyBorder="1" applyAlignment="1">
      <alignment horizontal="center"/>
    </xf>
    <xf numFmtId="0" fontId="0" fillId="0" borderId="2" xfId="0" applyBorder="1" applyAlignment="1">
      <alignment horizontal="center"/>
    </xf>
    <xf numFmtId="4" fontId="0" fillId="0" borderId="2" xfId="0" applyNumberFormat="1" applyBorder="1" applyAlignment="1">
      <alignment horizontal="center" vertical="center"/>
    </xf>
    <xf numFmtId="0" fontId="0" fillId="0" borderId="2" xfId="0" applyBorder="1" applyAlignment="1">
      <alignment vertical="center" wrapText="1"/>
    </xf>
    <xf numFmtId="0" fontId="12" fillId="0" borderId="2" xfId="0" applyFont="1" applyBorder="1" applyAlignment="1">
      <alignment horizontal="center" vertical="center"/>
    </xf>
    <xf numFmtId="0" fontId="8" fillId="0" borderId="2" xfId="0" applyFont="1" applyBorder="1" applyAlignment="1">
      <alignment horizontal="center" vertical="center" wrapText="1"/>
    </xf>
    <xf numFmtId="0" fontId="4" fillId="0" borderId="2" xfId="0" applyFont="1" applyBorder="1" applyAlignment="1">
      <alignment horizontal="left" vertical="center" wrapText="1"/>
    </xf>
    <xf numFmtId="43" fontId="0" fillId="0" borderId="2" xfId="0" applyNumberFormat="1" applyBorder="1"/>
    <xf numFmtId="165" fontId="4" fillId="0" borderId="2" xfId="1" applyNumberFormat="1" applyFont="1" applyFill="1" applyBorder="1" applyAlignment="1">
      <alignment horizontal="center" wrapText="1"/>
    </xf>
    <xf numFmtId="4" fontId="0" fillId="0" borderId="0" xfId="0" applyNumberFormat="1"/>
    <xf numFmtId="0" fontId="8" fillId="0" borderId="2" xfId="0" applyFont="1" applyBorder="1"/>
    <xf numFmtId="0" fontId="0" fillId="0" borderId="6" xfId="0" applyBorder="1"/>
    <xf numFmtId="164" fontId="0" fillId="0" borderId="2" xfId="0" applyNumberFormat="1" applyBorder="1" applyAlignment="1">
      <alignment horizontal="left" vertical="center"/>
    </xf>
    <xf numFmtId="164" fontId="8" fillId="0" borderId="2" xfId="0" applyNumberFormat="1" applyFont="1" applyBorder="1" applyAlignment="1">
      <alignment horizontal="right"/>
    </xf>
    <xf numFmtId="43" fontId="8" fillId="0" borderId="2" xfId="0" applyNumberFormat="1" applyFont="1" applyBorder="1"/>
    <xf numFmtId="0" fontId="8" fillId="0" borderId="2" xfId="0" applyFont="1" applyBorder="1" applyAlignment="1">
      <alignment wrapText="1"/>
    </xf>
    <xf numFmtId="0" fontId="2" fillId="0" borderId="1" xfId="0" applyFont="1" applyBorder="1" applyAlignment="1">
      <alignment horizontal="center" vertical="center"/>
    </xf>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9" fillId="0" borderId="2"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6" xfId="0" applyFont="1" applyBorder="1" applyAlignment="1">
      <alignment horizontal="center" vertical="center"/>
    </xf>
    <xf numFmtId="0" fontId="11" fillId="0" borderId="2" xfId="0" applyFont="1" applyBorder="1" applyAlignment="1">
      <alignment horizontal="center" vertical="center"/>
    </xf>
    <xf numFmtId="0" fontId="9" fillId="0" borderId="2" xfId="0" applyFont="1" applyBorder="1" applyAlignment="1">
      <alignment horizontal="center" vertical="center" wrapText="1"/>
    </xf>
    <xf numFmtId="0" fontId="8" fillId="0" borderId="7" xfId="0" applyFont="1" applyBorder="1" applyAlignment="1">
      <alignment horizontal="center" vertical="center"/>
    </xf>
    <xf numFmtId="0" fontId="8" fillId="0" borderId="6" xfId="0" applyFont="1" applyBorder="1" applyAlignment="1">
      <alignment horizontal="center" vertical="center"/>
    </xf>
    <xf numFmtId="0" fontId="14" fillId="0" borderId="2" xfId="0" applyFont="1" applyBorder="1" applyAlignment="1">
      <alignment horizontal="center"/>
    </xf>
    <xf numFmtId="0" fontId="0" fillId="0" borderId="2" xfId="0"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4" borderId="2" xfId="0" applyFont="1" applyFill="1" applyBorder="1" applyAlignment="1">
      <alignment horizontal="center" vertical="center" wrapText="1"/>
    </xf>
    <xf numFmtId="3" fontId="8" fillId="5" borderId="2" xfId="0" applyNumberFormat="1" applyFont="1" applyFill="1" applyBorder="1" applyAlignment="1">
      <alignment horizontal="center" vertical="center" wrapText="1"/>
    </xf>
    <xf numFmtId="0" fontId="8" fillId="5" borderId="2"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8" fillId="6" borderId="2" xfId="0" applyFont="1" applyFill="1" applyBorder="1" applyAlignment="1">
      <alignment horizontal="center" vertical="center"/>
    </xf>
    <xf numFmtId="0" fontId="0" fillId="6" borderId="2" xfId="0" applyFill="1" applyBorder="1"/>
    <xf numFmtId="2" fontId="8" fillId="6" borderId="2" xfId="0" applyNumberFormat="1" applyFont="1" applyFill="1" applyBorder="1" applyAlignment="1">
      <alignment horizontal="center" vertical="center"/>
    </xf>
    <xf numFmtId="0" fontId="8" fillId="6" borderId="2" xfId="0" applyFont="1" applyFill="1" applyBorder="1" applyAlignment="1">
      <alignment horizontal="center" vertical="center" wrapText="1"/>
    </xf>
    <xf numFmtId="3" fontId="8" fillId="6" borderId="2" xfId="0" applyNumberFormat="1" applyFont="1" applyFill="1" applyBorder="1" applyAlignment="1">
      <alignment horizontal="center" vertical="center" wrapText="1"/>
    </xf>
    <xf numFmtId="0" fontId="4" fillId="6" borderId="2" xfId="0" applyFont="1" applyFill="1" applyBorder="1" applyAlignment="1">
      <alignment horizontal="center" vertical="center" wrapText="1"/>
    </xf>
    <xf numFmtId="164" fontId="4" fillId="6" borderId="2" xfId="1" applyNumberFormat="1" applyFont="1" applyFill="1" applyBorder="1" applyAlignment="1">
      <alignment horizontal="right" vertical="center" wrapText="1"/>
    </xf>
    <xf numFmtId="2" fontId="4" fillId="6" borderId="2" xfId="1" applyNumberFormat="1" applyFont="1" applyFill="1" applyBorder="1" applyAlignment="1">
      <alignment horizontal="right" vertical="center" wrapText="1"/>
    </xf>
    <xf numFmtId="0" fontId="4" fillId="6" borderId="2" xfId="3" applyFont="1" applyFill="1" applyBorder="1" applyAlignment="1">
      <alignment horizontal="center" vertical="center" wrapText="1"/>
    </xf>
    <xf numFmtId="164" fontId="4" fillId="6" borderId="2" xfId="1" applyNumberFormat="1" applyFont="1" applyFill="1" applyBorder="1" applyAlignment="1">
      <alignment horizontal="right" vertical="center"/>
    </xf>
    <xf numFmtId="0" fontId="4" fillId="6" borderId="2" xfId="3" applyFont="1" applyFill="1" applyBorder="1" applyAlignment="1">
      <alignment horizontal="center" vertical="center"/>
    </xf>
    <xf numFmtId="0" fontId="0" fillId="6" borderId="2" xfId="0" applyFill="1" applyBorder="1" applyAlignment="1">
      <alignment horizontal="center" vertical="center"/>
    </xf>
    <xf numFmtId="4" fontId="0" fillId="6" borderId="2" xfId="0" applyNumberFormat="1" applyFill="1" applyBorder="1" applyAlignment="1">
      <alignment horizontal="right"/>
    </xf>
    <xf numFmtId="0" fontId="0" fillId="6" borderId="2" xfId="0" applyFill="1" applyBorder="1" applyAlignment="1">
      <alignment horizontal="right"/>
    </xf>
    <xf numFmtId="164" fontId="8" fillId="6" borderId="2" xfId="0" applyNumberFormat="1" applyFont="1" applyFill="1" applyBorder="1" applyAlignment="1">
      <alignment horizontal="right"/>
    </xf>
    <xf numFmtId="2" fontId="8" fillId="6" borderId="2" xfId="0" applyNumberFormat="1" applyFont="1" applyFill="1" applyBorder="1" applyAlignment="1">
      <alignment horizontal="right"/>
    </xf>
    <xf numFmtId="0" fontId="0" fillId="6" borderId="0" xfId="0" applyFill="1"/>
    <xf numFmtId="0" fontId="0" fillId="6" borderId="0" xfId="0" applyFill="1" applyAlignment="1">
      <alignment horizontal="right"/>
    </xf>
    <xf numFmtId="2" fontId="0" fillId="6" borderId="0" xfId="0" applyNumberFormat="1" applyFill="1" applyAlignment="1">
      <alignment horizontal="right"/>
    </xf>
    <xf numFmtId="164" fontId="0" fillId="6" borderId="0" xfId="0" applyNumberFormat="1" applyFill="1" applyAlignment="1">
      <alignment horizontal="right"/>
    </xf>
    <xf numFmtId="2" fontId="0" fillId="6" borderId="2" xfId="0" applyNumberFormat="1" applyFill="1" applyBorder="1" applyAlignment="1">
      <alignment horizontal="right"/>
    </xf>
    <xf numFmtId="4" fontId="0" fillId="6" borderId="2" xfId="0" applyNumberFormat="1" applyFill="1" applyBorder="1" applyAlignment="1">
      <alignment horizontal="center"/>
    </xf>
    <xf numFmtId="2" fontId="0" fillId="6" borderId="0" xfId="0" applyNumberFormat="1" applyFill="1" applyAlignment="1">
      <alignment horizontal="center"/>
    </xf>
    <xf numFmtId="4" fontId="0" fillId="6" borderId="0" xfId="0" applyNumberFormat="1" applyFill="1" applyAlignment="1">
      <alignment horizontal="center"/>
    </xf>
    <xf numFmtId="4" fontId="0" fillId="6" borderId="2" xfId="0" applyNumberFormat="1" applyFill="1" applyBorder="1"/>
    <xf numFmtId="2" fontId="0" fillId="6" borderId="2" xfId="0" applyNumberFormat="1" applyFill="1" applyBorder="1"/>
    <xf numFmtId="0" fontId="9" fillId="7" borderId="2" xfId="0" applyFont="1" applyFill="1" applyBorder="1" applyAlignment="1">
      <alignment horizontal="center" vertical="center" wrapText="1"/>
    </xf>
    <xf numFmtId="0" fontId="9" fillId="7" borderId="7" xfId="0" applyFont="1" applyFill="1" applyBorder="1" applyAlignment="1">
      <alignment horizontal="center" vertical="center" wrapText="1"/>
    </xf>
    <xf numFmtId="0" fontId="9" fillId="7" borderId="6" xfId="0" applyFont="1" applyFill="1" applyBorder="1" applyAlignment="1">
      <alignment horizontal="center" vertical="center" wrapText="1"/>
    </xf>
    <xf numFmtId="0" fontId="8" fillId="7" borderId="2" xfId="0" applyFont="1" applyFill="1" applyBorder="1" applyAlignment="1">
      <alignment horizontal="center" vertical="center"/>
    </xf>
    <xf numFmtId="2" fontId="8" fillId="7" borderId="2" xfId="0" applyNumberFormat="1" applyFont="1" applyFill="1" applyBorder="1" applyAlignment="1">
      <alignment horizontal="center" vertical="center"/>
    </xf>
    <xf numFmtId="0" fontId="8" fillId="7" borderId="2" xfId="0" applyFont="1" applyFill="1" applyBorder="1" applyAlignment="1">
      <alignment horizontal="center" vertical="center" wrapText="1"/>
    </xf>
    <xf numFmtId="3" fontId="8" fillId="7" borderId="2" xfId="0" applyNumberFormat="1" applyFont="1" applyFill="1" applyBorder="1" applyAlignment="1">
      <alignment horizontal="center" vertical="center" wrapText="1"/>
    </xf>
    <xf numFmtId="0" fontId="0" fillId="7" borderId="2" xfId="0" applyFill="1" applyBorder="1" applyAlignment="1">
      <alignment horizontal="center" vertical="center"/>
    </xf>
    <xf numFmtId="43" fontId="0" fillId="7" borderId="2" xfId="0" applyNumberFormat="1" applyFill="1" applyBorder="1" applyAlignment="1">
      <alignment horizontal="center" vertical="center"/>
    </xf>
    <xf numFmtId="2" fontId="0" fillId="7" borderId="2" xfId="0" applyNumberFormat="1" applyFill="1" applyBorder="1" applyAlignment="1">
      <alignment horizontal="center" vertical="center"/>
    </xf>
    <xf numFmtId="0" fontId="0" fillId="7" borderId="2" xfId="0" applyFill="1" applyBorder="1"/>
    <xf numFmtId="43" fontId="8" fillId="7" borderId="2" xfId="0" applyNumberFormat="1" applyFont="1" applyFill="1" applyBorder="1"/>
    <xf numFmtId="2" fontId="8" fillId="7" borderId="2" xfId="0" applyNumberFormat="1" applyFont="1" applyFill="1" applyBorder="1"/>
    <xf numFmtId="0" fontId="0" fillId="7" borderId="0" xfId="0" applyFill="1"/>
    <xf numFmtId="2" fontId="0" fillId="7" borderId="0" xfId="0" applyNumberFormat="1" applyFill="1"/>
    <xf numFmtId="43" fontId="0" fillId="7" borderId="0" xfId="0" applyNumberFormat="1" applyFill="1"/>
    <xf numFmtId="2" fontId="0" fillId="7" borderId="2" xfId="0" applyNumberFormat="1" applyFill="1" applyBorder="1"/>
    <xf numFmtId="4" fontId="0" fillId="7" borderId="2" xfId="0" applyNumberFormat="1" applyFill="1" applyBorder="1"/>
    <xf numFmtId="4" fontId="0" fillId="7" borderId="0" xfId="0" applyNumberFormat="1" applyFill="1"/>
    <xf numFmtId="4" fontId="0" fillId="7" borderId="2" xfId="0" applyNumberFormat="1" applyFill="1" applyBorder="1" applyAlignment="1">
      <alignment horizontal="center"/>
    </xf>
    <xf numFmtId="2" fontId="0" fillId="7" borderId="2" xfId="0" applyNumberFormat="1" applyFill="1" applyBorder="1" applyAlignment="1">
      <alignment horizontal="center"/>
    </xf>
    <xf numFmtId="0" fontId="9" fillId="5" borderId="2" xfId="0" applyFont="1" applyFill="1" applyBorder="1" applyAlignment="1">
      <alignment horizontal="center" vertical="center"/>
    </xf>
    <xf numFmtId="0" fontId="9" fillId="5" borderId="2" xfId="0" applyFont="1" applyFill="1" applyBorder="1" applyAlignment="1">
      <alignment horizontal="center" vertical="center" wrapText="1"/>
    </xf>
    <xf numFmtId="0" fontId="8" fillId="5" borderId="2"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6" xfId="0" applyFont="1" applyFill="1" applyBorder="1" applyAlignment="1">
      <alignment horizontal="center" vertical="center"/>
    </xf>
    <xf numFmtId="0" fontId="8" fillId="5" borderId="2" xfId="0" applyFont="1" applyFill="1" applyBorder="1" applyAlignment="1">
      <alignment vertical="center"/>
    </xf>
    <xf numFmtId="0" fontId="8" fillId="5" borderId="2" xfId="0" applyFont="1" applyFill="1" applyBorder="1" applyAlignment="1">
      <alignment horizontal="right" vertical="center"/>
    </xf>
    <xf numFmtId="165" fontId="4" fillId="5" borderId="2" xfId="1" applyNumberFormat="1" applyFont="1" applyFill="1" applyBorder="1" applyAlignment="1">
      <alignment horizontal="left" vertical="center" wrapText="1"/>
    </xf>
    <xf numFmtId="165" fontId="4" fillId="5" borderId="2" xfId="1" applyNumberFormat="1" applyFont="1" applyFill="1" applyBorder="1" applyAlignment="1">
      <alignment horizontal="center" vertical="center" wrapText="1"/>
    </xf>
    <xf numFmtId="2" fontId="0" fillId="5" borderId="2" xfId="0" applyNumberFormat="1" applyFill="1" applyBorder="1" applyAlignment="1">
      <alignment horizontal="center" vertical="center"/>
    </xf>
    <xf numFmtId="43" fontId="0" fillId="5" borderId="2" xfId="0" applyNumberFormat="1" applyFill="1" applyBorder="1" applyAlignment="1">
      <alignment horizontal="center" vertical="center"/>
    </xf>
    <xf numFmtId="0" fontId="4" fillId="5" borderId="2" xfId="0" applyFont="1" applyFill="1" applyBorder="1" applyAlignment="1">
      <alignment horizontal="center" vertical="center" wrapText="1"/>
    </xf>
    <xf numFmtId="0" fontId="0" fillId="5" borderId="2" xfId="0" applyFill="1" applyBorder="1" applyAlignment="1">
      <alignment horizontal="center" vertical="center"/>
    </xf>
    <xf numFmtId="165" fontId="4" fillId="5" borderId="2" xfId="1" applyNumberFormat="1" applyFont="1" applyFill="1" applyBorder="1" applyAlignment="1">
      <alignment horizontal="right" vertical="center" wrapText="1"/>
    </xf>
    <xf numFmtId="43" fontId="0" fillId="5" borderId="2" xfId="0" applyNumberFormat="1" applyFill="1" applyBorder="1"/>
    <xf numFmtId="0" fontId="0" fillId="5" borderId="2" xfId="0" applyFill="1" applyBorder="1"/>
    <xf numFmtId="165" fontId="4" fillId="5" borderId="2" xfId="1" applyNumberFormat="1" applyFont="1" applyFill="1" applyBorder="1" applyAlignment="1">
      <alignment horizontal="center" wrapText="1"/>
    </xf>
    <xf numFmtId="164" fontId="0" fillId="5" borderId="2" xfId="0" applyNumberFormat="1" applyFill="1" applyBorder="1" applyAlignment="1">
      <alignment horizontal="center" vertical="center"/>
    </xf>
    <xf numFmtId="0" fontId="4" fillId="5" borderId="2" xfId="3" applyFont="1" applyFill="1" applyBorder="1" applyAlignment="1">
      <alignment horizontal="center" vertical="center" wrapText="1"/>
    </xf>
    <xf numFmtId="164" fontId="0" fillId="5" borderId="2" xfId="0" applyNumberFormat="1" applyFill="1" applyBorder="1" applyAlignment="1">
      <alignment horizontal="left" vertical="center"/>
    </xf>
    <xf numFmtId="4" fontId="0" fillId="5" borderId="2" xfId="0" applyNumberFormat="1" applyFill="1" applyBorder="1"/>
    <xf numFmtId="4" fontId="0" fillId="5" borderId="2" xfId="0" applyNumberFormat="1" applyFill="1" applyBorder="1" applyAlignment="1">
      <alignment horizontal="right"/>
    </xf>
    <xf numFmtId="43" fontId="8" fillId="5" borderId="2" xfId="0" applyNumberFormat="1" applyFont="1" applyFill="1" applyBorder="1"/>
    <xf numFmtId="0" fontId="0" fillId="5" borderId="2" xfId="0" applyFill="1" applyBorder="1" applyAlignment="1">
      <alignment horizontal="right"/>
    </xf>
    <xf numFmtId="0" fontId="0" fillId="5" borderId="0" xfId="0" applyFill="1"/>
    <xf numFmtId="0" fontId="0" fillId="5" borderId="0" xfId="0" applyFill="1" applyAlignment="1">
      <alignment horizontal="right"/>
    </xf>
    <xf numFmtId="4" fontId="0" fillId="5" borderId="0" xfId="0" applyNumberFormat="1" applyFill="1"/>
    <xf numFmtId="43" fontId="0" fillId="5" borderId="0" xfId="0" applyNumberFormat="1" applyFill="1"/>
    <xf numFmtId="4" fontId="0" fillId="5" borderId="2" xfId="0" applyNumberFormat="1" applyFill="1" applyBorder="1" applyAlignment="1">
      <alignment horizontal="center" vertical="center"/>
    </xf>
    <xf numFmtId="0" fontId="0" fillId="5" borderId="2" xfId="0" applyFill="1" applyBorder="1" applyAlignment="1">
      <alignment horizontal="center"/>
    </xf>
    <xf numFmtId="0" fontId="12" fillId="5" borderId="2" xfId="0" applyFont="1" applyFill="1" applyBorder="1" applyAlignment="1">
      <alignment horizontal="center" vertical="center"/>
    </xf>
    <xf numFmtId="0" fontId="8" fillId="8" borderId="2"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0" fillId="8" borderId="2" xfId="0" applyFill="1" applyBorder="1"/>
    <xf numFmtId="0" fontId="4" fillId="8" borderId="2" xfId="3" applyFont="1" applyFill="1" applyBorder="1" applyAlignment="1">
      <alignment horizontal="center" vertical="center" wrapText="1"/>
    </xf>
    <xf numFmtId="3" fontId="8" fillId="4" borderId="2" xfId="0" applyNumberFormat="1" applyFont="1" applyFill="1" applyBorder="1" applyAlignment="1">
      <alignment horizontal="center" vertical="center" wrapText="1"/>
    </xf>
    <xf numFmtId="3" fontId="4" fillId="4" borderId="2" xfId="0" applyNumberFormat="1" applyFont="1" applyFill="1" applyBorder="1" applyAlignment="1">
      <alignment horizontal="center" vertical="center" wrapText="1"/>
    </xf>
    <xf numFmtId="3" fontId="4" fillId="4" borderId="2" xfId="3" applyNumberFormat="1" applyFont="1" applyFill="1" applyBorder="1" applyAlignment="1">
      <alignment horizontal="center" vertical="center" wrapText="1"/>
    </xf>
    <xf numFmtId="3" fontId="0" fillId="4" borderId="2" xfId="0" applyNumberFormat="1" applyFill="1" applyBorder="1"/>
    <xf numFmtId="3" fontId="0" fillId="4" borderId="2" xfId="0" applyNumberFormat="1" applyFill="1" applyBorder="1" applyAlignment="1">
      <alignment wrapText="1"/>
    </xf>
    <xf numFmtId="3" fontId="0" fillId="4" borderId="0" xfId="0" applyNumberFormat="1" applyFill="1" applyAlignment="1">
      <alignment wrapText="1"/>
    </xf>
    <xf numFmtId="3" fontId="3" fillId="4" borderId="2" xfId="0" applyNumberFormat="1" applyFont="1" applyFill="1" applyBorder="1" applyAlignment="1">
      <alignment vertical="center" wrapText="1"/>
    </xf>
    <xf numFmtId="3" fontId="4" fillId="4" borderId="2" xfId="0" applyNumberFormat="1" applyFont="1" applyFill="1" applyBorder="1" applyAlignment="1">
      <alignment vertical="center" wrapText="1"/>
    </xf>
    <xf numFmtId="3" fontId="0" fillId="4" borderId="2" xfId="0" applyNumberFormat="1" applyFill="1" applyBorder="1" applyAlignment="1">
      <alignment vertical="center" wrapText="1"/>
    </xf>
    <xf numFmtId="0" fontId="0" fillId="8" borderId="2" xfId="0" applyFill="1" applyBorder="1" applyAlignment="1">
      <alignment wrapText="1"/>
    </xf>
    <xf numFmtId="0" fontId="0" fillId="8" borderId="0" xfId="0" applyFill="1" applyAlignment="1">
      <alignment wrapText="1"/>
    </xf>
    <xf numFmtId="0" fontId="8" fillId="8" borderId="2" xfId="0" applyFont="1" applyFill="1" applyBorder="1" applyAlignment="1">
      <alignment wrapText="1"/>
    </xf>
    <xf numFmtId="0" fontId="3" fillId="8" borderId="2" xfId="0" applyFont="1" applyFill="1" applyBorder="1" applyAlignment="1">
      <alignment vertical="center" wrapText="1"/>
    </xf>
    <xf numFmtId="0" fontId="4" fillId="8" borderId="2" xfId="0" applyFont="1" applyFill="1" applyBorder="1" applyAlignment="1">
      <alignment vertical="center" wrapText="1"/>
    </xf>
    <xf numFmtId="0" fontId="0" fillId="8" borderId="2" xfId="0" applyFill="1" applyBorder="1" applyAlignment="1">
      <alignment vertical="center" wrapText="1"/>
    </xf>
  </cellXfs>
  <cellStyles count="7">
    <cellStyle name="Comma" xfId="1" builtinId="3"/>
    <cellStyle name="Excel Built-in Normal 1" xfId="3" xr:uid="{BCABA9F5-F59C-4D0F-9061-9E77B3BC2D71}"/>
    <cellStyle name="Normal" xfId="0" builtinId="0"/>
    <cellStyle name="Normal 187" xfId="6" xr:uid="{6BF00DEB-328A-4A57-A923-BEB8C5D697DB}"/>
    <cellStyle name="Normal 4" xfId="5" xr:uid="{EDCC5343-3589-4F0A-9F58-2D7405CFE982}"/>
    <cellStyle name="Normal_Sheet1" xfId="4" xr:uid="{6FB13F43-D18F-4C80-9F6A-FCE42EA38BEF}"/>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0.xml"/><Relationship Id="rId21" Type="http://schemas.openxmlformats.org/officeDocument/2006/relationships/externalLink" Target="externalLinks/externalLink14.xml"/><Relationship Id="rId42" Type="http://schemas.openxmlformats.org/officeDocument/2006/relationships/externalLink" Target="externalLinks/externalLink35.xml"/><Relationship Id="rId63" Type="http://schemas.openxmlformats.org/officeDocument/2006/relationships/externalLink" Target="externalLinks/externalLink56.xml"/><Relationship Id="rId84" Type="http://schemas.openxmlformats.org/officeDocument/2006/relationships/externalLink" Target="externalLinks/externalLink77.xml"/><Relationship Id="rId138" Type="http://schemas.openxmlformats.org/officeDocument/2006/relationships/externalLink" Target="externalLinks/externalLink131.xml"/><Relationship Id="rId159" Type="http://schemas.openxmlformats.org/officeDocument/2006/relationships/theme" Target="theme/theme1.xml"/><Relationship Id="rId107" Type="http://schemas.openxmlformats.org/officeDocument/2006/relationships/externalLink" Target="externalLinks/externalLink100.xml"/><Relationship Id="rId11" Type="http://schemas.openxmlformats.org/officeDocument/2006/relationships/externalLink" Target="externalLinks/externalLink4.xml"/><Relationship Id="rId32" Type="http://schemas.openxmlformats.org/officeDocument/2006/relationships/externalLink" Target="externalLinks/externalLink25.xml"/><Relationship Id="rId53" Type="http://schemas.openxmlformats.org/officeDocument/2006/relationships/externalLink" Target="externalLinks/externalLink46.xml"/><Relationship Id="rId74" Type="http://schemas.openxmlformats.org/officeDocument/2006/relationships/externalLink" Target="externalLinks/externalLink67.xml"/><Relationship Id="rId128" Type="http://schemas.openxmlformats.org/officeDocument/2006/relationships/externalLink" Target="externalLinks/externalLink121.xml"/><Relationship Id="rId149" Type="http://schemas.openxmlformats.org/officeDocument/2006/relationships/externalLink" Target="externalLinks/externalLink142.xml"/><Relationship Id="rId5" Type="http://schemas.openxmlformats.org/officeDocument/2006/relationships/worksheet" Target="worksheets/sheet5.xml"/><Relationship Id="rId95" Type="http://schemas.openxmlformats.org/officeDocument/2006/relationships/externalLink" Target="externalLinks/externalLink88.xml"/><Relationship Id="rId160" Type="http://schemas.openxmlformats.org/officeDocument/2006/relationships/styles" Target="styles.xml"/><Relationship Id="rId22" Type="http://schemas.openxmlformats.org/officeDocument/2006/relationships/externalLink" Target="externalLinks/externalLink15.xml"/><Relationship Id="rId43" Type="http://schemas.openxmlformats.org/officeDocument/2006/relationships/externalLink" Target="externalLinks/externalLink36.xml"/><Relationship Id="rId64" Type="http://schemas.openxmlformats.org/officeDocument/2006/relationships/externalLink" Target="externalLinks/externalLink57.xml"/><Relationship Id="rId118" Type="http://schemas.openxmlformats.org/officeDocument/2006/relationships/externalLink" Target="externalLinks/externalLink111.xml"/><Relationship Id="rId139" Type="http://schemas.openxmlformats.org/officeDocument/2006/relationships/externalLink" Target="externalLinks/externalLink132.xml"/><Relationship Id="rId85" Type="http://schemas.openxmlformats.org/officeDocument/2006/relationships/externalLink" Target="externalLinks/externalLink78.xml"/><Relationship Id="rId150" Type="http://schemas.openxmlformats.org/officeDocument/2006/relationships/externalLink" Target="externalLinks/externalLink143.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33" Type="http://schemas.openxmlformats.org/officeDocument/2006/relationships/externalLink" Target="externalLinks/externalLink26.xml"/><Relationship Id="rId38" Type="http://schemas.openxmlformats.org/officeDocument/2006/relationships/externalLink" Target="externalLinks/externalLink31.xml"/><Relationship Id="rId59" Type="http://schemas.openxmlformats.org/officeDocument/2006/relationships/externalLink" Target="externalLinks/externalLink52.xml"/><Relationship Id="rId103" Type="http://schemas.openxmlformats.org/officeDocument/2006/relationships/externalLink" Target="externalLinks/externalLink96.xml"/><Relationship Id="rId108" Type="http://schemas.openxmlformats.org/officeDocument/2006/relationships/externalLink" Target="externalLinks/externalLink101.xml"/><Relationship Id="rId124" Type="http://schemas.openxmlformats.org/officeDocument/2006/relationships/externalLink" Target="externalLinks/externalLink117.xml"/><Relationship Id="rId129" Type="http://schemas.openxmlformats.org/officeDocument/2006/relationships/externalLink" Target="externalLinks/externalLink122.xml"/><Relationship Id="rId54" Type="http://schemas.openxmlformats.org/officeDocument/2006/relationships/externalLink" Target="externalLinks/externalLink47.xml"/><Relationship Id="rId70" Type="http://schemas.openxmlformats.org/officeDocument/2006/relationships/externalLink" Target="externalLinks/externalLink63.xml"/><Relationship Id="rId75" Type="http://schemas.openxmlformats.org/officeDocument/2006/relationships/externalLink" Target="externalLinks/externalLink68.xml"/><Relationship Id="rId91" Type="http://schemas.openxmlformats.org/officeDocument/2006/relationships/externalLink" Target="externalLinks/externalLink84.xml"/><Relationship Id="rId96" Type="http://schemas.openxmlformats.org/officeDocument/2006/relationships/externalLink" Target="externalLinks/externalLink89.xml"/><Relationship Id="rId140" Type="http://schemas.openxmlformats.org/officeDocument/2006/relationships/externalLink" Target="externalLinks/externalLink133.xml"/><Relationship Id="rId145" Type="http://schemas.openxmlformats.org/officeDocument/2006/relationships/externalLink" Target="externalLinks/externalLink138.xml"/><Relationship Id="rId16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49" Type="http://schemas.openxmlformats.org/officeDocument/2006/relationships/externalLink" Target="externalLinks/externalLink42.xml"/><Relationship Id="rId114" Type="http://schemas.openxmlformats.org/officeDocument/2006/relationships/externalLink" Target="externalLinks/externalLink107.xml"/><Relationship Id="rId119" Type="http://schemas.openxmlformats.org/officeDocument/2006/relationships/externalLink" Target="externalLinks/externalLink112.xml"/><Relationship Id="rId44" Type="http://schemas.openxmlformats.org/officeDocument/2006/relationships/externalLink" Target="externalLinks/externalLink37.xml"/><Relationship Id="rId60" Type="http://schemas.openxmlformats.org/officeDocument/2006/relationships/externalLink" Target="externalLinks/externalLink53.xml"/><Relationship Id="rId65" Type="http://schemas.openxmlformats.org/officeDocument/2006/relationships/externalLink" Target="externalLinks/externalLink58.xml"/><Relationship Id="rId81" Type="http://schemas.openxmlformats.org/officeDocument/2006/relationships/externalLink" Target="externalLinks/externalLink74.xml"/><Relationship Id="rId86" Type="http://schemas.openxmlformats.org/officeDocument/2006/relationships/externalLink" Target="externalLinks/externalLink79.xml"/><Relationship Id="rId130" Type="http://schemas.openxmlformats.org/officeDocument/2006/relationships/externalLink" Target="externalLinks/externalLink123.xml"/><Relationship Id="rId135" Type="http://schemas.openxmlformats.org/officeDocument/2006/relationships/externalLink" Target="externalLinks/externalLink128.xml"/><Relationship Id="rId151" Type="http://schemas.openxmlformats.org/officeDocument/2006/relationships/externalLink" Target="externalLinks/externalLink144.xml"/><Relationship Id="rId156" Type="http://schemas.openxmlformats.org/officeDocument/2006/relationships/externalLink" Target="externalLinks/externalLink149.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9" Type="http://schemas.openxmlformats.org/officeDocument/2006/relationships/externalLink" Target="externalLinks/externalLink32.xml"/><Relationship Id="rId109" Type="http://schemas.openxmlformats.org/officeDocument/2006/relationships/externalLink" Target="externalLinks/externalLink102.xml"/><Relationship Id="rId34" Type="http://schemas.openxmlformats.org/officeDocument/2006/relationships/externalLink" Target="externalLinks/externalLink27.xml"/><Relationship Id="rId50" Type="http://schemas.openxmlformats.org/officeDocument/2006/relationships/externalLink" Target="externalLinks/externalLink43.xml"/><Relationship Id="rId55" Type="http://schemas.openxmlformats.org/officeDocument/2006/relationships/externalLink" Target="externalLinks/externalLink48.xml"/><Relationship Id="rId76" Type="http://schemas.openxmlformats.org/officeDocument/2006/relationships/externalLink" Target="externalLinks/externalLink69.xml"/><Relationship Id="rId97" Type="http://schemas.openxmlformats.org/officeDocument/2006/relationships/externalLink" Target="externalLinks/externalLink90.xml"/><Relationship Id="rId104" Type="http://schemas.openxmlformats.org/officeDocument/2006/relationships/externalLink" Target="externalLinks/externalLink97.xml"/><Relationship Id="rId120" Type="http://schemas.openxmlformats.org/officeDocument/2006/relationships/externalLink" Target="externalLinks/externalLink113.xml"/><Relationship Id="rId125" Type="http://schemas.openxmlformats.org/officeDocument/2006/relationships/externalLink" Target="externalLinks/externalLink118.xml"/><Relationship Id="rId141" Type="http://schemas.openxmlformats.org/officeDocument/2006/relationships/externalLink" Target="externalLinks/externalLink134.xml"/><Relationship Id="rId146" Type="http://schemas.openxmlformats.org/officeDocument/2006/relationships/externalLink" Target="externalLinks/externalLink139.xml"/><Relationship Id="rId7" Type="http://schemas.openxmlformats.org/officeDocument/2006/relationships/worksheet" Target="worksheets/sheet7.xml"/><Relationship Id="rId71" Type="http://schemas.openxmlformats.org/officeDocument/2006/relationships/externalLink" Target="externalLinks/externalLink64.xml"/><Relationship Id="rId92" Type="http://schemas.openxmlformats.org/officeDocument/2006/relationships/externalLink" Target="externalLinks/externalLink85.xml"/><Relationship Id="rId162"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externalLink" Target="externalLinks/externalLink22.xml"/><Relationship Id="rId24" Type="http://schemas.openxmlformats.org/officeDocument/2006/relationships/externalLink" Target="externalLinks/externalLink17.xml"/><Relationship Id="rId40" Type="http://schemas.openxmlformats.org/officeDocument/2006/relationships/externalLink" Target="externalLinks/externalLink33.xml"/><Relationship Id="rId45" Type="http://schemas.openxmlformats.org/officeDocument/2006/relationships/externalLink" Target="externalLinks/externalLink38.xml"/><Relationship Id="rId66" Type="http://schemas.openxmlformats.org/officeDocument/2006/relationships/externalLink" Target="externalLinks/externalLink59.xml"/><Relationship Id="rId87" Type="http://schemas.openxmlformats.org/officeDocument/2006/relationships/externalLink" Target="externalLinks/externalLink80.xml"/><Relationship Id="rId110" Type="http://schemas.openxmlformats.org/officeDocument/2006/relationships/externalLink" Target="externalLinks/externalLink103.xml"/><Relationship Id="rId115" Type="http://schemas.openxmlformats.org/officeDocument/2006/relationships/externalLink" Target="externalLinks/externalLink108.xml"/><Relationship Id="rId131" Type="http://schemas.openxmlformats.org/officeDocument/2006/relationships/externalLink" Target="externalLinks/externalLink124.xml"/><Relationship Id="rId136" Type="http://schemas.openxmlformats.org/officeDocument/2006/relationships/externalLink" Target="externalLinks/externalLink129.xml"/><Relationship Id="rId157" Type="http://schemas.openxmlformats.org/officeDocument/2006/relationships/externalLink" Target="externalLinks/externalLink150.xml"/><Relationship Id="rId61" Type="http://schemas.openxmlformats.org/officeDocument/2006/relationships/externalLink" Target="externalLinks/externalLink54.xml"/><Relationship Id="rId82" Type="http://schemas.openxmlformats.org/officeDocument/2006/relationships/externalLink" Target="externalLinks/externalLink75.xml"/><Relationship Id="rId152" Type="http://schemas.openxmlformats.org/officeDocument/2006/relationships/externalLink" Target="externalLinks/externalLink145.xml"/><Relationship Id="rId19" Type="http://schemas.openxmlformats.org/officeDocument/2006/relationships/externalLink" Target="externalLinks/externalLink12.xml"/><Relationship Id="rId14" Type="http://schemas.openxmlformats.org/officeDocument/2006/relationships/externalLink" Target="externalLinks/externalLink7.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56" Type="http://schemas.openxmlformats.org/officeDocument/2006/relationships/externalLink" Target="externalLinks/externalLink49.xml"/><Relationship Id="rId77" Type="http://schemas.openxmlformats.org/officeDocument/2006/relationships/externalLink" Target="externalLinks/externalLink70.xml"/><Relationship Id="rId100" Type="http://schemas.openxmlformats.org/officeDocument/2006/relationships/externalLink" Target="externalLinks/externalLink93.xml"/><Relationship Id="rId105" Type="http://schemas.openxmlformats.org/officeDocument/2006/relationships/externalLink" Target="externalLinks/externalLink98.xml"/><Relationship Id="rId126" Type="http://schemas.openxmlformats.org/officeDocument/2006/relationships/externalLink" Target="externalLinks/externalLink119.xml"/><Relationship Id="rId147" Type="http://schemas.openxmlformats.org/officeDocument/2006/relationships/externalLink" Target="externalLinks/externalLink140.xml"/><Relationship Id="rId8" Type="http://schemas.openxmlformats.org/officeDocument/2006/relationships/externalLink" Target="externalLinks/externalLink1.xml"/><Relationship Id="rId51" Type="http://schemas.openxmlformats.org/officeDocument/2006/relationships/externalLink" Target="externalLinks/externalLink44.xml"/><Relationship Id="rId72" Type="http://schemas.openxmlformats.org/officeDocument/2006/relationships/externalLink" Target="externalLinks/externalLink65.xml"/><Relationship Id="rId93" Type="http://schemas.openxmlformats.org/officeDocument/2006/relationships/externalLink" Target="externalLinks/externalLink86.xml"/><Relationship Id="rId98" Type="http://schemas.openxmlformats.org/officeDocument/2006/relationships/externalLink" Target="externalLinks/externalLink91.xml"/><Relationship Id="rId121" Type="http://schemas.openxmlformats.org/officeDocument/2006/relationships/externalLink" Target="externalLinks/externalLink114.xml"/><Relationship Id="rId142" Type="http://schemas.openxmlformats.org/officeDocument/2006/relationships/externalLink" Target="externalLinks/externalLink135.xml"/><Relationship Id="rId3" Type="http://schemas.openxmlformats.org/officeDocument/2006/relationships/worksheet" Target="worksheets/sheet3.xml"/><Relationship Id="rId25" Type="http://schemas.openxmlformats.org/officeDocument/2006/relationships/externalLink" Target="externalLinks/externalLink18.xml"/><Relationship Id="rId46" Type="http://schemas.openxmlformats.org/officeDocument/2006/relationships/externalLink" Target="externalLinks/externalLink39.xml"/><Relationship Id="rId67" Type="http://schemas.openxmlformats.org/officeDocument/2006/relationships/externalLink" Target="externalLinks/externalLink60.xml"/><Relationship Id="rId116" Type="http://schemas.openxmlformats.org/officeDocument/2006/relationships/externalLink" Target="externalLinks/externalLink109.xml"/><Relationship Id="rId137" Type="http://schemas.openxmlformats.org/officeDocument/2006/relationships/externalLink" Target="externalLinks/externalLink130.xml"/><Relationship Id="rId158" Type="http://schemas.openxmlformats.org/officeDocument/2006/relationships/externalLink" Target="externalLinks/externalLink151.xml"/><Relationship Id="rId20" Type="http://schemas.openxmlformats.org/officeDocument/2006/relationships/externalLink" Target="externalLinks/externalLink13.xml"/><Relationship Id="rId41" Type="http://schemas.openxmlformats.org/officeDocument/2006/relationships/externalLink" Target="externalLinks/externalLink34.xml"/><Relationship Id="rId62" Type="http://schemas.openxmlformats.org/officeDocument/2006/relationships/externalLink" Target="externalLinks/externalLink55.xml"/><Relationship Id="rId83" Type="http://schemas.openxmlformats.org/officeDocument/2006/relationships/externalLink" Target="externalLinks/externalLink76.xml"/><Relationship Id="rId88" Type="http://schemas.openxmlformats.org/officeDocument/2006/relationships/externalLink" Target="externalLinks/externalLink81.xml"/><Relationship Id="rId111" Type="http://schemas.openxmlformats.org/officeDocument/2006/relationships/externalLink" Target="externalLinks/externalLink104.xml"/><Relationship Id="rId132" Type="http://schemas.openxmlformats.org/officeDocument/2006/relationships/externalLink" Target="externalLinks/externalLink125.xml"/><Relationship Id="rId153" Type="http://schemas.openxmlformats.org/officeDocument/2006/relationships/externalLink" Target="externalLinks/externalLink146.xml"/><Relationship Id="rId15" Type="http://schemas.openxmlformats.org/officeDocument/2006/relationships/externalLink" Target="externalLinks/externalLink8.xml"/><Relationship Id="rId36" Type="http://schemas.openxmlformats.org/officeDocument/2006/relationships/externalLink" Target="externalLinks/externalLink29.xml"/><Relationship Id="rId57" Type="http://schemas.openxmlformats.org/officeDocument/2006/relationships/externalLink" Target="externalLinks/externalLink50.xml"/><Relationship Id="rId106" Type="http://schemas.openxmlformats.org/officeDocument/2006/relationships/externalLink" Target="externalLinks/externalLink99.xml"/><Relationship Id="rId127" Type="http://schemas.openxmlformats.org/officeDocument/2006/relationships/externalLink" Target="externalLinks/externalLink120.xml"/><Relationship Id="rId10" Type="http://schemas.openxmlformats.org/officeDocument/2006/relationships/externalLink" Target="externalLinks/externalLink3.xml"/><Relationship Id="rId31" Type="http://schemas.openxmlformats.org/officeDocument/2006/relationships/externalLink" Target="externalLinks/externalLink24.xml"/><Relationship Id="rId52" Type="http://schemas.openxmlformats.org/officeDocument/2006/relationships/externalLink" Target="externalLinks/externalLink45.xml"/><Relationship Id="rId73" Type="http://schemas.openxmlformats.org/officeDocument/2006/relationships/externalLink" Target="externalLinks/externalLink66.xml"/><Relationship Id="rId78" Type="http://schemas.openxmlformats.org/officeDocument/2006/relationships/externalLink" Target="externalLinks/externalLink71.xml"/><Relationship Id="rId94" Type="http://schemas.openxmlformats.org/officeDocument/2006/relationships/externalLink" Target="externalLinks/externalLink87.xml"/><Relationship Id="rId99" Type="http://schemas.openxmlformats.org/officeDocument/2006/relationships/externalLink" Target="externalLinks/externalLink92.xml"/><Relationship Id="rId101" Type="http://schemas.openxmlformats.org/officeDocument/2006/relationships/externalLink" Target="externalLinks/externalLink94.xml"/><Relationship Id="rId122" Type="http://schemas.openxmlformats.org/officeDocument/2006/relationships/externalLink" Target="externalLinks/externalLink115.xml"/><Relationship Id="rId143" Type="http://schemas.openxmlformats.org/officeDocument/2006/relationships/externalLink" Target="externalLinks/externalLink136.xml"/><Relationship Id="rId148" Type="http://schemas.openxmlformats.org/officeDocument/2006/relationships/externalLink" Target="externalLinks/externalLink141.xml"/><Relationship Id="rId4" Type="http://schemas.openxmlformats.org/officeDocument/2006/relationships/worksheet" Target="worksheets/sheet4.xml"/><Relationship Id="rId9" Type="http://schemas.openxmlformats.org/officeDocument/2006/relationships/externalLink" Target="externalLinks/externalLink2.xml"/><Relationship Id="rId26" Type="http://schemas.openxmlformats.org/officeDocument/2006/relationships/externalLink" Target="externalLinks/externalLink19.xml"/><Relationship Id="rId47" Type="http://schemas.openxmlformats.org/officeDocument/2006/relationships/externalLink" Target="externalLinks/externalLink40.xml"/><Relationship Id="rId68" Type="http://schemas.openxmlformats.org/officeDocument/2006/relationships/externalLink" Target="externalLinks/externalLink61.xml"/><Relationship Id="rId89" Type="http://schemas.openxmlformats.org/officeDocument/2006/relationships/externalLink" Target="externalLinks/externalLink82.xml"/><Relationship Id="rId112" Type="http://schemas.openxmlformats.org/officeDocument/2006/relationships/externalLink" Target="externalLinks/externalLink105.xml"/><Relationship Id="rId133" Type="http://schemas.openxmlformats.org/officeDocument/2006/relationships/externalLink" Target="externalLinks/externalLink126.xml"/><Relationship Id="rId154" Type="http://schemas.openxmlformats.org/officeDocument/2006/relationships/externalLink" Target="externalLinks/externalLink147.xml"/><Relationship Id="rId16" Type="http://schemas.openxmlformats.org/officeDocument/2006/relationships/externalLink" Target="externalLinks/externalLink9.xml"/><Relationship Id="rId37" Type="http://schemas.openxmlformats.org/officeDocument/2006/relationships/externalLink" Target="externalLinks/externalLink30.xml"/><Relationship Id="rId58" Type="http://schemas.openxmlformats.org/officeDocument/2006/relationships/externalLink" Target="externalLinks/externalLink51.xml"/><Relationship Id="rId79" Type="http://schemas.openxmlformats.org/officeDocument/2006/relationships/externalLink" Target="externalLinks/externalLink72.xml"/><Relationship Id="rId102" Type="http://schemas.openxmlformats.org/officeDocument/2006/relationships/externalLink" Target="externalLinks/externalLink95.xml"/><Relationship Id="rId123" Type="http://schemas.openxmlformats.org/officeDocument/2006/relationships/externalLink" Target="externalLinks/externalLink116.xml"/><Relationship Id="rId144" Type="http://schemas.openxmlformats.org/officeDocument/2006/relationships/externalLink" Target="externalLinks/externalLink137.xml"/><Relationship Id="rId90" Type="http://schemas.openxmlformats.org/officeDocument/2006/relationships/externalLink" Target="externalLinks/externalLink83.xml"/><Relationship Id="rId27" Type="http://schemas.openxmlformats.org/officeDocument/2006/relationships/externalLink" Target="externalLinks/externalLink20.xml"/><Relationship Id="rId48" Type="http://schemas.openxmlformats.org/officeDocument/2006/relationships/externalLink" Target="externalLinks/externalLink41.xml"/><Relationship Id="rId69" Type="http://schemas.openxmlformats.org/officeDocument/2006/relationships/externalLink" Target="externalLinks/externalLink62.xml"/><Relationship Id="rId113" Type="http://schemas.openxmlformats.org/officeDocument/2006/relationships/externalLink" Target="externalLinks/externalLink106.xml"/><Relationship Id="rId134" Type="http://schemas.openxmlformats.org/officeDocument/2006/relationships/externalLink" Target="externalLinks/externalLink127.xml"/><Relationship Id="rId80" Type="http://schemas.openxmlformats.org/officeDocument/2006/relationships/externalLink" Target="externalLinks/externalLink73.xml"/><Relationship Id="rId155" Type="http://schemas.openxmlformats.org/officeDocument/2006/relationships/externalLink" Target="externalLinks/externalLink14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102.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192.168.100.2\Mails%20Received\2021\APMSIDC\Feb-21\02-02-21(VZM%20Estimates)\attachments_2010_12_07\est%20ref\DOCUME~1\SUDARS~1\LOCALS~1\Temp\Rar$DI00.765\Tirpuathi\Datas%20for%20roads%20and%20drains_2008-09.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RAMU\Desktop\ARRR-ver-1105-vsr.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eleserver\sandeep\Data%202016-17.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192.168.100.2\YMallikarjuna%20Reddy(SW)\Back%20up%20files%20up%20to%2017509\f\Price%20Escalation\Sekhar\SC%20Corporation\Bldgs\Monthly%20rates\Gooty\Welfare%20hostel%20complex%20Girls%20Gooty%2028.4.2010.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Office_dpo2\f\RDF%20Estimates\Chintalapudi%20-%20Kamalapuram%20road%20(via)%20Kantampalem%20from%20Km.10.0%20to%2023.6.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Adnin\Users\Users\prasad\Downloads\RDF%20Estimates\Chintalapudi%20-%20Kamalapuram%20road%20(via)%20Kantampalem%20from%20Km.10.0%20to%2023.6.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192.168.100.2\Marketing%20Data\Estimates\Estimates\Bowenpally\Up%20date\Estimates\Estimates\Medchal\2010-11\Compound%20wall%20(balance%20portion).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smb://Geetha/F/user/GMK/T4312-HIAL/BOQ/Public%20convenience%20building.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R&amp;B(Telangana)/Courts/KP-08.2.2018%20FROM%20%20R&amp;B%20DEPTT/Road%20Estimate.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Filesrv\rws-common\designs\Nspt-proj\gb-des\PLest-nb1-pac3.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29893273\l%20Ecconomical%20Pumping%20Main-DP1.xlsx"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Rwsproj6\d\pro%20ma\Gotlam\hydralic.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ADNIN\Users\anwar\Documents%20and%20Settings\Acer\Desktop\educationa%20resource%20center\All%20Sections%202006\Civil\Subhash\SEWS%20Musthabad\SEWS%20bal.%20Ests\Rakesh2\MHP%20Daily.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Users/srinu/Desktop/Repairs/Jaggampeta%20Boys/educationa%20resource%20center/All%20Sections%202006/Civil/Subhash/SEWS%20Musthabad/SEWS%20bal.%20Ests/Rakesh2/MHP%20Daily.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Adnin\Users\Users\prasad\Downloads\My%20Documents\docu\docu\R&amp;B%20Dept.%20Estimates\East-Section.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192.168.100.2\Data.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WS%20DATA%20COMMUNICATED\Valves09-10_NABARD%20DPR.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Mayuri3\e\PMGSY-IV%20(ADDL)\Poodur%20to%20Surampet%20(mallial)%20(revised).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latest_files/sgry_5-6/BACKUP/madhav/nabard/LATEST_NABARD/Beerole%20es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MODEL%20SCHOOL%20KKT%2018.06.2014/DB%20files/Estts/PP_Jcl/FDR%20Estts/ModifiedFDR_RTRoad.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2000%20MT,%20IBPM.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Documents%20and%20Settings\shailu\Desktop\New%20Folder\Bowenpally\New%20estt,%20Bowenpally.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192.168.100.2\BACKUP%205-10-2010\New%20Folder\SIVARAM\INTERNAL%20DISTRUBUTION%20SYSTEMS\Data%20Items\Rampachodavaram%20projects\Pipes&amp;Valves09-10\1.Model%20pipelines%20Data%202008-09-1.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00.2\singh\db1\BIJNEPALLY\VATTE_PALEM_CD3_WORKS.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ampachodavaram%20projects\Pipes&amp;Valves09-10\1.Model%20pipelines%20Data%202008-09-1.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Rolly/nikkoshi/windows/TEMP/KOYO%E6%8F%90%E5%87%BA%E8%A6%8B%E7%A9%8D%E6%9B%B8%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leserver\YTC%20Works\YTC%20BCM%20HYD\Ekalavya%20Doors%20&amp;%20Roads%20Datas%2013-1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leserver\Documents%20and%20Settings\Venkat123\Local%20Settings\Temporary%20Internet%20Files\Content.IE5\CLYZ45MR\Ekalavya%20Doors%20&amp;%20Roads%20Datas%2013-1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leserver\YTC%20-%20Khammam\Ekalavya%20Doors%20&amp;%20Roads%20Datas%2013-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00.2\Nagarjuna\WE%20Full\NALGONDA_HUDCO_WORKEST\HUDCO_7_VOILSINGARAM_KRISHNA_PR\3_PIPELINES_VOILSING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leserver\Users\sai\AppData\Roaming\Microsoft\Excel\YTC%20Works\YTC%20BCM%20HYD\Ekalavya%20Doors%20&amp;%20Roads%20Datas%2013-1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eserver\Users\sai\AppData\Roaming\Microsoft\Excel\satyasai%20-sssc\Chintapalli\YTC%20Chintapalli%20RE\Ekalavya%20Doors%20&amp;%20Roads%20Datas%2013-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00.2\Nagarjuna\WE%20Full\07%202010%20Marketing%20Estimates\2010-11_NAGAYALANK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Users\Raghava\Desktop\BT%20Dat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leserver\Users\sai\AppData\Roaming\Microsoft\Excel\Chintapalli\YTC%20Chintapalli%20RE\Ekalavya%20Doors%20&amp;%20Roads%20Datas%2013-1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Print\aptdc-mahanandi-civil-datas-estimate-20-9-07.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Data%20(14-1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Narsingi\New%20work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erver\working%20estimate%202\wORKING%20ESTIMATE%20kapulapal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Medchal\2010-11\new%20estt%202011-1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leserver\YTC%20Works\YTC%20-%20Khammam\Documents%20and%20Settings\Venkat123\Local%20Settings\Temporary%20Internet%20Files\Content.IE5\CLYZ45MR\Ekalavya%20Doors%20&amp;%20Roads%20Datas%2013-1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92.168.100.2\107CW\Users\AEE%207\Downloads\Marketing%20Data\Data%20(14-1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smb://Edrcserver1/design/user/Cement/KVPgroup/E-Kvp/KVP-Engrs/PPRM-Housing/Namakkal%20Housing/School/T1037%20Entire%20Schoo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192.168.100.2\YMallikarjuna%20Reddy(SW)\OFFICE\AE's\AE-%20ATP\Degree%20College%20at%20Tadipatri.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vizag%20RIDF_X1\mahesh\t-s_models\MODEL1(chandrasheka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My%20Documents%20250806/New%20P-B%20Rd.16-25.2/Vallampatla%20-Tharigoppula.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My%20Documents%20250806/New%20P-B%20Rd.16-25.2/Estimates/RIDF-XI/WARANGAL/RN%20road-05-06.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Rythu%20bazar,%20Gaddiannaram.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Narsingi\New%20work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92.168.100.2\107CW\Users\AEE%207\Downloads\Marketing%20Data\Rythu%20bazar,%20Gaddiannaram.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Medchal\2010-11\new%20estt%202011-1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mahesh\t-s_models\LATEST\WG\Madhavaram_Kamsalipalem.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192.168.100.2\MASTER%20DATA%202018-19-06.10.18-DATAS%20MODIFIED-LIFTS%20-%20ANTP\MASTER%20DATA%202018-19-OC-SELF-21.09.1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PMGSY-I%20BAL-04-05\Road%20from%206-0%20km%20of%20T01%20to%20Balwanthapur%20(Mal-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smb://Geetha/F/PHILLIP/cebu-mactan/Siemens/BOQ-Siemens%20OEP.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smb://Wabag/Tenders_IV/V11.769_DJB_Dwarka%2050%20MGD%20WTP/Engineering/Process/Yagnaprasad/YP_2/Transfer/Biopur%20Rev2.1_avg.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A:\singh\db1\BIJNEPALLY\VATTE_PALEM_CD3_WORKS.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Hyderabad%20Airport%20(HIAL)/HIAL%20Nego%20Stage/HIAL%20Schedule%20of%20Rate%20(Conforming%20Tender)%20-%2031%20January%20'05/Sc"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192.168.100.2\107CW\Users\AEE%207\Downloads\Marketing%20Data\Estimates\Estimates\Bowenpally\Up%20date\Estimates\Estimates\Tandur\datas-2010-11,Tandur.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Rwsproj20\rwsproj20\VZNM-Maruwada\MARUWADA(Hyd%20st)"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eleserver\Users\sai\AppData\Roaming\Microsoft\Excel\Users\SATYASAI\Desktop\Ekalavya%20Doors%20&amp;%20Roads%20Datas%2013-14.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192.168.100.2\107CW\Users\AEE%207\Downloads\Estimates%20CE%20HUDCO\Impts.by%20wid.&amp;%20Strength.VAA%2051.8%20to%2052.8%20inc.CD%20works..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Building%2003-04\Building%20Y.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192.168.100.2\TEMP\SRI%20KANTH\10-07-2021\REAR%20SIDE%20BLOCK\f\My%20Documents\ESTIMATES\Estimate%20copy.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192.168.100.2\TEMP\SRI%20KANTH\10-07-2021\Arul\MD%20Visit\RAB-23\Data%20-%20base\Client%20Bill\R.A%20Bill%20No-17\UGF%20Block%20F.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192.168.100.2\YMallikarjuna%20Reddy(SW)\WE%20Constr.%20of%20premanent%20SWRSC%20Kondapuram%20-%2030.12.2012.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192.168.100.2\Mails%20Received\WINDOWS\Desktop\PMGSY%20PH-V\ARRR-ver-1104.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RAJU%20PR/2008-09%20BUILDINGS/HERITAGE%202008-09/SRIVARIMETTU%20-%20New/PMGSY-I%20BAL-04-05/Road%20from%206-0%20km%20of%20T01%20to%20Balwanthapur%20(Mal-5).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192.168.100.2\Mails%20Received\RAJU%20PR\2008-09%20BUILDINGS\HERITAGE%202008-09\SRIVARIMETTU%20-%20New\WINDOWS\Desktop\PMGSY%20PH-V\ARRR-ver-110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Saraswathi\saraswathi%20rao\Documents%20and%20Settings\hcl\Desktop\ARRR-ver-1104.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Office_dpo2\f\BACKUP%205-10-2010\New%20Folder\SIVARAM\INTERNAL%20DISTRUBUTION%20SYSTEMS\Data%20Items\Rampachodavaram%20projects\Pipes&amp;Valves09-10\1.Model%20pipelines%20Data%202008-09-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6C27CBCA\jawaharnagar-bpt-hyd-1.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95.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192.168.100.2\107CW\Users\AEE%207\Downloads\Documents%20and%20Settings\Administrator\Desktop\IHSDP_KMC\RGK.RAYANAM.BILL%203.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Services\c\windows\TEMP\Chemical\uran\finalBom\commercial\finalcost.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hcl\Desktop\ARRR-ver-11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 val="detls"/>
      <sheetName val="CDdata_(2)5"/>
      <sheetName val="Data_2"/>
      <sheetName val="CDdata_(2)3"/>
      <sheetName val="CDdata_(2)2"/>
      <sheetName val="Data_"/>
      <sheetName val="CDdata_(2)4"/>
      <sheetName val="Data_1"/>
      <sheetName val="Labour"/>
      <sheetName val="Plant &amp;  Machinery"/>
      <sheetName val="Bridge Data 2005-06"/>
      <sheetName val="r"/>
      <sheetName val="final abstract"/>
      <sheetName val="Fee Rate Summary"/>
      <sheetName val="EDWise"/>
      <sheetName val="Design"/>
      <sheetName val="HDPE"/>
      <sheetName val="pvc"/>
      <sheetName val="pvc_basic"/>
      <sheetName val="t_prsr"/>
      <sheetName val="id"/>
      <sheetName val="Specification report"/>
      <sheetName val="Rate Analysis"/>
      <sheetName val="Common "/>
      <sheetName val="Usage"/>
      <sheetName val="GN_ST_10"/>
      <sheetName val="PRECAST lightconc_II"/>
      <sheetName val="BALAN1"/>
      <sheetName val="Voucher"/>
      <sheetName val="C-data"/>
      <sheetName val="wh"/>
      <sheetName val="civ data"/>
      <sheetName val="DI"/>
      <sheetName val="TOP SLAB-beams"/>
      <sheetName val="Specification"/>
      <sheetName val="DATA-BASE"/>
      <sheetName val="DATA-ABSTRACT"/>
      <sheetName val="Newabstract"/>
      <sheetName val="Estimate"/>
      <sheetName val="Abs"/>
      <sheetName val="maya"/>
      <sheetName val="Main sheet"/>
      <sheetName val="ci"/>
      <sheetName val="civil-works"/>
      <sheetName val="SPT vs PHI"/>
      <sheetName val="CDdata_(2)6"/>
      <sheetName val="Data_3"/>
      <sheetName val="Plant_&amp;__Machinery"/>
      <sheetName val="Bridge_Data_2005-06"/>
      <sheetName val="final_abstract"/>
      <sheetName val="Specification_report"/>
      <sheetName val="Fee_Rate_Summary"/>
      <sheetName val="Rate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 val="r"/>
      <sheetName val="Leads"/>
      <sheetName val="C-data"/>
      <sheetName val="rdamdata"/>
      <sheetName val="lead-st"/>
      <sheetName val="MRATES"/>
      <sheetName val="quarry"/>
      <sheetName val="Lead statement"/>
      <sheetName val="sand"/>
      <sheetName val="detls"/>
      <sheetName val="Data_for_UGD1"/>
      <sheetName val="sewer_data_modi1"/>
      <sheetName val="sewer_data1"/>
      <sheetName val="Data_for_UGD_(2)1"/>
      <sheetName val="Plant_&amp;__Machinery"/>
      <sheetName val="MRoad_data"/>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Lead"/>
      <sheetName val="Sheet5"/>
      <sheetName val="Sheet1 (2)"/>
      <sheetName val="Data"/>
      <sheetName val="int-Dia-hdpe"/>
      <sheetName val="habs-list"/>
      <sheetName val="int-Dia-pvc"/>
      <sheetName val="segments-details"/>
      <sheetName val="r"/>
      <sheetName val="leads"/>
      <sheetName val="v"/>
      <sheetName val="0000000000000"/>
      <sheetName val="cert"/>
      <sheetName val="RAFT"/>
      <sheetName val="scour depth"/>
      <sheetName val="Data.F8.BTR"/>
      <sheetName val="Work_sheet"/>
      <sheetName val="SUMP1420KL@HW"/>
      <sheetName val="NonSSR"/>
      <sheetName val="bundqty"/>
      <sheetName val="m"/>
      <sheetName val="Wordsdata"/>
      <sheetName val="FORM7"/>
      <sheetName val="ESTT"/>
      <sheetName val="mlead"/>
      <sheetName val="Levels"/>
      <sheetName val="Road data"/>
      <sheetName val="Road Detail Est."/>
      <sheetName val="MRATES"/>
      <sheetName val="RMR"/>
      <sheetName val="Specification"/>
      <sheetName val="Footings"/>
      <sheetName val="elect."/>
      <sheetName val=" General abs"/>
      <sheetName val="maya"/>
      <sheetName val="Rates"/>
      <sheetName val="Convey"/>
      <sheetName val="Common "/>
      <sheetName val="Plant_&amp;__Machinery"/>
      <sheetName val="Summary_of_Rates"/>
      <sheetName val="Basic_Approach"/>
      <sheetName val="Sheet1_(2)"/>
      <sheetName val="Plant_&amp;__Machinery1"/>
      <sheetName val="Summary_of_Rates1"/>
      <sheetName val="Basic_Approach1"/>
      <sheetName val="Sheet1_(2)1"/>
      <sheetName val="Data base"/>
      <sheetName val="IO LIST"/>
      <sheetName val="boredetails"/>
      <sheetName val="Publicbuilding"/>
      <sheetName val="scour_depth"/>
      <sheetName val="Data_F8_BTR"/>
    </sheetNames>
    <sheetDataSet>
      <sheetData sheetId="0">
        <row r="6">
          <cell r="D6">
            <v>156</v>
          </cell>
        </row>
      </sheetData>
      <sheetData sheetId="1">
        <row r="3">
          <cell r="D3" t="str">
            <v>Input Rate</v>
          </cell>
        </row>
      </sheetData>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detls"/>
      <sheetName val="ESTIMATE"/>
      <sheetName val="RMR "/>
      <sheetName val="Data_Bit_I"/>
      <sheetName val="Mp-team 1"/>
      <sheetName val="Sheet9"/>
      <sheetName val="Lead"/>
      <sheetName val="RMR"/>
      <sheetName val="0000000000000"/>
      <sheetName val="Lead statement"/>
      <sheetName val="FF WRK"/>
      <sheetName val="Sheet1 (2)"/>
      <sheetName val="Lead-2014-15"/>
      <sheetName val="Specification"/>
      <sheetName val="sup dat"/>
      <sheetName val="Bridge Data 2005-06"/>
      <sheetName val="Specification report"/>
      <sheetName val="Road Detail Est."/>
      <sheetName val="MRoad data"/>
      <sheetName val="labour &amp; Centering"/>
      <sheetName val="hdpe-rates"/>
      <sheetName val="hdpe weights"/>
      <sheetName val="ssr-rates"/>
      <sheetName val="pvc-rates"/>
      <sheetName val="PVC weights"/>
      <sheetName val="mlead"/>
      <sheetName val="abs road"/>
      <sheetName val="R_Det"/>
      <sheetName val="Road data"/>
      <sheetName val="dBase"/>
      <sheetName val="work_sheet"/>
      <sheetName val="ABS"/>
      <sheetName val="Est_KB"/>
      <sheetName val="Sheet1"/>
      <sheetName val="Main sheet"/>
      <sheetName val="beam-reinft"/>
      <sheetName val="Sheet3"/>
      <sheetName val="Det.SC2"/>
      <sheetName val="maya"/>
      <sheetName val="labour-16-17"/>
      <sheetName val="INPUT-SHEET"/>
      <sheetName val="other rates"/>
      <sheetName val="Levels"/>
      <sheetName val="Bitumen trunk"/>
      <sheetName val="Feeder"/>
      <sheetName val="R99 etc"/>
      <sheetName val="Trunk unpaved"/>
      <sheetName val="Lookup"/>
      <sheetName val="Rates SSR 2008-09"/>
      <sheetName val="PRECAST lightconc-II"/>
      <sheetName val="FORM7"/>
      <sheetName val="DATA-BASE"/>
      <sheetName val="DATA-ABSTRACT"/>
      <sheetName val="coverpage"/>
      <sheetName val="Lead (Final)"/>
      <sheetName val="Data Road"/>
      <sheetName val="NonSSR"/>
      <sheetName val="Longitudinal"/>
      <sheetName val="m1"/>
      <sheetName val="l"/>
      <sheetName val="lead-st"/>
      <sheetName val="rdamdata"/>
      <sheetName val="p&amp;m"/>
      <sheetName val="Superstruc"/>
      <sheetName val="SSR07-08"/>
      <sheetName val="m"/>
      <sheetName val="59"/>
      <sheetName val="Lead (2)"/>
      <sheetName val="General"/>
      <sheetName val="culvert_(2)"/>
      <sheetName val="culvert_(3)"/>
      <sheetName val="CS_(2)"/>
      <sheetName val="Plant_&amp;__Machinery"/>
      <sheetName val="RMR_"/>
      <sheetName val="culvert_(2)1"/>
      <sheetName val="culvert_(3)1"/>
      <sheetName val="CS_(2)1"/>
      <sheetName val="Plant_&amp;__Machinery1"/>
      <sheetName val="RMR_1"/>
      <sheetName val="Data_Base"/>
      <sheetName val="C.D.Abs.Est."/>
      <sheetName val="C-data"/>
      <sheetName val="Publicbuilding"/>
      <sheetName val="HDPE"/>
      <sheetName val="Sheet2"/>
      <sheetName val="Design"/>
      <sheetName val="data existing_do not delete"/>
      <sheetName val="Mp-team_1"/>
      <sheetName val="Lead_statement"/>
      <sheetName val="FF_WRK"/>
      <sheetName val="Sheet1_(2)"/>
      <sheetName val="sup_dat"/>
      <sheetName val="Bridge_Data_2005-06"/>
      <sheetName val="Specification_report"/>
      <sheetName val="Road_Detail_Est_"/>
      <sheetName val="MRoad_data"/>
      <sheetName val="labour_&amp;_Centering"/>
      <sheetName val="hdpe_weights"/>
      <sheetName val="PVC_weights"/>
      <sheetName val="abs_road"/>
      <sheetName val="Road_data"/>
      <sheetName val="Det_SC2"/>
      <sheetName val="Main_sheet"/>
      <sheetName val="Rates_SSR_2008-09"/>
      <sheetName val="Bitumen_trunk"/>
      <sheetName val="R99_etc"/>
      <sheetName val="Trunk_unpav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 val="ESTIMATE"/>
      <sheetName val="Labour"/>
      <sheetName val="Material"/>
      <sheetName val="DATA-BASE"/>
      <sheetName val="Data"/>
      <sheetName val="DATA-ABSTRACT"/>
      <sheetName val="SUB-STN Bld Elec"/>
      <sheetName val="Secty Bld Elec"/>
      <sheetName val="G.Hostel-A elec"/>
      <sheetName val="G.Hostel-B elec"/>
      <sheetName val="K &amp; Dinning elec"/>
      <sheetName val="F. Housing-III &amp; IV elec)"/>
      <sheetName val="F. Housing-elec"/>
      <sheetName val="Principal qtrs- elec"/>
      <sheetName val="College - elec  "/>
      <sheetName val="El Data"/>
      <sheetName val="leads"/>
      <sheetName val="Lead"/>
      <sheetName val="HDPE-pipe-rates"/>
      <sheetName val="pvc-pipe-rates"/>
      <sheetName val="LEAD (old)"/>
      <sheetName val="MRate"/>
      <sheetName val="Data_Bit_I"/>
      <sheetName val="hdpe-rates"/>
      <sheetName val="hdpe weights"/>
      <sheetName val="ssr-rates"/>
      <sheetName val="pvc-rates"/>
      <sheetName val="PVC weights"/>
      <sheetName val="DATAS"/>
      <sheetName val="Plant &amp;  Machinery"/>
      <sheetName val="Road data"/>
      <sheetName val="Iocount"/>
      <sheetName val="dBase"/>
      <sheetName val="labour-16-17"/>
      <sheetName val="Sheet3"/>
      <sheetName val="Lead-2014-15"/>
      <sheetName val="labour &amp; Centering"/>
      <sheetName val="Sheet1 (2)"/>
      <sheetName val="RMR"/>
      <sheetName val="Bridge Data 2005-06"/>
      <sheetName val="Mp-team 1"/>
      <sheetName val="MRATES"/>
      <sheetName val="R_Det"/>
      <sheetName val="Road Detail Est."/>
      <sheetName val="Sheet5"/>
      <sheetName val="COLUMN"/>
      <sheetName val="Process"/>
      <sheetName val="m"/>
      <sheetName val="Publicbuilding"/>
      <sheetName val="Wordsdata"/>
      <sheetName val="Det.SC2"/>
      <sheetName val="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sheetName val="drain rm data"/>
      <sheetName val="LOWEST RATES"/>
      <sheetName val="leads"/>
      <sheetName val="drain_rm_data"/>
      <sheetName val="LOWEST_RATES"/>
      <sheetName val="drain_rm_data1"/>
      <sheetName val="LOWEST_RATES1"/>
      <sheetName val="Labour"/>
      <sheetName val="Material"/>
      <sheetName val="Plant &amp;  Machinery"/>
      <sheetName val="Lookup"/>
      <sheetName val="drain_rm_data2"/>
      <sheetName val="LOWEST_RATES2"/>
      <sheetName val="Plant_&amp;__Machinery"/>
      <sheetName val="ESTIMATE"/>
      <sheetName val="maya"/>
      <sheetName val="abs road"/>
      <sheetName val="Road data"/>
      <sheetName val="0000000000000"/>
      <sheetName val="R_Det"/>
      <sheetName val="Sheet1 (2)"/>
      <sheetName val="Data_Bit_I"/>
      <sheetName val="Sheet1"/>
      <sheetName val="v"/>
      <sheetName val="mlead"/>
      <sheetName val="r"/>
      <sheetName val="sectorwise"/>
      <sheetName val="Plant 㫨  Machinery"/>
      <sheetName val="Plant_㫨__Machinery"/>
      <sheetName val="banilad"/>
      <sheetName val="Quarry"/>
      <sheetName val="Pipe Areas"/>
      <sheetName val="Elc.Stnd.Data-18-19-final "/>
      <sheetName val="Nspt-smp-final-ORIGINAL"/>
      <sheetName val="Elc.Stnd.Data-17-18 "/>
      <sheetName val="Design_abf"/>
      <sheetName val="Rates"/>
      <sheetName val="Av.G Level"/>
      <sheetName val="Sheet2"/>
      <sheetName val="drain_rm_data3"/>
      <sheetName val="LOWEST_RATES3"/>
      <sheetName val="Plant_&amp;__Machinery1"/>
      <sheetName val="abs_road"/>
      <sheetName val="Road_data"/>
      <sheetName val="Sheet1_(2)"/>
      <sheetName val="MRATES"/>
      <sheetName val="GROUND"/>
      <sheetName val="SECOND"/>
      <sheetName val="Data 07-08 "/>
      <sheetName val="Rate Analysis"/>
      <sheetName val="CD Data"/>
      <sheetName val="steel SF (slab-2)"/>
      <sheetName val="Convey"/>
      <sheetName val="m"/>
      <sheetName val="COVER"/>
      <sheetName val="rdamdata"/>
      <sheetName val="lead-st"/>
      <sheetName val="Levels"/>
      <sheetName val="Road Detail Est."/>
      <sheetName val="HEAD"/>
      <sheetName val="Input"/>
      <sheetName val="data existing_do not delete"/>
      <sheetName val="drain_rm_data4"/>
      <sheetName val="LOWEST_RATES4"/>
      <sheetName val="Plant_&amp;__Machinery2"/>
      <sheetName val="abs_road1"/>
      <sheetName val="Road_data1"/>
      <sheetName val="elect."/>
      <sheetName val="DETAILED  BOQ"/>
      <sheetName val="hdpe weights"/>
      <sheetName val="HS 1 BPT (2)all bpts"/>
      <sheetName val="final abstract"/>
      <sheetName val="Elc.Stnd.Data-18-19"/>
      <sheetName val="Sheet3"/>
      <sheetName val="nodes"/>
      <sheetName val="ssr-rates"/>
      <sheetName val="ww-march-02"/>
      <sheetName val="labour &amp; Centering"/>
      <sheetName val="GA"/>
      <sheetName val="Flight-1"/>
      <sheetName val="l"/>
      <sheetName val="LEAD STATEMENT"/>
      <sheetName val="Elc.Stnd.Data-17-18-final "/>
      <sheetName val="Cut Off Statement"/>
      <sheetName val="Specification"/>
      <sheetName val="Road data.PS"/>
      <sheetName val="eligibilty"/>
      <sheetName val="RMR"/>
      <sheetName val="Lead-2014-15"/>
      <sheetName val="Sheet1_(2)1"/>
      <sheetName val="Plant_㫨__Machinery1"/>
      <sheetName val="Pipe_Areas"/>
      <sheetName val="Elc_Stnd_Data-18-19-final_"/>
      <sheetName val="Elc_Stnd_Data-17-18_"/>
      <sheetName val="Av_G_Level"/>
      <sheetName val="CD_Data"/>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refreshError="1"/>
      <sheetData sheetId="5"/>
      <sheetData sheetId="6"/>
      <sheetData sheetId="7"/>
      <sheetData sheetId="8"/>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Lookup"/>
      <sheetName val="ESTIMATE"/>
      <sheetName val="materials"/>
      <sheetName val="PRECAST lightconc-II"/>
      <sheetName val="Data_Bit_I"/>
      <sheetName val="Lead(4380)"/>
      <sheetName val="leads"/>
      <sheetName val="Plant_&amp;__Machinery"/>
      <sheetName val="Summary_of_Rates"/>
      <sheetName val="Basic_Approach"/>
      <sheetName val="temp-SDData (2)"/>
      <sheetName val="OHSR Design"/>
    </sheetNames>
    <sheetDataSet>
      <sheetData sheetId="0"/>
      <sheetData sheetId="1"/>
      <sheetData sheetId="2" refreshError="1">
        <row r="25">
          <cell r="G25" t="str">
            <v>Input Rate</v>
          </cell>
        </row>
        <row r="49">
          <cell r="G49" t="str">
            <v>Input Rate</v>
          </cell>
        </row>
      </sheetData>
      <sheetData sheetId="3"/>
      <sheetData sheetId="4" refreshError="1">
        <row r="21">
          <cell r="D21" t="str">
            <v>Input Rate</v>
          </cell>
        </row>
        <row r="22">
          <cell r="D22" t="str">
            <v>Input Rate</v>
          </cell>
        </row>
        <row r="24">
          <cell r="D24" t="str">
            <v>Input Rate</v>
          </cell>
        </row>
        <row r="25">
          <cell r="D25"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yance "/>
      <sheetName val="Civil-SOR"/>
      <sheetName val="ABS."/>
      <sheetName val="Abatract "/>
      <sheetName val="Dial.Civl"/>
      <sheetName val="CIVIL-Estimate"/>
      <sheetName val="Sheet2"/>
      <sheetName val="C-data"/>
      <sheetName val="WS-Estimate "/>
      <sheetName val="Estimate Ele."/>
      <sheetName val="HOSP-ELE-DET"/>
      <sheetName val="Elec-Datas"/>
      <sheetName val="Compound wall "/>
      <sheetName val="CC raod data"/>
      <sheetName val="CC ROAD."/>
      <sheetName val="Input"/>
      <sheetName val="LEAD"/>
      <sheetName val="Joinery"/>
      <sheetName val="WS-SoR"/>
      <sheetName val="WS SoR "/>
      <sheetName val="WS Data"/>
      <sheetName val="Sheet1"/>
      <sheetName val="Civil SoR"/>
      <sheetName val="Material"/>
      <sheetName val="Plant &amp;  Machinery"/>
      <sheetName val="p&amp;m"/>
      <sheetName val="comp-st(GEN)"/>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D36">
            <v>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PRG"/>
      <sheetName val="v"/>
      <sheetName val="r"/>
      <sheetName val="Data 07-08 "/>
      <sheetName val="abs road"/>
      <sheetName val="coverpage"/>
      <sheetName val="Road data"/>
      <sheetName val="Iocount"/>
      <sheetName val="Sheet1"/>
      <sheetName val="lead-st"/>
      <sheetName val="rdamdata"/>
      <sheetName val="Data_Bit_I"/>
      <sheetName val="p&amp;m"/>
      <sheetName val="Boq - Flats"/>
      <sheetName val="GEN-ABS Del"/>
      <sheetName val="Bitumen trunk"/>
      <sheetName val="Feeder"/>
      <sheetName val="R99 etc"/>
      <sheetName val="Trunk unpaved"/>
    </sheetNames>
    <sheetDataSet>
      <sheetData sheetId="0" refreshError="1">
        <row r="67">
          <cell r="H67">
            <v>1410.4611040000002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Legal Risk Analysis"/>
      <sheetName val="RMR"/>
      <sheetName val="elec-data"/>
      <sheetName val="Input"/>
      <sheetName val="Rates SSR 2008-09"/>
      <sheetName val="abs road"/>
      <sheetName val="R_Det"/>
      <sheetName val="Road data"/>
    </sheetNames>
    <sheetDataSet>
      <sheetData sheetId="0"/>
      <sheetData sheetId="1"/>
      <sheetData sheetId="2"/>
      <sheetData sheetId="3"/>
      <sheetData sheetId="4">
        <row r="13">
          <cell r="C13" t="str">
            <v>sand</v>
          </cell>
          <cell r="D13" t="str">
            <v>Metal</v>
          </cell>
        </row>
        <row r="14">
          <cell r="B14">
            <v>1</v>
          </cell>
          <cell r="C14">
            <v>20.115243</v>
          </cell>
          <cell r="D14">
            <v>17.684649</v>
          </cell>
        </row>
        <row r="15">
          <cell r="B15">
            <v>2</v>
          </cell>
          <cell r="C15">
            <v>28.161340199999994</v>
          </cell>
          <cell r="D15">
            <v>24.758508599999999</v>
          </cell>
        </row>
        <row r="16">
          <cell r="B16">
            <v>3</v>
          </cell>
          <cell r="C16">
            <v>37.548453600000002</v>
          </cell>
          <cell r="D16">
            <v>37.548453600000002</v>
          </cell>
        </row>
        <row r="17">
          <cell r="B17">
            <v>4</v>
          </cell>
          <cell r="C17">
            <v>45.5945508</v>
          </cell>
          <cell r="D17">
            <v>45.5945508</v>
          </cell>
        </row>
        <row r="18">
          <cell r="B18">
            <v>5</v>
          </cell>
          <cell r="C18">
            <v>53.640648000000013</v>
          </cell>
          <cell r="D18">
            <v>53.640648000000013</v>
          </cell>
        </row>
        <row r="19">
          <cell r="B19">
            <v>6</v>
          </cell>
          <cell r="C19">
            <v>61.69064800000001</v>
          </cell>
          <cell r="D19">
            <v>61.69064800000001</v>
          </cell>
        </row>
        <row r="20">
          <cell r="B20">
            <v>7</v>
          </cell>
          <cell r="C20">
            <v>69.740648000000007</v>
          </cell>
          <cell r="D20">
            <v>69.740648000000007</v>
          </cell>
        </row>
        <row r="21">
          <cell r="B21">
            <v>8</v>
          </cell>
          <cell r="C21">
            <v>77.790648000000004</v>
          </cell>
          <cell r="D21">
            <v>77.790648000000004</v>
          </cell>
        </row>
        <row r="22">
          <cell r="B22">
            <v>9</v>
          </cell>
          <cell r="C22">
            <v>85.840648000000002</v>
          </cell>
          <cell r="D22">
            <v>85.840648000000002</v>
          </cell>
        </row>
        <row r="23">
          <cell r="B23">
            <v>10</v>
          </cell>
          <cell r="C23">
            <v>93.890647999999999</v>
          </cell>
          <cell r="D23">
            <v>93.890647999999999</v>
          </cell>
        </row>
        <row r="24">
          <cell r="B24">
            <v>11</v>
          </cell>
          <cell r="C24">
            <v>101.940648</v>
          </cell>
          <cell r="D24">
            <v>101.940648</v>
          </cell>
        </row>
        <row r="25">
          <cell r="B25">
            <v>12</v>
          </cell>
          <cell r="C25">
            <v>109.99064799999999</v>
          </cell>
          <cell r="D25">
            <v>109.99064799999999</v>
          </cell>
        </row>
        <row r="26">
          <cell r="B26">
            <v>13</v>
          </cell>
          <cell r="C26">
            <v>118.04064799999999</v>
          </cell>
          <cell r="D26">
            <v>118.04064799999999</v>
          </cell>
        </row>
        <row r="27">
          <cell r="B27">
            <v>14</v>
          </cell>
          <cell r="C27">
            <v>126.09064799999999</v>
          </cell>
          <cell r="D27">
            <v>126.09064799999999</v>
          </cell>
        </row>
        <row r="28">
          <cell r="B28">
            <v>15</v>
          </cell>
          <cell r="C28">
            <v>134.140648</v>
          </cell>
          <cell r="D28">
            <v>134.140648</v>
          </cell>
        </row>
        <row r="29">
          <cell r="B29">
            <v>16</v>
          </cell>
          <cell r="C29">
            <v>142.19064800000001</v>
          </cell>
          <cell r="D29">
            <v>142.19064800000001</v>
          </cell>
        </row>
        <row r="30">
          <cell r="B30">
            <v>17</v>
          </cell>
          <cell r="C30">
            <v>150.24064800000002</v>
          </cell>
          <cell r="D30">
            <v>150.24064800000002</v>
          </cell>
        </row>
        <row r="31">
          <cell r="B31">
            <v>18</v>
          </cell>
          <cell r="C31">
            <v>158.29064800000003</v>
          </cell>
          <cell r="D31">
            <v>158.29064800000003</v>
          </cell>
        </row>
        <row r="32">
          <cell r="B32">
            <v>19</v>
          </cell>
          <cell r="C32">
            <v>166.34064800000004</v>
          </cell>
          <cell r="D32">
            <v>166.34064800000004</v>
          </cell>
        </row>
        <row r="33">
          <cell r="B33">
            <v>20</v>
          </cell>
          <cell r="C33">
            <v>174.39064800000006</v>
          </cell>
          <cell r="D33">
            <v>174.39064800000006</v>
          </cell>
        </row>
        <row r="34">
          <cell r="B34">
            <v>21</v>
          </cell>
          <cell r="C34">
            <v>182.44064800000007</v>
          </cell>
          <cell r="D34">
            <v>182.44064800000007</v>
          </cell>
        </row>
        <row r="35">
          <cell r="B35">
            <v>22</v>
          </cell>
          <cell r="C35">
            <v>190.49064800000008</v>
          </cell>
          <cell r="D35">
            <v>190.49064800000008</v>
          </cell>
        </row>
        <row r="36">
          <cell r="B36">
            <v>23</v>
          </cell>
          <cell r="C36">
            <v>198.54064800000009</v>
          </cell>
          <cell r="D36">
            <v>198.54064800000009</v>
          </cell>
        </row>
        <row r="37">
          <cell r="B37">
            <v>24</v>
          </cell>
          <cell r="C37">
            <v>206.5906480000001</v>
          </cell>
          <cell r="D37">
            <v>206.5906480000001</v>
          </cell>
        </row>
        <row r="38">
          <cell r="B38">
            <v>25</v>
          </cell>
          <cell r="C38">
            <v>214.64064800000011</v>
          </cell>
          <cell r="D38">
            <v>214.64064800000011</v>
          </cell>
        </row>
        <row r="39">
          <cell r="B39">
            <v>26</v>
          </cell>
          <cell r="C39">
            <v>222.69064800000012</v>
          </cell>
          <cell r="D39">
            <v>222.69064800000012</v>
          </cell>
        </row>
        <row r="40">
          <cell r="B40">
            <v>27</v>
          </cell>
          <cell r="C40">
            <v>230.74064800000014</v>
          </cell>
          <cell r="D40">
            <v>230.74064800000014</v>
          </cell>
        </row>
        <row r="41">
          <cell r="B41">
            <v>28</v>
          </cell>
          <cell r="C41">
            <v>238.79064800000015</v>
          </cell>
          <cell r="D41">
            <v>238.79064800000015</v>
          </cell>
        </row>
        <row r="42">
          <cell r="B42">
            <v>29</v>
          </cell>
          <cell r="C42">
            <v>246.84064800000016</v>
          </cell>
          <cell r="D42">
            <v>246.84064800000016</v>
          </cell>
        </row>
        <row r="43">
          <cell r="B43">
            <v>30</v>
          </cell>
          <cell r="C43">
            <v>254.89064800000017</v>
          </cell>
          <cell r="D43">
            <v>254.89064800000017</v>
          </cell>
        </row>
        <row r="44">
          <cell r="B44">
            <v>31</v>
          </cell>
          <cell r="C44">
            <v>261.60064800000015</v>
          </cell>
          <cell r="D44">
            <v>261.60064800000015</v>
          </cell>
        </row>
        <row r="45">
          <cell r="B45">
            <v>32</v>
          </cell>
          <cell r="C45">
            <v>268.31064800000013</v>
          </cell>
          <cell r="D45">
            <v>268.31064800000013</v>
          </cell>
        </row>
        <row r="46">
          <cell r="B46">
            <v>33</v>
          </cell>
          <cell r="C46">
            <v>275.02064800000011</v>
          </cell>
          <cell r="D46">
            <v>275.02064800000011</v>
          </cell>
        </row>
        <row r="47">
          <cell r="B47">
            <v>34</v>
          </cell>
          <cell r="C47">
            <v>281.73064800000009</v>
          </cell>
          <cell r="D47">
            <v>281.73064800000009</v>
          </cell>
        </row>
        <row r="48">
          <cell r="B48">
            <v>35</v>
          </cell>
          <cell r="C48">
            <v>288.44064800000007</v>
          </cell>
          <cell r="D48">
            <v>288.44064800000007</v>
          </cell>
        </row>
        <row r="49">
          <cell r="B49">
            <v>36</v>
          </cell>
          <cell r="C49">
            <v>295.15064800000005</v>
          </cell>
          <cell r="D49">
            <v>295.15064800000005</v>
          </cell>
        </row>
        <row r="50">
          <cell r="B50">
            <v>37</v>
          </cell>
          <cell r="C50">
            <v>301.86064800000003</v>
          </cell>
          <cell r="D50">
            <v>301.86064800000003</v>
          </cell>
        </row>
        <row r="51">
          <cell r="B51">
            <v>38</v>
          </cell>
          <cell r="C51">
            <v>308.57064800000001</v>
          </cell>
          <cell r="D51">
            <v>308.57064800000001</v>
          </cell>
        </row>
        <row r="52">
          <cell r="B52">
            <v>39</v>
          </cell>
          <cell r="C52">
            <v>315.28064799999999</v>
          </cell>
          <cell r="D52">
            <v>315.28064799999999</v>
          </cell>
        </row>
        <row r="53">
          <cell r="B53">
            <v>40</v>
          </cell>
          <cell r="C53">
            <v>321.99064799999996</v>
          </cell>
          <cell r="D53">
            <v>321.99064799999996</v>
          </cell>
        </row>
        <row r="54">
          <cell r="B54">
            <v>41</v>
          </cell>
          <cell r="C54">
            <v>328.70064799999994</v>
          </cell>
          <cell r="D54">
            <v>328.70064799999994</v>
          </cell>
        </row>
        <row r="55">
          <cell r="B55">
            <v>42</v>
          </cell>
          <cell r="C55">
            <v>335.41064799999992</v>
          </cell>
          <cell r="D55">
            <v>335.41064799999992</v>
          </cell>
        </row>
        <row r="56">
          <cell r="B56">
            <v>43</v>
          </cell>
          <cell r="C56">
            <v>342.1206479999999</v>
          </cell>
          <cell r="D56">
            <v>342.1206479999999</v>
          </cell>
        </row>
        <row r="57">
          <cell r="B57">
            <v>44</v>
          </cell>
          <cell r="C57">
            <v>348.83064799999988</v>
          </cell>
          <cell r="D57">
            <v>348.83064799999988</v>
          </cell>
        </row>
        <row r="58">
          <cell r="B58">
            <v>45</v>
          </cell>
          <cell r="C58">
            <v>355.54064799999986</v>
          </cell>
          <cell r="D58">
            <v>355.54064799999986</v>
          </cell>
        </row>
        <row r="59">
          <cell r="B59">
            <v>46</v>
          </cell>
          <cell r="C59">
            <v>362.25064799999984</v>
          </cell>
          <cell r="D59">
            <v>362.25064799999984</v>
          </cell>
        </row>
        <row r="60">
          <cell r="B60">
            <v>47</v>
          </cell>
          <cell r="C60">
            <v>368.96064799999982</v>
          </cell>
          <cell r="D60">
            <v>368.96064799999982</v>
          </cell>
        </row>
        <row r="61">
          <cell r="B61">
            <v>48</v>
          </cell>
          <cell r="C61">
            <v>375.6706479999998</v>
          </cell>
          <cell r="D61">
            <v>375.6706479999998</v>
          </cell>
        </row>
        <row r="62">
          <cell r="B62">
            <v>49</v>
          </cell>
          <cell r="C62">
            <v>382.38064799999978</v>
          </cell>
          <cell r="D62">
            <v>382.38064799999978</v>
          </cell>
        </row>
        <row r="63">
          <cell r="B63">
            <v>50</v>
          </cell>
          <cell r="C63">
            <v>389.09064799999976</v>
          </cell>
          <cell r="D63">
            <v>389.09064799999976</v>
          </cell>
        </row>
        <row r="64">
          <cell r="B64">
            <v>51</v>
          </cell>
          <cell r="C64">
            <v>395.80064799999974</v>
          </cell>
          <cell r="D64">
            <v>395.80064799999974</v>
          </cell>
        </row>
        <row r="65">
          <cell r="B65">
            <v>52</v>
          </cell>
          <cell r="C65">
            <v>402.51064799999972</v>
          </cell>
          <cell r="D65">
            <v>402.51064799999972</v>
          </cell>
        </row>
        <row r="66">
          <cell r="B66">
            <v>53</v>
          </cell>
          <cell r="C66">
            <v>409.2206479999997</v>
          </cell>
          <cell r="D66">
            <v>409.2206479999997</v>
          </cell>
        </row>
        <row r="67">
          <cell r="B67">
            <v>54</v>
          </cell>
          <cell r="C67">
            <v>415.93064799999968</v>
          </cell>
          <cell r="D67">
            <v>415.93064799999968</v>
          </cell>
        </row>
        <row r="68">
          <cell r="B68">
            <v>55</v>
          </cell>
          <cell r="C68">
            <v>422.64064799999966</v>
          </cell>
          <cell r="D68">
            <v>422.64064799999966</v>
          </cell>
        </row>
        <row r="69">
          <cell r="B69">
            <v>56</v>
          </cell>
          <cell r="C69">
            <v>429.35064799999964</v>
          </cell>
          <cell r="D69">
            <v>429.35064799999964</v>
          </cell>
        </row>
        <row r="70">
          <cell r="B70">
            <v>57</v>
          </cell>
          <cell r="C70">
            <v>436.06064799999962</v>
          </cell>
          <cell r="D70">
            <v>436.06064799999962</v>
          </cell>
        </row>
        <row r="71">
          <cell r="B71">
            <v>58</v>
          </cell>
          <cell r="C71">
            <v>442.7706479999996</v>
          </cell>
          <cell r="D71">
            <v>442.7706479999996</v>
          </cell>
        </row>
        <row r="72">
          <cell r="B72">
            <v>59</v>
          </cell>
          <cell r="C72">
            <v>449.48064799999958</v>
          </cell>
          <cell r="D72">
            <v>449.48064799999958</v>
          </cell>
        </row>
        <row r="73">
          <cell r="B73">
            <v>60</v>
          </cell>
          <cell r="C73">
            <v>456.19064799999956</v>
          </cell>
          <cell r="D73">
            <v>456.19064799999956</v>
          </cell>
        </row>
        <row r="74">
          <cell r="B74">
            <v>61</v>
          </cell>
          <cell r="C74">
            <v>462.90064799999953</v>
          </cell>
          <cell r="D74">
            <v>462.90064799999953</v>
          </cell>
        </row>
        <row r="75">
          <cell r="B75">
            <v>62</v>
          </cell>
          <cell r="C75">
            <v>469.61064799999951</v>
          </cell>
          <cell r="D75">
            <v>469.61064799999951</v>
          </cell>
        </row>
        <row r="76">
          <cell r="B76">
            <v>63</v>
          </cell>
          <cell r="C76">
            <v>476.32064799999949</v>
          </cell>
          <cell r="D76">
            <v>476.32064799999949</v>
          </cell>
        </row>
        <row r="77">
          <cell r="B77">
            <v>64</v>
          </cell>
          <cell r="C77">
            <v>483.03064799999947</v>
          </cell>
          <cell r="D77">
            <v>483.03064799999947</v>
          </cell>
        </row>
        <row r="78">
          <cell r="B78">
            <v>65</v>
          </cell>
          <cell r="C78">
            <v>489.74064799999945</v>
          </cell>
          <cell r="D78">
            <v>489.74064799999945</v>
          </cell>
        </row>
        <row r="79">
          <cell r="B79">
            <v>66</v>
          </cell>
          <cell r="C79">
            <v>496.45064799999943</v>
          </cell>
          <cell r="D79">
            <v>496.45064799999943</v>
          </cell>
        </row>
        <row r="80">
          <cell r="B80">
            <v>67</v>
          </cell>
          <cell r="C80">
            <v>503.16064799999941</v>
          </cell>
          <cell r="D80">
            <v>503.16064799999941</v>
          </cell>
        </row>
        <row r="81">
          <cell r="B81">
            <v>68</v>
          </cell>
          <cell r="C81">
            <v>509.87064799999939</v>
          </cell>
          <cell r="D81">
            <v>509.87064799999939</v>
          </cell>
        </row>
        <row r="82">
          <cell r="B82">
            <v>69</v>
          </cell>
          <cell r="C82">
            <v>516.58064799999943</v>
          </cell>
          <cell r="D82">
            <v>516.58064799999943</v>
          </cell>
        </row>
        <row r="83">
          <cell r="B83">
            <v>70</v>
          </cell>
          <cell r="C83">
            <v>523.29064799999946</v>
          </cell>
          <cell r="D83">
            <v>523.29064799999946</v>
          </cell>
        </row>
        <row r="84">
          <cell r="B84">
            <v>71</v>
          </cell>
          <cell r="C84">
            <v>530.0006479999995</v>
          </cell>
          <cell r="D84">
            <v>530.0006479999995</v>
          </cell>
        </row>
        <row r="85">
          <cell r="B85">
            <v>72</v>
          </cell>
          <cell r="C85">
            <v>536.71064799999954</v>
          </cell>
          <cell r="D85">
            <v>536.71064799999954</v>
          </cell>
        </row>
        <row r="86">
          <cell r="B86">
            <v>73</v>
          </cell>
          <cell r="C86">
            <v>543.42064799999957</v>
          </cell>
          <cell r="D86">
            <v>543.42064799999957</v>
          </cell>
        </row>
        <row r="87">
          <cell r="B87">
            <v>74</v>
          </cell>
          <cell r="C87">
            <v>550.13064799999961</v>
          </cell>
          <cell r="D87">
            <v>550.13064799999961</v>
          </cell>
        </row>
        <row r="88">
          <cell r="B88">
            <v>75</v>
          </cell>
          <cell r="C88">
            <v>556.84064799999965</v>
          </cell>
          <cell r="D88">
            <v>556.84064799999965</v>
          </cell>
        </row>
        <row r="89">
          <cell r="B89">
            <v>76</v>
          </cell>
          <cell r="C89">
            <v>563.55064799999968</v>
          </cell>
          <cell r="D89">
            <v>563.55064799999968</v>
          </cell>
        </row>
        <row r="90">
          <cell r="B90">
            <v>77</v>
          </cell>
          <cell r="C90">
            <v>570.26064799999972</v>
          </cell>
          <cell r="D90">
            <v>570.26064799999972</v>
          </cell>
        </row>
        <row r="91">
          <cell r="B91">
            <v>78</v>
          </cell>
          <cell r="C91">
            <v>576.97064799999976</v>
          </cell>
          <cell r="D91">
            <v>576.97064799999976</v>
          </cell>
        </row>
        <row r="92">
          <cell r="B92">
            <v>79</v>
          </cell>
          <cell r="C92">
            <v>583.68064799999979</v>
          </cell>
          <cell r="D92">
            <v>583.68064799999979</v>
          </cell>
        </row>
        <row r="93">
          <cell r="B93">
            <v>80</v>
          </cell>
          <cell r="C93">
            <v>590.39064799999983</v>
          </cell>
          <cell r="D93">
            <v>590.39064799999983</v>
          </cell>
        </row>
        <row r="94">
          <cell r="B94">
            <v>81</v>
          </cell>
          <cell r="C94">
            <v>597.10064799999986</v>
          </cell>
          <cell r="D94">
            <v>597.10064799999986</v>
          </cell>
        </row>
        <row r="95">
          <cell r="B95">
            <v>82</v>
          </cell>
          <cell r="C95">
            <v>603.8106479999999</v>
          </cell>
          <cell r="D95">
            <v>603.8106479999999</v>
          </cell>
        </row>
        <row r="96">
          <cell r="B96">
            <v>83</v>
          </cell>
          <cell r="C96">
            <v>610.52064799999994</v>
          </cell>
          <cell r="D96">
            <v>610.52064799999994</v>
          </cell>
        </row>
        <row r="97">
          <cell r="B97">
            <v>84</v>
          </cell>
          <cell r="C97">
            <v>617.23064799999997</v>
          </cell>
          <cell r="D97">
            <v>617.23064799999997</v>
          </cell>
        </row>
        <row r="98">
          <cell r="B98">
            <v>85</v>
          </cell>
          <cell r="C98">
            <v>623.94064800000001</v>
          </cell>
          <cell r="D98">
            <v>623.94064800000001</v>
          </cell>
        </row>
        <row r="99">
          <cell r="B99">
            <v>86</v>
          </cell>
          <cell r="C99">
            <v>630.65064800000005</v>
          </cell>
          <cell r="D99">
            <v>630.65064800000005</v>
          </cell>
        </row>
        <row r="100">
          <cell r="B100">
            <v>87</v>
          </cell>
          <cell r="C100">
            <v>637.36064800000008</v>
          </cell>
          <cell r="D100">
            <v>637.36064800000008</v>
          </cell>
        </row>
        <row r="101">
          <cell r="B101">
            <v>88</v>
          </cell>
          <cell r="C101">
            <v>644.07064800000012</v>
          </cell>
          <cell r="D101">
            <v>644.07064800000012</v>
          </cell>
        </row>
        <row r="102">
          <cell r="B102">
            <v>89</v>
          </cell>
          <cell r="C102">
            <v>650.78064800000016</v>
          </cell>
          <cell r="D102">
            <v>650.78064800000016</v>
          </cell>
        </row>
        <row r="103">
          <cell r="B103">
            <v>90</v>
          </cell>
          <cell r="C103">
            <v>657.49064800000019</v>
          </cell>
          <cell r="D103">
            <v>657.49064800000019</v>
          </cell>
        </row>
        <row r="104">
          <cell r="B104">
            <v>91</v>
          </cell>
          <cell r="C104">
            <v>664.20064800000023</v>
          </cell>
          <cell r="D104">
            <v>664.20064800000023</v>
          </cell>
        </row>
        <row r="105">
          <cell r="B105">
            <v>92</v>
          </cell>
          <cell r="C105">
            <v>670.91064800000026</v>
          </cell>
          <cell r="D105">
            <v>670.91064800000026</v>
          </cell>
        </row>
        <row r="106">
          <cell r="B106">
            <v>93</v>
          </cell>
          <cell r="C106">
            <v>677.6206480000003</v>
          </cell>
          <cell r="D106">
            <v>677.6206480000003</v>
          </cell>
        </row>
        <row r="107">
          <cell r="B107">
            <v>94</v>
          </cell>
          <cell r="C107">
            <v>684.33064800000034</v>
          </cell>
          <cell r="D107">
            <v>684.33064800000034</v>
          </cell>
        </row>
        <row r="108">
          <cell r="B108">
            <v>95</v>
          </cell>
          <cell r="C108">
            <v>691.04064800000037</v>
          </cell>
          <cell r="D108">
            <v>691.04064800000037</v>
          </cell>
        </row>
        <row r="109">
          <cell r="B109">
            <v>96</v>
          </cell>
          <cell r="C109">
            <v>697.75064800000041</v>
          </cell>
          <cell r="D109">
            <v>697.75064800000041</v>
          </cell>
        </row>
        <row r="110">
          <cell r="B110">
            <v>97</v>
          </cell>
          <cell r="C110">
            <v>704.46064800000045</v>
          </cell>
          <cell r="D110">
            <v>704.46064800000045</v>
          </cell>
        </row>
        <row r="111">
          <cell r="B111">
            <v>98</v>
          </cell>
          <cell r="C111">
            <v>711.17064800000048</v>
          </cell>
          <cell r="D111">
            <v>711.17064800000048</v>
          </cell>
        </row>
        <row r="112">
          <cell r="B112">
            <v>99</v>
          </cell>
          <cell r="C112">
            <v>717.88064800000052</v>
          </cell>
          <cell r="D112">
            <v>717.88064800000052</v>
          </cell>
        </row>
        <row r="113">
          <cell r="B113">
            <v>100</v>
          </cell>
          <cell r="C113">
            <v>724.59064800000056</v>
          </cell>
          <cell r="D113">
            <v>724.59064800000056</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leads"/>
      <sheetName val="DI"/>
      <sheetName val="HDPE"/>
      <sheetName val="pvc"/>
      <sheetName val="MRATES"/>
      <sheetName val="rdamdata"/>
      <sheetName val="SPT vs PHI"/>
      <sheetName val="final abstract"/>
      <sheetName val="bom"/>
      <sheetName val="Levels"/>
      <sheetName val="Labour"/>
      <sheetName val="Material"/>
      <sheetName val="Plant &amp;  Machinery"/>
      <sheetName val="GF SB Ok "/>
      <sheetName val="pvc_basic"/>
      <sheetName val="mlead"/>
      <sheetName val="abs road"/>
      <sheetName val="Abs_CD_2"/>
      <sheetName val="coverpage"/>
      <sheetName val="RMR"/>
      <sheetName val="road est"/>
      <sheetName val="Road data"/>
      <sheetName val="ECV"/>
      <sheetName val="m"/>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RMR"/>
      <sheetName val="Inpu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3">
          <cell r="I63">
            <v>206</v>
          </cell>
        </row>
      </sheetData>
      <sheetData sheetId="21" refreshError="1"/>
      <sheetData sheetId="22" refreshError="1"/>
      <sheetData sheetId="23" refreshError="1"/>
      <sheetData sheetId="24" refreshError="1"/>
      <sheetData sheetId="25"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Rates SSR 2008-09"/>
      <sheetName val="mas_hab"/>
      <sheetName val="Leads"/>
      <sheetName val="MRATES"/>
      <sheetName val="Levels"/>
      <sheetName val="DATA"/>
      <sheetName val="Sheet3"/>
      <sheetName val="r"/>
      <sheetName val="l"/>
      <sheetName val="Material"/>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s"/>
      <sheetName val="MRATES"/>
      <sheetName val="Rates SSR 2008-09"/>
      <sheetName val="Specification"/>
      <sheetName val="Material"/>
      <sheetName val="Plant &amp;  Machinery"/>
      <sheetName val="mas_hab"/>
      <sheetName val="DATA"/>
      <sheetName val="Legal Risk Analysis"/>
      <sheetName val="Rates"/>
      <sheetName val="Lead statement"/>
      <sheetName val="Labour _ Plant"/>
      <sheetName val="v"/>
      <sheetName val="Labour"/>
      <sheetName val="r"/>
      <sheetName val="l"/>
      <sheetName val="Sheet1 (2)"/>
      <sheetName val="Sheet3"/>
      <sheetName val="data existing_do not delete"/>
      <sheetName val="Data_Base"/>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RMR"/>
      <sheetName val="Rates SSR 2008-09"/>
      <sheetName val="Sheet3"/>
      <sheetName val="leads"/>
      <sheetName val="Levels"/>
      <sheetName val="mas_h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MRATES"/>
      <sheetName val="Rates SSR 2008-09"/>
      <sheetName val="RMR"/>
      <sheetName val="Material"/>
      <sheetName val="Plant &amp;  Machinery"/>
      <sheetName val="GEN-ABS Del"/>
      <sheetName val="Levels"/>
      <sheetName val="khokho"/>
      <sheetName val="leads"/>
      <sheetName val="r"/>
      <sheetName va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Material"/>
      <sheetName val="Plant &amp;  Machinery"/>
      <sheetName val="RMR"/>
      <sheetName val="r"/>
      <sheetName val="Specification"/>
      <sheetName val="Leads"/>
      <sheetName val="maya"/>
      <sheetName val="MRATES"/>
      <sheetName val="Lead  RATES"/>
      <sheetName val="l"/>
      <sheetName val="Road data"/>
      <sheetName val="Lead statement"/>
      <sheetName val="DATA"/>
      <sheetName val="Lead"/>
      <sheetName val="Sheet3"/>
      <sheetName val="sectorwise"/>
      <sheetName val="coverpage"/>
      <sheetName val="Usage"/>
      <sheetName val="mas_hab"/>
      <sheetName val="ESTIMATE"/>
      <sheetName val="t_prsr"/>
      <sheetName val="wh"/>
      <sheetName val="detls"/>
      <sheetName val="GF SB Ok "/>
      <sheetName val="m1"/>
      <sheetName val="Labour"/>
      <sheetName val="sch"/>
      <sheetName val="Levels_(2)"/>
      <sheetName val="Levels_(2)1"/>
      <sheetName val="Rates SSR 2008-09"/>
      <sheetName val="Sheet2"/>
      <sheetName val="hdpe-rates"/>
      <sheetName val="hdpe weights"/>
      <sheetName val="ssr-rates"/>
      <sheetName val="pvc-rates"/>
      <sheetName val="PVC weights"/>
      <sheetName val="GEN-ABS Del"/>
      <sheetName val="p&amp;m"/>
      <sheetName val="EDWise"/>
      <sheetName val="DATA-BASE"/>
      <sheetName val="DATA-ABSTRAC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cover (2)"/>
      <sheetName val="Data_Bit_I"/>
      <sheetName val="Nspt-smp-final-ORIGINAL"/>
      <sheetName val="Timesheet"/>
      <sheetName val="Bridge Data 2005-06"/>
      <sheetName val="segments-details"/>
      <sheetName val="int-Dia-hdpe"/>
      <sheetName val="habs-list"/>
      <sheetName val="int-Dia-pvc"/>
      <sheetName val="HDPE-pipe-rates"/>
      <sheetName val="pvc-pipe-rates"/>
      <sheetName val="v"/>
      <sheetName val="RAFT"/>
      <sheetName val="index"/>
      <sheetName val="Data Road Rev"/>
      <sheetName val="Rates"/>
      <sheetName val="REVISED"/>
      <sheetName val="estimate "/>
      <sheetName val="Common "/>
      <sheetName val="data existing_do not delete"/>
      <sheetName val="HDPE"/>
      <sheetName val="DI"/>
      <sheetName val="pvc"/>
      <sheetName val="R_Det"/>
      <sheetName val="Data 07-08 "/>
      <sheetName val="sup dat"/>
      <sheetName val="m"/>
      <sheetName val="Road Detail Est."/>
      <sheetName val="Convey"/>
      <sheetName val="temp-SDData (2)"/>
      <sheetName val="CI"/>
      <sheetName val="data-sheet"/>
      <sheetName val="Boq"/>
      <sheetName val="data.f8.btr"/>
      <sheetName val="abs road"/>
      <sheetName val="hdpe_basic"/>
      <sheetName val="pvc_basic"/>
      <sheetName val="int-Dia"/>
      <sheetName val="Motor Data"/>
      <sheetName val="DATA_PRG"/>
      <sheetName val="wh_data_R"/>
      <sheetName val="wh_data"/>
      <sheetName val="CPHEEO"/>
      <sheetName val="Input"/>
      <sheetName val="COVER"/>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conc-foot-gradeslab"/>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Estimate "/>
      <sheetName val="Levels"/>
      <sheetName val="r"/>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HDPE"/>
      <sheetName val="DI"/>
      <sheetName val="pvc"/>
      <sheetName val="hdpe_basic"/>
      <sheetName val="pvc_basic"/>
      <sheetName val="leads"/>
      <sheetName val="final abstract"/>
      <sheetName val="l"/>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sectorwise"/>
      <sheetName val="pvc-pipe-rates"/>
      <sheetName val="LEAD S 10-11"/>
      <sheetName val="HDPE-pipe-rates"/>
      <sheetName val="Specification report"/>
      <sheetName val="coverpage"/>
      <sheetName val="R_Det"/>
      <sheetName val="Road data"/>
      <sheetName val="mlead"/>
      <sheetName val="abs road"/>
      <sheetName val="C-data"/>
      <sheetName val="GEN-ABS Del"/>
      <sheetName val="Lead  RATES"/>
      <sheetName val="maya"/>
      <sheetName val="PRECAST lightconc-II"/>
      <sheetName val="Boq"/>
      <sheetName val="TBAL9697 -group wise  sdpl"/>
      <sheetName val="lead-st"/>
      <sheetName val="p&amp;m"/>
      <sheetName val="Input Sheet"/>
      <sheetName val="cover page"/>
      <sheetName val="Sheet2"/>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id"/>
      <sheetName val="CI"/>
      <sheetName val="Data_Bit_I"/>
      <sheetName val="GA"/>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Input"/>
      <sheetName val="sup dat"/>
      <sheetName val="PVC_dia"/>
      <sheetName val="Data_Base"/>
      <sheetName val="Factory_rates"/>
      <sheetName val="DATA-BASE"/>
      <sheetName val="Plant_&amp;__Machinery"/>
      <sheetName val="v"/>
      <sheetName val="DATA-ABSTRACT"/>
      <sheetName val="Bridge Data 2005-06"/>
      <sheetName val="Common "/>
      <sheetName val="Nspt-smp-final-ORIGINAL"/>
      <sheetName val="Work_sheet"/>
      <sheetName val="Sheet1 (2)"/>
      <sheetName val="GN-ST-10"/>
      <sheetName val="habs-list"/>
      <sheetName val="nodes"/>
      <sheetName val="other rates"/>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segments-details"/>
      <sheetName val="int-Dia-hdpe"/>
      <sheetName val="int-Dia-pvc"/>
      <sheetName val="Feeder"/>
      <sheetName val="Variables"/>
      <sheetName val="ESTIMATE"/>
      <sheetName val="SSR 2010-11 Rates"/>
      <sheetName val="DATA_PRG"/>
      <sheetName val="Cover"/>
      <sheetName val="c.d.abs.est."/>
      <sheetName val="c.d.data (morth)"/>
      <sheetName val="rd.det.est"/>
      <sheetName val="rd.data"/>
      <sheetName val="mlead "/>
      <sheetName val="Gen Abs"/>
      <sheetName val="Conveayance charges"/>
      <sheetName val="Conveyance"/>
      <sheetName val="Hire"/>
      <sheetName val="ewst"/>
      <sheetName val="cover (2)"/>
      <sheetName val="leads-11-12"/>
      <sheetName val="index"/>
      <sheetName val="cert"/>
      <sheetName val="data-WC"/>
      <sheetName val="Rate"/>
      <sheetName val="Rates SSR 2008-09"/>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Lead statement"/>
      <sheetName val="m"/>
      <sheetName val="r"/>
      <sheetName val="l"/>
      <sheetName val="sectorwise"/>
      <sheetName val="Lead  RATES"/>
      <sheetName val="RMR"/>
      <sheetName val="Publicbuilding"/>
      <sheetName val="Specification"/>
      <sheetName val="Nspt-smp-final-ORIGINAL"/>
      <sheetName val="LEAD"/>
      <sheetName val="p&amp;m"/>
      <sheetName val="Material"/>
      <sheetName val="Plant &amp;  Machinery"/>
      <sheetName val="data existing_do not delete"/>
      <sheetName val="Bill_amt_qty_cc_1"/>
      <sheetName val="Leads"/>
      <sheetName val="Input"/>
      <sheetName val="Road data"/>
      <sheetName val="mlead"/>
      <sheetName val="abs road"/>
      <sheetName val="R_Det"/>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Publicbuilding"/>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vc-pipe-rates"/>
      <sheetName val="m"/>
      <sheetName val="conc-foot-gradeslab"/>
      <sheetName val="Lookup"/>
      <sheetName val="Rates"/>
      <sheetName val="Boq - Flats"/>
      <sheetName val="Boq"/>
      <sheetName val="Material"/>
      <sheetName val="Plant &amp;  Machinery"/>
    </sheetNames>
    <sheetDataSet>
      <sheetData sheetId="0"/>
      <sheetData sheetId="1"/>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row r="417">
          <cell r="K417">
            <v>1799</v>
          </cell>
        </row>
        <row r="511">
          <cell r="C511" t="str">
            <v>Providing dry rough stone revetment 300 mm thick with HBG stone of not less than 300 mm size including cost, seigniorage charges and conveyance of materials to site and including labour charges for packing the stones for revetment etc., complete for finis</v>
          </cell>
        </row>
        <row r="527">
          <cell r="K527">
            <v>557</v>
          </cell>
        </row>
        <row r="529">
          <cell r="C529" t="str">
            <v>Providing and laying filter material with Gravel underneath pitching in slopes including cost, seigniorage charges and conveyance of materials to site including labour charges  etc., complete for finished item of work as per MoRT&amp;H Specification 2504 (4th</v>
          </cell>
        </row>
        <row r="544">
          <cell r="K544">
            <v>413</v>
          </cell>
        </row>
        <row r="546">
          <cell r="C546" t="str">
            <v>Vibrated  cement concrete M 15 Grade Concrete using 40mm , 20mm and 10mm size HBG crushed stone aggregate (Coarse aggregate conforming to table 1000-1 and fine aggregate conforming to table 1000-2) including cost,seignorage and conveyance of all  material</v>
          </cell>
        </row>
        <row r="570">
          <cell r="K570">
            <v>2116</v>
          </cell>
        </row>
        <row r="572">
          <cell r="C572" t="str">
            <v>Vibrated  cement concrete M 15 Grade Concrete using 40mm , 20mm and 10mm size HBG crushed stone aggregate (Coarse aggregate conforming to table 1000-1 and fine aggregate conforming to table 1000-2) including cost,seignorage and conveyance of  all  materia</v>
          </cell>
        </row>
        <row r="596">
          <cell r="K596">
            <v>2238</v>
          </cell>
        </row>
        <row r="598">
          <cell r="C598" t="str">
            <v>Vibrated reinforced cement concrete M 20 grade  using  20mm &amp; 10mm  HBG crushed stone aggregate (Coarse aggregate conforming to table 1000-1 and fine aggregate conforming to table 1000-2) including cost, seigniorage conveyance of all materials to site and</v>
          </cell>
        </row>
        <row r="621">
          <cell r="K621">
            <v>2567</v>
          </cell>
        </row>
        <row r="623">
          <cell r="C623" t="str">
            <v>Vibrated reinforced cement concrete M 20 grade  using  20mm &amp; 10mm  HBG crushed stone aggregate (Coarse aggregate conforming to table 1000-1 and fine aggregate conforming to table 1000-2) including cost, seigniorage conveyance of all materials to site and</v>
          </cell>
        </row>
        <row r="646">
          <cell r="K646">
            <v>2801</v>
          </cell>
        </row>
        <row r="648">
          <cell r="C648" t="str">
            <v xml:space="preserve">Vibrated reinforced cement concrete M 30 grade using  20mm &amp; 10mm  HBG crushed stone aggregate (Coarse aggregate conforming to table 1000-1 and fine aggregate conforming to table 1000-2) including cost, seigniorage conveyance of all materials to site and </v>
          </cell>
        </row>
        <row r="671">
          <cell r="K671">
            <v>2544</v>
          </cell>
        </row>
        <row r="673">
          <cell r="C673" t="str">
            <v>Vibrated reinforced cement concrete M.25 grade  using  20mm &amp; 10mm  HBG crushed stone aggregate (Coarse aggregate conforming to table 1000-1 and fine aggregate conforming to table 1000-2) including cost, seigniorage conveyance of all materials to site and</v>
          </cell>
        </row>
        <row r="697">
          <cell r="K697">
            <v>2563</v>
          </cell>
        </row>
        <row r="699">
          <cell r="C699" t="str">
            <v>Vibrated cement concrete M 15 Grade Concrete using 40mm , 20mm and 10mm size HBG crushed stone aggregate  (Coarse aggregate conforming to table 1000-1 and fine aggregate conforming to table 1000-2) including cost,seignorage and conveyance of all  material</v>
          </cell>
        </row>
        <row r="721">
          <cell r="K721">
            <v>2035</v>
          </cell>
        </row>
        <row r="723">
          <cell r="C723" t="str">
            <v>Back filling behind Abutments with gravel including cost ,conveyance and  seigniorage of all materials to site etc., complete  as per   Clause 710.1.4 of IRC : 78and as per  MoRT&amp;H Specification No. 2200 (4th Revision) and as per Drawing and technical spe</v>
          </cell>
        </row>
        <row r="741">
          <cell r="K741">
            <v>345</v>
          </cell>
        </row>
        <row r="743">
          <cell r="C743"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57">
          <cell r="K757">
            <v>29374</v>
          </cell>
        </row>
        <row r="759">
          <cell r="C759"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73">
          <cell r="K773">
            <v>28982</v>
          </cell>
        </row>
        <row r="775">
          <cell r="C775"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89">
          <cell r="K789">
            <v>28933</v>
          </cell>
        </row>
        <row r="821">
          <cell r="C821" t="str">
            <v>Providing weep holes in VCC Abutment/ Wing wall/return wall with 100mm Diameter AC pipe  extending through the full width of the structure at 1.00m C/C in both horizontal and vertical direction so that the weep holes in each horizontal direction is stagge</v>
          </cell>
        </row>
        <row r="849">
          <cell r="K849">
            <v>57</v>
          </cell>
        </row>
      </sheetData>
      <sheetData sheetId="13"/>
      <sheetData sheetId="14"/>
      <sheetData sheetId="15"/>
      <sheetData sheetId="16"/>
      <sheetData sheetId="17"/>
      <sheetData sheetId="18"/>
      <sheetData sheetId="19"/>
      <sheetData sheetId="20">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
      <sheetName val="maya"/>
      <sheetName val="segments-details"/>
      <sheetName val="habs-list"/>
      <sheetName val="int-Dia-hdpe"/>
      <sheetName val="int-Dia-pvc"/>
      <sheetName val="wh_data"/>
      <sheetName val="wh_data_R"/>
      <sheetName val="CPHEEO"/>
      <sheetName val="input"/>
      <sheetName val="Boq (Main Building)"/>
      <sheetName val="p&amp;m"/>
      <sheetName val="Cover"/>
      <sheetName val="FORM7"/>
    </sheetNames>
    <sheetDataSet>
      <sheetData sheetId="0" refreshError="1"/>
      <sheetData sheetId="1" refreshError="1"/>
      <sheetData sheetId="2" refreshError="1">
        <row r="2">
          <cell r="E2" t="str">
            <v>ANGANWADI BUILDING</v>
          </cell>
        </row>
        <row r="5">
          <cell r="B5" t="str">
            <v>ANGAN WADI GRANT</v>
          </cell>
        </row>
        <row r="86">
          <cell r="H86">
            <v>880.30000000000007</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ABS Estimate2"/>
      <sheetName val="Leads Entry"/>
      <sheetName val="Seinorage Road"/>
      <sheetName val="seiniorages CD works"/>
      <sheetName val="GenAbst"/>
      <sheetName val="Abstract"/>
      <sheetName val="Road data"/>
      <sheetName val="BTR"/>
      <sheetName val="RMR"/>
      <sheetName val="Rates"/>
      <sheetName val="AS_SR (SH)"/>
      <sheetName val="TS_SH "/>
      <sheetName val="Plan SH TS"/>
      <sheetName val="CD Work"/>
      <sheetName val="AS_DFR"/>
      <sheetName val="PM_CRN"/>
      <sheetName val="TS_CRN"/>
    </sheetNames>
    <sheetDataSet>
      <sheetData sheetId="0"/>
      <sheetData sheetId="1"/>
      <sheetData sheetId="2"/>
      <sheetData sheetId="3">
        <row r="30">
          <cell r="I30">
            <v>0.05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Lead"/>
      <sheetName val="pvc-pipe-rates"/>
      <sheetName val="Mortars"/>
      <sheetName val="Lead statement"/>
      <sheetName val="r"/>
      <sheetName val="l"/>
      <sheetName val="Publicbuilding"/>
      <sheetName val="nodes"/>
      <sheetName val="Boq"/>
      <sheetName val="p&amp;m"/>
      <sheetName val="Boq - Flats"/>
      <sheetName val="sch"/>
      <sheetName val="detls"/>
      <sheetName val="0000000000000"/>
      <sheetName val="MRATES"/>
      <sheetName val="Plant_&amp;__Machinery3"/>
      <sheetName val="Summary_of_Rates3"/>
      <sheetName val="Basic_Approach3"/>
      <sheetName val="Plant_&amp;__Machinery1"/>
      <sheetName val="Summary_of_Rates1"/>
      <sheetName val="Basic_Approach1"/>
      <sheetName val="Plant_&amp;__Machinery"/>
      <sheetName val="Summary_of_Rates"/>
      <sheetName val="Basic_Approach"/>
      <sheetName val="Plant_&amp;__Machinery2"/>
      <sheetName val="Summary_of_Rates2"/>
      <sheetName val="Basic_Approach2"/>
      <sheetName val="m"/>
      <sheetName val="Iocount"/>
      <sheetName val="t_prsr"/>
      <sheetName val="wh"/>
      <sheetName val="Levels"/>
      <sheetName val="Data-Road "/>
      <sheetName val="other rates"/>
      <sheetName val="Hire"/>
      <sheetName val="Leads Entry"/>
      <sheetName val="SubAnalysis"/>
      <sheetName val="Road_data"/>
      <sheetName val="Suppl-data"/>
      <sheetName val="sand"/>
      <sheetName val="stone"/>
      <sheetName val="index"/>
      <sheetName val="QTY"/>
      <sheetName val="mlead"/>
      <sheetName val="Hydraulic Design (Pipe)"/>
    </sheetNames>
    <sheetDataSet>
      <sheetData sheetId="0"/>
      <sheetData sheetId="1"/>
      <sheetData sheetId="2" refreshError="1">
        <row r="4">
          <cell r="G4" t="str">
            <v>Input Rate</v>
          </cell>
        </row>
        <row r="50">
          <cell r="G50" t="str">
            <v>Input Rate</v>
          </cell>
        </row>
      </sheetData>
      <sheetData sheetId="3" refreshError="1">
        <row r="3">
          <cell r="D3">
            <v>137</v>
          </cell>
        </row>
        <row r="14">
          <cell r="D14">
            <v>156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 (13habs)-bypass-Glsr"/>
      <sheetName val="ANX-I"/>
      <sheetName val="ANX-II"/>
      <sheetName val="Valve-cost"/>
      <sheetName val="specification report"/>
      <sheetName val="na1-pac3-gravity-lines"/>
      <sheetName val="Labour"/>
      <sheetName val="pipe-est_(13habs)-bypass-Glsr"/>
      <sheetName val="specification_report"/>
      <sheetName val="Nspt-smp-final-ORIGINAL"/>
      <sheetName val="DATA"/>
      <sheetName val="Levels"/>
      <sheetName val="sup dat"/>
      <sheetName val="WATER-HAMMER"/>
      <sheetName val="Bill_amt_qty_cc_1"/>
      <sheetName val="Plant &amp;  Machinery"/>
      <sheetName val="Road data"/>
      <sheetName val="Leads"/>
      <sheetName val="sch"/>
      <sheetName val="data existing_do not delete"/>
      <sheetName val="r"/>
      <sheetName val="l"/>
      <sheetName val="LEAD"/>
      <sheetName val="m"/>
      <sheetName val="Material"/>
      <sheetName val="sand"/>
      <sheetName val="PVC_dia"/>
      <sheetName val="stone"/>
      <sheetName val="index"/>
      <sheetName val="economic PM"/>
      <sheetName val="nodes"/>
      <sheetName val="t_prsr"/>
      <sheetName val="wh"/>
      <sheetName val="Lead statement"/>
      <sheetName val="Publicbuilding"/>
      <sheetName val="data-WC"/>
      <sheetName val="GA"/>
      <sheetName val="SubAnalysis"/>
      <sheetName val="Data_Base"/>
      <sheetName val="Specification"/>
      <sheetName val="Rates SSR 2008-09"/>
      <sheetName val="Sheet3"/>
      <sheetName val="design"/>
      <sheetName val="maya"/>
      <sheetName val="p&amp;m"/>
      <sheetName val="m lead"/>
      <sheetName val="DATA-ABSTRACT"/>
      <sheetName val="id"/>
      <sheetName val="Data-Road "/>
      <sheetName val="other rates"/>
      <sheetName val="Hire"/>
      <sheetName val="RMR"/>
      <sheetName val="Mortars"/>
      <sheetName val="MRATES"/>
      <sheetName val="Boq"/>
      <sheetName val="Data_Bit_I"/>
      <sheetName val="sectorwise"/>
      <sheetName val="RCC,Ret. Wall"/>
      <sheetName val="Road Detail Est."/>
      <sheetName val="detls"/>
      <sheetName val="Leads Entry"/>
      <sheetName val="pipe-est_(13habs)-bypass-Glsr1"/>
      <sheetName val="specification_report1"/>
      <sheetName val="sup_dat"/>
      <sheetName val="Plant_&amp;__Machinery"/>
      <sheetName val="Road_data"/>
      <sheetName val="data_existing_do_not_delete"/>
      <sheetName val="Sheet1 (2)"/>
      <sheetName val="Sheet2"/>
      <sheetName val="Cover"/>
      <sheetName val="conc-foot-gradeslab"/>
      <sheetName val="RateAnalysis"/>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banilad"/>
      <sheetName val="Mactan"/>
      <sheetName val="Mandaue"/>
      <sheetName val="mlead"/>
      <sheetName val="abs road"/>
      <sheetName val="coverpage"/>
      <sheetName val="RMR"/>
      <sheetName val="Road data"/>
      <sheetName val="R_De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COST"/>
      <sheetName val="TBAL9697 -group wise  sdpl"/>
      <sheetName val="p&amp;m"/>
      <sheetName val="Staff Acco."/>
      <sheetName val="Lead Statement"/>
      <sheetName val="HDPE"/>
      <sheetName val="DI"/>
      <sheetName val="pvc"/>
      <sheetName val="Bridge Data 2005-06"/>
      <sheetName val="Legal Risk Analysis"/>
      <sheetName val="Boq Block A"/>
      <sheetName val="steel SF (slab-2)"/>
    </sheetNames>
    <sheetDataSet>
      <sheetData sheetId="0"/>
      <sheetData sheetId="1"/>
      <sheetData sheetId="2">
        <row r="3">
          <cell r="A3" t="str">
            <v>CODE</v>
          </cell>
        </row>
      </sheetData>
      <sheetData sheetId="3">
        <row r="3">
          <cell r="A3" t="str">
            <v>CODE</v>
          </cell>
          <cell r="B3" t="str">
            <v>TYPE</v>
          </cell>
          <cell r="C3" t="str">
            <v>OD</v>
          </cell>
          <cell r="D3" t="str">
            <v>CLASS</v>
          </cell>
          <cell r="E3" t="str">
            <v>ID</v>
          </cell>
        </row>
        <row r="4">
          <cell r="A4" t="str">
            <v>PVC463</v>
          </cell>
          <cell r="B4" t="str">
            <v>PVC</v>
          </cell>
          <cell r="C4">
            <v>63</v>
          </cell>
          <cell r="D4">
            <v>4</v>
          </cell>
          <cell r="E4">
            <v>59.2</v>
          </cell>
        </row>
        <row r="5">
          <cell r="A5" t="str">
            <v>PVC475</v>
          </cell>
          <cell r="B5" t="str">
            <v>PVC</v>
          </cell>
          <cell r="C5">
            <v>75</v>
          </cell>
          <cell r="D5">
            <v>4</v>
          </cell>
          <cell r="E5">
            <v>70.599999999999994</v>
          </cell>
        </row>
        <row r="6">
          <cell r="A6" t="str">
            <v>PVC490</v>
          </cell>
          <cell r="B6" t="str">
            <v>PVC</v>
          </cell>
          <cell r="C6">
            <v>90</v>
          </cell>
          <cell r="D6">
            <v>4</v>
          </cell>
          <cell r="E6">
            <v>84.8</v>
          </cell>
        </row>
        <row r="7">
          <cell r="A7" t="str">
            <v>PVC4110</v>
          </cell>
          <cell r="B7" t="str">
            <v>PVC</v>
          </cell>
          <cell r="C7">
            <v>110</v>
          </cell>
          <cell r="D7">
            <v>4</v>
          </cell>
          <cell r="E7">
            <v>104</v>
          </cell>
        </row>
        <row r="8">
          <cell r="A8" t="str">
            <v>PVC4125</v>
          </cell>
          <cell r="B8" t="str">
            <v>PVC</v>
          </cell>
          <cell r="C8">
            <v>125</v>
          </cell>
          <cell r="D8">
            <v>4</v>
          </cell>
          <cell r="E8">
            <v>118.2</v>
          </cell>
        </row>
        <row r="9">
          <cell r="A9" t="str">
            <v>PVC4140</v>
          </cell>
          <cell r="B9" t="str">
            <v>PVC</v>
          </cell>
          <cell r="C9">
            <v>140</v>
          </cell>
          <cell r="D9">
            <v>4</v>
          </cell>
          <cell r="E9">
            <v>132.4</v>
          </cell>
        </row>
        <row r="10">
          <cell r="A10" t="str">
            <v>PVC4160</v>
          </cell>
          <cell r="B10" t="str">
            <v>PVC</v>
          </cell>
          <cell r="C10">
            <v>160</v>
          </cell>
          <cell r="D10">
            <v>4</v>
          </cell>
          <cell r="E10">
            <v>151.4</v>
          </cell>
        </row>
        <row r="11">
          <cell r="A11" t="str">
            <v>PVC4180</v>
          </cell>
          <cell r="B11" t="str">
            <v>PVC</v>
          </cell>
          <cell r="C11">
            <v>180</v>
          </cell>
          <cell r="D11">
            <v>4</v>
          </cell>
          <cell r="E11">
            <v>170.2</v>
          </cell>
        </row>
        <row r="12">
          <cell r="A12" t="str">
            <v>PVC4200</v>
          </cell>
          <cell r="B12" t="str">
            <v>PVC</v>
          </cell>
          <cell r="C12">
            <v>200</v>
          </cell>
          <cell r="D12">
            <v>4</v>
          </cell>
          <cell r="E12">
            <v>189.4</v>
          </cell>
        </row>
        <row r="13">
          <cell r="A13" t="str">
            <v>PVC4225</v>
          </cell>
          <cell r="B13" t="str">
            <v>PVC</v>
          </cell>
          <cell r="C13">
            <v>225</v>
          </cell>
          <cell r="D13">
            <v>4</v>
          </cell>
          <cell r="E13">
            <v>213</v>
          </cell>
        </row>
        <row r="14">
          <cell r="A14" t="str">
            <v>PVC4250</v>
          </cell>
          <cell r="B14" t="str">
            <v>PVC</v>
          </cell>
          <cell r="C14">
            <v>250</v>
          </cell>
          <cell r="D14">
            <v>4</v>
          </cell>
          <cell r="E14">
            <v>237</v>
          </cell>
        </row>
        <row r="15">
          <cell r="A15" t="str">
            <v>PVC4280</v>
          </cell>
          <cell r="B15" t="str">
            <v>PVC</v>
          </cell>
          <cell r="C15">
            <v>280</v>
          </cell>
          <cell r="D15">
            <v>4</v>
          </cell>
          <cell r="E15">
            <v>265.2</v>
          </cell>
        </row>
        <row r="16">
          <cell r="A16" t="str">
            <v>PVC4315</v>
          </cell>
          <cell r="B16" t="str">
            <v>PVC</v>
          </cell>
          <cell r="C16">
            <v>315</v>
          </cell>
          <cell r="D16">
            <v>4</v>
          </cell>
          <cell r="E16">
            <v>298.39999999999998</v>
          </cell>
        </row>
        <row r="17">
          <cell r="A17" t="str">
            <v>PVC4355</v>
          </cell>
          <cell r="B17" t="str">
            <v>PVC</v>
          </cell>
          <cell r="C17">
            <v>355</v>
          </cell>
          <cell r="D17">
            <v>4</v>
          </cell>
        </row>
        <row r="18">
          <cell r="A18" t="str">
            <v>PVC4400</v>
          </cell>
          <cell r="B18" t="str">
            <v>PVC</v>
          </cell>
          <cell r="C18">
            <v>400</v>
          </cell>
          <cell r="D18">
            <v>4</v>
          </cell>
        </row>
        <row r="19">
          <cell r="A19" t="str">
            <v>PVC663</v>
          </cell>
          <cell r="B19" t="str">
            <v>PVC</v>
          </cell>
          <cell r="C19">
            <v>63</v>
          </cell>
          <cell r="D19">
            <v>6</v>
          </cell>
          <cell r="E19">
            <v>57.6</v>
          </cell>
        </row>
        <row r="20">
          <cell r="A20" t="str">
            <v>PVC675</v>
          </cell>
          <cell r="B20" t="str">
            <v>PVC</v>
          </cell>
          <cell r="C20">
            <v>75</v>
          </cell>
          <cell r="D20">
            <v>6</v>
          </cell>
          <cell r="E20">
            <v>68.8</v>
          </cell>
        </row>
        <row r="21">
          <cell r="A21" t="str">
            <v>PVC690</v>
          </cell>
          <cell r="B21" t="str">
            <v>PVC</v>
          </cell>
          <cell r="C21">
            <v>90</v>
          </cell>
          <cell r="D21">
            <v>6</v>
          </cell>
          <cell r="E21">
            <v>82.6</v>
          </cell>
        </row>
        <row r="22">
          <cell r="A22" t="str">
            <v>PVC6110</v>
          </cell>
          <cell r="B22" t="str">
            <v>PVC</v>
          </cell>
          <cell r="C22">
            <v>110</v>
          </cell>
          <cell r="D22">
            <v>6</v>
          </cell>
          <cell r="E22">
            <v>101.4</v>
          </cell>
        </row>
        <row r="23">
          <cell r="A23" t="str">
            <v>PVC6125</v>
          </cell>
          <cell r="B23" t="str">
            <v>PVC</v>
          </cell>
          <cell r="C23">
            <v>125</v>
          </cell>
          <cell r="D23">
            <v>6</v>
          </cell>
          <cell r="E23">
            <v>115</v>
          </cell>
        </row>
        <row r="24">
          <cell r="A24" t="str">
            <v>PVC6140</v>
          </cell>
          <cell r="B24" t="str">
            <v>PVC</v>
          </cell>
          <cell r="C24">
            <v>140</v>
          </cell>
          <cell r="D24">
            <v>6</v>
          </cell>
          <cell r="E24">
            <v>129</v>
          </cell>
        </row>
        <row r="25">
          <cell r="A25" t="str">
            <v>PVC6160</v>
          </cell>
          <cell r="B25" t="str">
            <v>PVC</v>
          </cell>
          <cell r="C25">
            <v>160</v>
          </cell>
          <cell r="D25">
            <v>6</v>
          </cell>
          <cell r="E25">
            <v>147.6</v>
          </cell>
        </row>
        <row r="26">
          <cell r="A26" t="str">
            <v>PVC6180</v>
          </cell>
          <cell r="B26" t="str">
            <v>PVC</v>
          </cell>
          <cell r="C26">
            <v>180</v>
          </cell>
          <cell r="D26">
            <v>6</v>
          </cell>
          <cell r="E26">
            <v>165.8</v>
          </cell>
        </row>
        <row r="27">
          <cell r="A27" t="str">
            <v>PVC6200</v>
          </cell>
          <cell r="B27" t="str">
            <v>PVC</v>
          </cell>
          <cell r="C27">
            <v>200</v>
          </cell>
          <cell r="D27">
            <v>6</v>
          </cell>
          <cell r="E27">
            <v>184.2</v>
          </cell>
        </row>
        <row r="28">
          <cell r="A28" t="str">
            <v>PVC6225</v>
          </cell>
          <cell r="B28" t="str">
            <v>PVC</v>
          </cell>
          <cell r="C28">
            <v>225</v>
          </cell>
          <cell r="D28">
            <v>6</v>
          </cell>
          <cell r="E28">
            <v>207.8</v>
          </cell>
        </row>
        <row r="29">
          <cell r="A29" t="str">
            <v>PVC6250</v>
          </cell>
          <cell r="B29" t="str">
            <v>PVC</v>
          </cell>
          <cell r="C29">
            <v>250</v>
          </cell>
          <cell r="D29">
            <v>6</v>
          </cell>
          <cell r="E29">
            <v>230.4</v>
          </cell>
        </row>
        <row r="30">
          <cell r="A30" t="str">
            <v>PVC6280</v>
          </cell>
          <cell r="B30" t="str">
            <v>PVC</v>
          </cell>
          <cell r="C30">
            <v>280</v>
          </cell>
          <cell r="D30">
            <v>6</v>
          </cell>
          <cell r="E30">
            <v>258</v>
          </cell>
        </row>
        <row r="31">
          <cell r="A31" t="str">
            <v>PVC6315</v>
          </cell>
          <cell r="B31" t="str">
            <v>PVC</v>
          </cell>
          <cell r="C31">
            <v>315</v>
          </cell>
          <cell r="D31">
            <v>6</v>
          </cell>
          <cell r="E31">
            <v>290.2</v>
          </cell>
        </row>
        <row r="32">
          <cell r="A32" t="str">
            <v>PVC6355</v>
          </cell>
          <cell r="B32" t="str">
            <v>PVC</v>
          </cell>
          <cell r="C32">
            <v>355</v>
          </cell>
          <cell r="D32">
            <v>6</v>
          </cell>
        </row>
        <row r="33">
          <cell r="A33" t="str">
            <v>PVC6400</v>
          </cell>
          <cell r="B33" t="str">
            <v>PVC</v>
          </cell>
          <cell r="C33">
            <v>400</v>
          </cell>
          <cell r="D33">
            <v>6</v>
          </cell>
        </row>
        <row r="34">
          <cell r="A34" t="str">
            <v>PVC1063</v>
          </cell>
          <cell r="B34" t="str">
            <v>PVC</v>
          </cell>
          <cell r="C34">
            <v>63</v>
          </cell>
          <cell r="D34">
            <v>10</v>
          </cell>
          <cell r="E34">
            <v>54.8</v>
          </cell>
        </row>
        <row r="35">
          <cell r="A35" t="str">
            <v>PVC1075</v>
          </cell>
          <cell r="B35" t="str">
            <v>PVC</v>
          </cell>
          <cell r="C35">
            <v>75</v>
          </cell>
          <cell r="D35">
            <v>10</v>
          </cell>
          <cell r="E35">
            <v>65.2</v>
          </cell>
        </row>
        <row r="36">
          <cell r="A36" t="str">
            <v>PVC1090</v>
          </cell>
          <cell r="B36" t="str">
            <v>PVC</v>
          </cell>
          <cell r="C36">
            <v>90</v>
          </cell>
          <cell r="D36">
            <v>10</v>
          </cell>
          <cell r="E36">
            <v>78.599999999999994</v>
          </cell>
        </row>
        <row r="37">
          <cell r="A37" t="str">
            <v>PVC10110</v>
          </cell>
          <cell r="B37" t="str">
            <v>PVC</v>
          </cell>
          <cell r="C37">
            <v>110</v>
          </cell>
          <cell r="D37">
            <v>10</v>
          </cell>
          <cell r="E37">
            <v>95.8</v>
          </cell>
        </row>
        <row r="38">
          <cell r="A38" t="str">
            <v>PVC10125</v>
          </cell>
          <cell r="B38" t="str">
            <v>PVC</v>
          </cell>
          <cell r="C38">
            <v>125</v>
          </cell>
          <cell r="D38">
            <v>10</v>
          </cell>
          <cell r="E38">
            <v>109</v>
          </cell>
        </row>
        <row r="39">
          <cell r="A39" t="str">
            <v>PVC10140</v>
          </cell>
          <cell r="B39" t="str">
            <v>PVC</v>
          </cell>
          <cell r="C39">
            <v>140</v>
          </cell>
          <cell r="D39">
            <v>10</v>
          </cell>
          <cell r="E39">
            <v>122.2</v>
          </cell>
        </row>
        <row r="40">
          <cell r="A40" t="str">
            <v>PVC10160</v>
          </cell>
          <cell r="B40" t="str">
            <v>PVC</v>
          </cell>
          <cell r="C40">
            <v>160</v>
          </cell>
          <cell r="D40">
            <v>10</v>
          </cell>
          <cell r="E40">
            <v>139.6</v>
          </cell>
        </row>
        <row r="41">
          <cell r="A41" t="str">
            <v>PVC10180</v>
          </cell>
          <cell r="B41" t="str">
            <v>PVC</v>
          </cell>
          <cell r="C41">
            <v>180</v>
          </cell>
          <cell r="D41">
            <v>10</v>
          </cell>
          <cell r="E41">
            <v>157.19999999999999</v>
          </cell>
        </row>
        <row r="42">
          <cell r="A42" t="str">
            <v>PVC10200</v>
          </cell>
          <cell r="B42" t="str">
            <v>PVC</v>
          </cell>
          <cell r="C42">
            <v>200</v>
          </cell>
          <cell r="D42">
            <v>10</v>
          </cell>
          <cell r="E42">
            <v>174.6</v>
          </cell>
        </row>
        <row r="43">
          <cell r="A43" t="str">
            <v>PVC10225</v>
          </cell>
          <cell r="B43" t="str">
            <v>PVC</v>
          </cell>
          <cell r="C43">
            <v>225</v>
          </cell>
          <cell r="D43">
            <v>10</v>
          </cell>
          <cell r="E43">
            <v>196.4</v>
          </cell>
        </row>
        <row r="44">
          <cell r="A44" t="str">
            <v>PVC10250</v>
          </cell>
          <cell r="B44" t="str">
            <v>PVC</v>
          </cell>
          <cell r="C44">
            <v>250</v>
          </cell>
          <cell r="D44">
            <v>10</v>
          </cell>
          <cell r="E44">
            <v>218.2</v>
          </cell>
        </row>
        <row r="45">
          <cell r="A45" t="str">
            <v>PVC10280</v>
          </cell>
          <cell r="B45" t="str">
            <v>PVC</v>
          </cell>
          <cell r="C45">
            <v>280</v>
          </cell>
          <cell r="D45">
            <v>10</v>
          </cell>
          <cell r="E45">
            <v>244.4</v>
          </cell>
        </row>
        <row r="46">
          <cell r="A46" t="str">
            <v>PVC10315</v>
          </cell>
          <cell r="B46" t="str">
            <v>PVC</v>
          </cell>
          <cell r="C46">
            <v>315</v>
          </cell>
          <cell r="D46">
            <v>10</v>
          </cell>
          <cell r="E46">
            <v>275.2</v>
          </cell>
        </row>
        <row r="47">
          <cell r="A47" t="str">
            <v>PVC10355</v>
          </cell>
          <cell r="B47" t="str">
            <v>PVC</v>
          </cell>
          <cell r="C47">
            <v>355</v>
          </cell>
          <cell r="D47">
            <v>10</v>
          </cell>
        </row>
        <row r="48">
          <cell r="A48" t="str">
            <v>PVC10400</v>
          </cell>
          <cell r="B48" t="str">
            <v>PVC</v>
          </cell>
          <cell r="C48">
            <v>400</v>
          </cell>
          <cell r="D48">
            <v>10</v>
          </cell>
        </row>
        <row r="49">
          <cell r="A49" t="str">
            <v>HDPE463</v>
          </cell>
          <cell r="B49" t="str">
            <v>HDPE</v>
          </cell>
          <cell r="C49">
            <v>63</v>
          </cell>
          <cell r="D49">
            <v>4</v>
          </cell>
          <cell r="E49">
            <v>57</v>
          </cell>
        </row>
        <row r="50">
          <cell r="A50" t="str">
            <v>HDPE475</v>
          </cell>
          <cell r="B50" t="str">
            <v>HDPE</v>
          </cell>
          <cell r="C50">
            <v>75</v>
          </cell>
          <cell r="D50">
            <v>4</v>
          </cell>
          <cell r="E50">
            <v>68.2</v>
          </cell>
        </row>
        <row r="51">
          <cell r="A51" t="str">
            <v>HDPE490</v>
          </cell>
          <cell r="B51" t="str">
            <v>HDPE</v>
          </cell>
          <cell r="C51">
            <v>90</v>
          </cell>
          <cell r="D51">
            <v>4</v>
          </cell>
          <cell r="E51">
            <v>81.8</v>
          </cell>
        </row>
        <row r="52">
          <cell r="A52" t="str">
            <v>HDPE4110</v>
          </cell>
          <cell r="B52" t="str">
            <v>HDPE</v>
          </cell>
          <cell r="C52">
            <v>110</v>
          </cell>
          <cell r="D52">
            <v>4</v>
          </cell>
          <cell r="E52">
            <v>100</v>
          </cell>
        </row>
        <row r="53">
          <cell r="A53" t="str">
            <v>HDPE4125</v>
          </cell>
          <cell r="B53" t="str">
            <v>HDPE</v>
          </cell>
          <cell r="C53">
            <v>125</v>
          </cell>
          <cell r="D53">
            <v>4</v>
          </cell>
          <cell r="E53">
            <v>113.8</v>
          </cell>
        </row>
        <row r="54">
          <cell r="A54" t="str">
            <v>HDPE4140</v>
          </cell>
          <cell r="B54" t="str">
            <v>HDPE</v>
          </cell>
          <cell r="C54">
            <v>140</v>
          </cell>
          <cell r="D54">
            <v>4</v>
          </cell>
          <cell r="E54">
            <v>127.6</v>
          </cell>
        </row>
        <row r="55">
          <cell r="A55" t="str">
            <v>HDPE4160</v>
          </cell>
          <cell r="B55" t="str">
            <v>HDPE</v>
          </cell>
          <cell r="C55">
            <v>160</v>
          </cell>
          <cell r="D55">
            <v>4</v>
          </cell>
          <cell r="E55">
            <v>145.80000000000001</v>
          </cell>
        </row>
        <row r="56">
          <cell r="A56" t="str">
            <v>HDPE4180</v>
          </cell>
          <cell r="B56" t="str">
            <v>HDPE</v>
          </cell>
          <cell r="C56">
            <v>180</v>
          </cell>
          <cell r="D56">
            <v>4</v>
          </cell>
          <cell r="E56">
            <v>164.2</v>
          </cell>
        </row>
        <row r="57">
          <cell r="A57" t="str">
            <v>HDPE4200</v>
          </cell>
          <cell r="B57" t="str">
            <v>HDPE</v>
          </cell>
          <cell r="C57">
            <v>200</v>
          </cell>
          <cell r="D57">
            <v>4</v>
          </cell>
          <cell r="E57">
            <v>182.6</v>
          </cell>
        </row>
        <row r="58">
          <cell r="A58" t="str">
            <v>HDPE4225</v>
          </cell>
          <cell r="B58" t="str">
            <v>HDPE</v>
          </cell>
          <cell r="C58">
            <v>225</v>
          </cell>
          <cell r="D58">
            <v>4</v>
          </cell>
          <cell r="E58">
            <v>205.4</v>
          </cell>
        </row>
        <row r="59">
          <cell r="A59" t="str">
            <v>HDPE4250</v>
          </cell>
          <cell r="B59" t="str">
            <v>HDPE</v>
          </cell>
          <cell r="C59">
            <v>250</v>
          </cell>
          <cell r="D59">
            <v>4</v>
          </cell>
          <cell r="E59">
            <v>228.2</v>
          </cell>
        </row>
        <row r="60">
          <cell r="A60" t="str">
            <v>HDPE4280</v>
          </cell>
          <cell r="B60" t="str">
            <v>HDPE</v>
          </cell>
          <cell r="C60">
            <v>280</v>
          </cell>
          <cell r="D60">
            <v>4</v>
          </cell>
          <cell r="E60">
            <v>255.8</v>
          </cell>
        </row>
        <row r="61">
          <cell r="A61" t="str">
            <v>HDPE4315</v>
          </cell>
          <cell r="B61" t="str">
            <v>HDPE</v>
          </cell>
          <cell r="C61">
            <v>315</v>
          </cell>
          <cell r="D61">
            <v>4</v>
          </cell>
          <cell r="E61">
            <v>287.60000000000002</v>
          </cell>
        </row>
        <row r="62">
          <cell r="A62" t="str">
            <v>HDPE4355</v>
          </cell>
          <cell r="B62" t="str">
            <v>HDPE</v>
          </cell>
          <cell r="C62">
            <v>355</v>
          </cell>
          <cell r="D62">
            <v>4</v>
          </cell>
          <cell r="E62">
            <v>324.39999999999998</v>
          </cell>
        </row>
        <row r="63">
          <cell r="A63" t="str">
            <v>HDPE4400</v>
          </cell>
          <cell r="B63" t="str">
            <v>HDPE</v>
          </cell>
          <cell r="C63">
            <v>400</v>
          </cell>
          <cell r="D63">
            <v>4</v>
          </cell>
          <cell r="E63">
            <v>364</v>
          </cell>
        </row>
        <row r="64">
          <cell r="A64" t="str">
            <v>HDPE663</v>
          </cell>
          <cell r="B64" t="str">
            <v>HDPE</v>
          </cell>
          <cell r="C64">
            <v>63</v>
          </cell>
          <cell r="D64">
            <v>6</v>
          </cell>
          <cell r="E64">
            <v>54.6</v>
          </cell>
        </row>
        <row r="65">
          <cell r="A65" t="str">
            <v>HDPE675</v>
          </cell>
          <cell r="B65" t="str">
            <v>HDPE</v>
          </cell>
          <cell r="C65">
            <v>75</v>
          </cell>
          <cell r="D65">
            <v>6</v>
          </cell>
          <cell r="E65">
            <v>65</v>
          </cell>
        </row>
        <row r="66">
          <cell r="A66" t="str">
            <v>HDPE690</v>
          </cell>
          <cell r="B66" t="str">
            <v>HDPE</v>
          </cell>
          <cell r="C66">
            <v>90</v>
          </cell>
          <cell r="D66">
            <v>6</v>
          </cell>
          <cell r="E66">
            <v>78.2</v>
          </cell>
        </row>
        <row r="67">
          <cell r="A67" t="str">
            <v>HDPE6110</v>
          </cell>
          <cell r="B67" t="str">
            <v>HDPE</v>
          </cell>
          <cell r="C67">
            <v>110</v>
          </cell>
          <cell r="D67">
            <v>6</v>
          </cell>
          <cell r="E67">
            <v>95.6</v>
          </cell>
        </row>
        <row r="68">
          <cell r="A68" t="str">
            <v>HDPE6125</v>
          </cell>
          <cell r="B68" t="str">
            <v>HDPE</v>
          </cell>
          <cell r="C68">
            <v>125</v>
          </cell>
          <cell r="D68">
            <v>6</v>
          </cell>
          <cell r="E68">
            <v>108.8</v>
          </cell>
        </row>
        <row r="69">
          <cell r="A69" t="str">
            <v>HDPE6140</v>
          </cell>
          <cell r="B69" t="str">
            <v>HDPE</v>
          </cell>
          <cell r="C69">
            <v>140</v>
          </cell>
          <cell r="D69">
            <v>6</v>
          </cell>
          <cell r="E69">
            <v>122</v>
          </cell>
        </row>
        <row r="70">
          <cell r="A70" t="str">
            <v>HDPE6160</v>
          </cell>
          <cell r="B70" t="str">
            <v>HDPE</v>
          </cell>
          <cell r="C70">
            <v>160</v>
          </cell>
          <cell r="D70">
            <v>6</v>
          </cell>
          <cell r="E70">
            <v>139.4</v>
          </cell>
        </row>
        <row r="71">
          <cell r="A71" t="str">
            <v>HDPE6180</v>
          </cell>
          <cell r="B71" t="str">
            <v>HDPE</v>
          </cell>
          <cell r="C71">
            <v>180</v>
          </cell>
          <cell r="D71">
            <v>6</v>
          </cell>
          <cell r="E71">
            <v>157</v>
          </cell>
        </row>
        <row r="72">
          <cell r="A72" t="str">
            <v>HDPE6200</v>
          </cell>
          <cell r="B72" t="str">
            <v>HDPE</v>
          </cell>
          <cell r="C72">
            <v>200</v>
          </cell>
          <cell r="D72">
            <v>6</v>
          </cell>
          <cell r="E72">
            <v>174.4</v>
          </cell>
        </row>
        <row r="73">
          <cell r="A73" t="str">
            <v>HDPE6225</v>
          </cell>
          <cell r="B73" t="str">
            <v>HDPE</v>
          </cell>
          <cell r="C73">
            <v>225</v>
          </cell>
          <cell r="D73">
            <v>6</v>
          </cell>
          <cell r="E73">
            <v>196.4</v>
          </cell>
        </row>
        <row r="74">
          <cell r="A74" t="str">
            <v>HDPE6250</v>
          </cell>
          <cell r="B74" t="str">
            <v>HDPE</v>
          </cell>
          <cell r="C74">
            <v>250</v>
          </cell>
          <cell r="D74">
            <v>6</v>
          </cell>
          <cell r="E74">
            <v>218.2</v>
          </cell>
        </row>
        <row r="75">
          <cell r="A75" t="str">
            <v>HDPE6280</v>
          </cell>
          <cell r="B75" t="str">
            <v>HDPE</v>
          </cell>
          <cell r="C75">
            <v>280</v>
          </cell>
          <cell r="D75">
            <v>6</v>
          </cell>
          <cell r="E75">
            <v>244.6</v>
          </cell>
        </row>
        <row r="76">
          <cell r="A76" t="str">
            <v>HDPE6315</v>
          </cell>
          <cell r="B76" t="str">
            <v>HDPE</v>
          </cell>
          <cell r="C76">
            <v>315</v>
          </cell>
          <cell r="D76">
            <v>6</v>
          </cell>
          <cell r="E76">
            <v>275.2</v>
          </cell>
        </row>
        <row r="77">
          <cell r="A77" t="str">
            <v>HDPE6355</v>
          </cell>
          <cell r="B77" t="str">
            <v>HDPE</v>
          </cell>
          <cell r="C77">
            <v>355</v>
          </cell>
          <cell r="D77">
            <v>6</v>
          </cell>
          <cell r="E77">
            <v>310.2</v>
          </cell>
        </row>
        <row r="78">
          <cell r="A78" t="str">
            <v>HDPE6400</v>
          </cell>
          <cell r="B78" t="str">
            <v>HDPE</v>
          </cell>
          <cell r="C78">
            <v>400</v>
          </cell>
          <cell r="D78">
            <v>6</v>
          </cell>
          <cell r="E78">
            <v>347.2</v>
          </cell>
        </row>
        <row r="79">
          <cell r="A79" t="str">
            <v>HDPE863</v>
          </cell>
          <cell r="B79" t="str">
            <v>HDPE</v>
          </cell>
          <cell r="C79">
            <v>63</v>
          </cell>
          <cell r="D79">
            <v>8</v>
          </cell>
          <cell r="E79">
            <v>52.2</v>
          </cell>
        </row>
        <row r="80">
          <cell r="A80" t="str">
            <v>HDPE875</v>
          </cell>
          <cell r="B80" t="str">
            <v>HDPE</v>
          </cell>
          <cell r="C80">
            <v>75</v>
          </cell>
          <cell r="D80">
            <v>8</v>
          </cell>
          <cell r="E80">
            <v>62.2</v>
          </cell>
        </row>
        <row r="81">
          <cell r="A81" t="str">
            <v>HDPE890</v>
          </cell>
          <cell r="B81" t="str">
            <v>HDPE</v>
          </cell>
          <cell r="C81">
            <v>90</v>
          </cell>
          <cell r="D81">
            <v>8</v>
          </cell>
          <cell r="E81">
            <v>74.8</v>
          </cell>
        </row>
        <row r="82">
          <cell r="A82" t="str">
            <v>HDPE8110</v>
          </cell>
          <cell r="B82" t="str">
            <v>HDPE</v>
          </cell>
          <cell r="C82">
            <v>110</v>
          </cell>
          <cell r="D82">
            <v>8</v>
          </cell>
          <cell r="E82">
            <v>91.4</v>
          </cell>
        </row>
        <row r="83">
          <cell r="A83" t="str">
            <v>HDPE8125</v>
          </cell>
          <cell r="B83" t="str">
            <v>HDPE</v>
          </cell>
          <cell r="C83">
            <v>125</v>
          </cell>
          <cell r="D83">
            <v>8</v>
          </cell>
          <cell r="E83">
            <v>104</v>
          </cell>
        </row>
        <row r="84">
          <cell r="A84" t="str">
            <v>HDPE8140</v>
          </cell>
          <cell r="B84" t="str">
            <v>HDPE</v>
          </cell>
          <cell r="C84">
            <v>140</v>
          </cell>
          <cell r="D84">
            <v>8</v>
          </cell>
          <cell r="E84">
            <v>116.6</v>
          </cell>
        </row>
        <row r="85">
          <cell r="A85" t="str">
            <v>HDPE8160</v>
          </cell>
          <cell r="B85" t="str">
            <v>HDPE</v>
          </cell>
          <cell r="C85">
            <v>160</v>
          </cell>
          <cell r="D85">
            <v>8</v>
          </cell>
          <cell r="E85">
            <v>133.4</v>
          </cell>
        </row>
        <row r="86">
          <cell r="A86" t="str">
            <v>HDPE8180</v>
          </cell>
          <cell r="B86" t="str">
            <v>HDPE</v>
          </cell>
          <cell r="C86">
            <v>180</v>
          </cell>
          <cell r="D86">
            <v>8</v>
          </cell>
          <cell r="E86">
            <v>150</v>
          </cell>
        </row>
        <row r="87">
          <cell r="A87" t="str">
            <v>HDPE8200</v>
          </cell>
          <cell r="B87" t="str">
            <v>HDPE</v>
          </cell>
          <cell r="C87">
            <v>200</v>
          </cell>
          <cell r="D87">
            <v>8</v>
          </cell>
          <cell r="E87">
            <v>166.8</v>
          </cell>
        </row>
        <row r="88">
          <cell r="A88" t="str">
            <v>HDPE8225</v>
          </cell>
          <cell r="B88" t="str">
            <v>HDPE</v>
          </cell>
          <cell r="C88">
            <v>225</v>
          </cell>
          <cell r="D88">
            <v>8</v>
          </cell>
          <cell r="E88">
            <v>187.8</v>
          </cell>
        </row>
        <row r="89">
          <cell r="A89" t="str">
            <v>HDPE8250</v>
          </cell>
          <cell r="B89" t="str">
            <v>HDPE</v>
          </cell>
          <cell r="C89">
            <v>250</v>
          </cell>
          <cell r="D89">
            <v>8</v>
          </cell>
          <cell r="E89">
            <v>208.6</v>
          </cell>
        </row>
        <row r="90">
          <cell r="A90" t="str">
            <v>HDPE8280</v>
          </cell>
          <cell r="B90" t="str">
            <v>HDPE</v>
          </cell>
          <cell r="C90">
            <v>280</v>
          </cell>
          <cell r="D90">
            <v>8</v>
          </cell>
          <cell r="E90">
            <v>233.8</v>
          </cell>
        </row>
        <row r="91">
          <cell r="A91" t="str">
            <v>HDPE8315</v>
          </cell>
          <cell r="B91" t="str">
            <v>HDPE</v>
          </cell>
          <cell r="C91">
            <v>315</v>
          </cell>
          <cell r="D91">
            <v>8</v>
          </cell>
          <cell r="E91">
            <v>263</v>
          </cell>
        </row>
        <row r="92">
          <cell r="A92" t="str">
            <v>HDPE8355</v>
          </cell>
          <cell r="B92" t="str">
            <v>HDPE</v>
          </cell>
          <cell r="C92">
            <v>355</v>
          </cell>
          <cell r="D92">
            <v>8</v>
          </cell>
          <cell r="E92">
            <v>296.60000000000002</v>
          </cell>
        </row>
        <row r="93">
          <cell r="A93" t="str">
            <v>HDPE8400</v>
          </cell>
          <cell r="B93" t="str">
            <v>HDPE</v>
          </cell>
          <cell r="C93">
            <v>400</v>
          </cell>
          <cell r="D93">
            <v>8</v>
          </cell>
          <cell r="E93">
            <v>331.2</v>
          </cell>
        </row>
        <row r="94">
          <cell r="A94" t="str">
            <v>HDPE1063</v>
          </cell>
          <cell r="B94" t="str">
            <v>HDPE</v>
          </cell>
          <cell r="C94">
            <v>63</v>
          </cell>
          <cell r="D94">
            <v>10</v>
          </cell>
          <cell r="E94">
            <v>49.8</v>
          </cell>
        </row>
        <row r="95">
          <cell r="A95" t="str">
            <v>HDPE1075</v>
          </cell>
          <cell r="B95" t="str">
            <v>HDPE</v>
          </cell>
          <cell r="C95">
            <v>75</v>
          </cell>
          <cell r="D95">
            <v>10</v>
          </cell>
          <cell r="E95">
            <v>59.4</v>
          </cell>
        </row>
        <row r="96">
          <cell r="A96" t="str">
            <v>HDPE1090</v>
          </cell>
          <cell r="B96" t="str">
            <v>HDPE</v>
          </cell>
          <cell r="C96">
            <v>90</v>
          </cell>
          <cell r="D96">
            <v>10</v>
          </cell>
          <cell r="E96">
            <v>71.400000000000006</v>
          </cell>
        </row>
        <row r="97">
          <cell r="A97" t="str">
            <v>HDPE10110</v>
          </cell>
          <cell r="B97" t="str">
            <v>HDPE</v>
          </cell>
          <cell r="C97">
            <v>110</v>
          </cell>
          <cell r="D97">
            <v>10</v>
          </cell>
          <cell r="E97">
            <v>87.6</v>
          </cell>
        </row>
        <row r="98">
          <cell r="A98" t="str">
            <v>HDPE10125</v>
          </cell>
          <cell r="B98" t="str">
            <v>HDPE</v>
          </cell>
          <cell r="C98">
            <v>125</v>
          </cell>
          <cell r="D98">
            <v>10</v>
          </cell>
          <cell r="E98">
            <v>99.4</v>
          </cell>
        </row>
        <row r="99">
          <cell r="A99" t="str">
            <v>HDPE10140</v>
          </cell>
          <cell r="B99" t="str">
            <v>HDPE</v>
          </cell>
          <cell r="C99">
            <v>140</v>
          </cell>
          <cell r="D99">
            <v>10</v>
          </cell>
          <cell r="E99">
            <v>111.4</v>
          </cell>
        </row>
        <row r="100">
          <cell r="A100" t="str">
            <v>HDPE10160</v>
          </cell>
          <cell r="B100" t="str">
            <v>HDPE</v>
          </cell>
          <cell r="C100">
            <v>160</v>
          </cell>
          <cell r="D100">
            <v>10</v>
          </cell>
          <cell r="E100">
            <v>127.2</v>
          </cell>
        </row>
        <row r="101">
          <cell r="A101" t="str">
            <v>HDPE10180</v>
          </cell>
          <cell r="B101" t="str">
            <v>HDPE</v>
          </cell>
          <cell r="C101">
            <v>180</v>
          </cell>
          <cell r="D101">
            <v>10</v>
          </cell>
          <cell r="E101">
            <v>143.19999999999999</v>
          </cell>
        </row>
        <row r="102">
          <cell r="A102" t="str">
            <v>HDPE10200</v>
          </cell>
          <cell r="B102" t="str">
            <v>HDPE</v>
          </cell>
          <cell r="C102">
            <v>200</v>
          </cell>
          <cell r="D102">
            <v>10</v>
          </cell>
          <cell r="E102">
            <v>159.4</v>
          </cell>
        </row>
        <row r="103">
          <cell r="A103" t="str">
            <v>HDPE10225</v>
          </cell>
          <cell r="B103" t="str">
            <v>HDPE</v>
          </cell>
          <cell r="C103">
            <v>225</v>
          </cell>
          <cell r="D103">
            <v>10</v>
          </cell>
          <cell r="E103">
            <v>179.4</v>
          </cell>
        </row>
        <row r="104">
          <cell r="A104" t="str">
            <v>HDPE10250</v>
          </cell>
          <cell r="B104" t="str">
            <v>HDPE</v>
          </cell>
          <cell r="C104">
            <v>250</v>
          </cell>
          <cell r="D104">
            <v>10</v>
          </cell>
          <cell r="E104">
            <v>199.4</v>
          </cell>
        </row>
        <row r="105">
          <cell r="A105" t="str">
            <v>HDPE10280</v>
          </cell>
          <cell r="B105" t="str">
            <v>HDPE</v>
          </cell>
          <cell r="C105">
            <v>280</v>
          </cell>
          <cell r="D105">
            <v>10</v>
          </cell>
          <cell r="E105">
            <v>223.4</v>
          </cell>
        </row>
        <row r="106">
          <cell r="A106" t="str">
            <v>HDPE10315</v>
          </cell>
          <cell r="B106" t="str">
            <v>HDPE</v>
          </cell>
          <cell r="C106">
            <v>315</v>
          </cell>
          <cell r="D106">
            <v>10</v>
          </cell>
          <cell r="E106">
            <v>251.4</v>
          </cell>
        </row>
        <row r="107">
          <cell r="A107" t="str">
            <v>HDPE10355</v>
          </cell>
          <cell r="B107" t="str">
            <v>HDPE</v>
          </cell>
          <cell r="C107">
            <v>355</v>
          </cell>
          <cell r="D107">
            <v>10</v>
          </cell>
          <cell r="E107">
            <v>283.39999999999998</v>
          </cell>
        </row>
        <row r="108">
          <cell r="A108" t="str">
            <v>HDPE10400</v>
          </cell>
          <cell r="B108" t="str">
            <v>HDPE</v>
          </cell>
          <cell r="C108">
            <v>400</v>
          </cell>
          <cell r="D108">
            <v>10</v>
          </cell>
          <cell r="E108">
            <v>315.8</v>
          </cell>
        </row>
        <row r="109">
          <cell r="A109" t="str">
            <v>DIK780</v>
          </cell>
          <cell r="B109" t="str">
            <v>DI</v>
          </cell>
          <cell r="C109">
            <v>80</v>
          </cell>
          <cell r="D109" t="str">
            <v>K7</v>
          </cell>
          <cell r="E109">
            <v>80</v>
          </cell>
        </row>
        <row r="110">
          <cell r="A110" t="str">
            <v>DIK7100</v>
          </cell>
          <cell r="B110" t="str">
            <v>DI</v>
          </cell>
          <cell r="C110">
            <v>100</v>
          </cell>
          <cell r="D110" t="str">
            <v>K7</v>
          </cell>
          <cell r="E110">
            <v>100</v>
          </cell>
        </row>
        <row r="111">
          <cell r="A111" t="str">
            <v>DIK7125</v>
          </cell>
          <cell r="B111" t="str">
            <v>DI</v>
          </cell>
          <cell r="C111">
            <v>125</v>
          </cell>
          <cell r="D111" t="str">
            <v>K7</v>
          </cell>
          <cell r="E111">
            <v>125</v>
          </cell>
        </row>
        <row r="112">
          <cell r="A112" t="str">
            <v>DIK7150</v>
          </cell>
          <cell r="B112" t="str">
            <v>DI</v>
          </cell>
          <cell r="C112">
            <v>150</v>
          </cell>
          <cell r="D112" t="str">
            <v>K7</v>
          </cell>
          <cell r="E112">
            <v>150</v>
          </cell>
        </row>
        <row r="113">
          <cell r="A113" t="str">
            <v>DIK7200</v>
          </cell>
          <cell r="B113" t="str">
            <v>DI</v>
          </cell>
          <cell r="C113">
            <v>200</v>
          </cell>
          <cell r="D113" t="str">
            <v>K7</v>
          </cell>
          <cell r="E113">
            <v>200</v>
          </cell>
        </row>
        <row r="114">
          <cell r="A114" t="str">
            <v>DIK7250</v>
          </cell>
          <cell r="B114" t="str">
            <v>DI</v>
          </cell>
          <cell r="C114">
            <v>250</v>
          </cell>
          <cell r="D114" t="str">
            <v>K7</v>
          </cell>
          <cell r="E114">
            <v>250</v>
          </cell>
        </row>
        <row r="115">
          <cell r="A115" t="str">
            <v>DIK7300</v>
          </cell>
          <cell r="B115" t="str">
            <v>DI</v>
          </cell>
          <cell r="C115">
            <v>300</v>
          </cell>
          <cell r="D115" t="str">
            <v>K7</v>
          </cell>
          <cell r="E115">
            <v>300</v>
          </cell>
        </row>
        <row r="116">
          <cell r="A116" t="str">
            <v>DIK7350</v>
          </cell>
          <cell r="B116" t="str">
            <v>DI</v>
          </cell>
          <cell r="C116">
            <v>350</v>
          </cell>
          <cell r="D116" t="str">
            <v>K7</v>
          </cell>
          <cell r="E116">
            <v>350</v>
          </cell>
        </row>
        <row r="117">
          <cell r="A117" t="str">
            <v>DIK7400</v>
          </cell>
          <cell r="B117" t="str">
            <v>DI</v>
          </cell>
          <cell r="C117">
            <v>400</v>
          </cell>
          <cell r="D117" t="str">
            <v>K7</v>
          </cell>
          <cell r="E117">
            <v>400</v>
          </cell>
        </row>
        <row r="118">
          <cell r="A118" t="str">
            <v>DIK7450</v>
          </cell>
          <cell r="B118" t="str">
            <v>DI</v>
          </cell>
          <cell r="C118">
            <v>450</v>
          </cell>
          <cell r="D118" t="str">
            <v>K7</v>
          </cell>
          <cell r="E118">
            <v>450</v>
          </cell>
        </row>
        <row r="119">
          <cell r="A119" t="str">
            <v>DIK7500</v>
          </cell>
          <cell r="B119" t="str">
            <v>DI</v>
          </cell>
          <cell r="C119">
            <v>500</v>
          </cell>
          <cell r="D119" t="str">
            <v>K7</v>
          </cell>
          <cell r="E119">
            <v>500</v>
          </cell>
        </row>
        <row r="120">
          <cell r="A120" t="str">
            <v>DIK7600</v>
          </cell>
          <cell r="B120" t="str">
            <v>DI</v>
          </cell>
          <cell r="C120">
            <v>600</v>
          </cell>
          <cell r="D120" t="str">
            <v>K7</v>
          </cell>
          <cell r="E120">
            <v>600</v>
          </cell>
        </row>
        <row r="121">
          <cell r="A121" t="str">
            <v>DIK7700</v>
          </cell>
          <cell r="B121" t="str">
            <v>DI</v>
          </cell>
          <cell r="C121">
            <v>700</v>
          </cell>
          <cell r="D121" t="str">
            <v>K7</v>
          </cell>
          <cell r="E121">
            <v>700</v>
          </cell>
        </row>
        <row r="122">
          <cell r="A122" t="str">
            <v>DIK7800</v>
          </cell>
          <cell r="B122" t="str">
            <v>DI</v>
          </cell>
          <cell r="C122">
            <v>800</v>
          </cell>
          <cell r="D122" t="str">
            <v>K7</v>
          </cell>
          <cell r="E122">
            <v>800</v>
          </cell>
        </row>
        <row r="123">
          <cell r="A123" t="str">
            <v>DIK7900</v>
          </cell>
          <cell r="B123" t="str">
            <v>DI</v>
          </cell>
          <cell r="C123">
            <v>900</v>
          </cell>
          <cell r="D123" t="str">
            <v>K7</v>
          </cell>
          <cell r="E123">
            <v>900</v>
          </cell>
        </row>
        <row r="124">
          <cell r="A124" t="str">
            <v>DIK71000</v>
          </cell>
          <cell r="B124" t="str">
            <v>DI</v>
          </cell>
          <cell r="C124">
            <v>1000</v>
          </cell>
          <cell r="D124" t="str">
            <v>K7</v>
          </cell>
          <cell r="E124">
            <v>1000</v>
          </cell>
        </row>
        <row r="125">
          <cell r="A125" t="str">
            <v>DIK980</v>
          </cell>
          <cell r="B125" t="str">
            <v>DI</v>
          </cell>
          <cell r="C125">
            <v>80</v>
          </cell>
          <cell r="D125" t="str">
            <v>K9</v>
          </cell>
          <cell r="E125">
            <v>80</v>
          </cell>
        </row>
        <row r="126">
          <cell r="A126" t="str">
            <v>DIK9100</v>
          </cell>
          <cell r="B126" t="str">
            <v>DI</v>
          </cell>
          <cell r="C126">
            <v>100</v>
          </cell>
          <cell r="D126" t="str">
            <v>K9</v>
          </cell>
          <cell r="E126">
            <v>100</v>
          </cell>
        </row>
        <row r="127">
          <cell r="A127" t="str">
            <v>DIK9125</v>
          </cell>
          <cell r="B127" t="str">
            <v>DI</v>
          </cell>
          <cell r="C127">
            <v>125</v>
          </cell>
          <cell r="D127" t="str">
            <v>K9</v>
          </cell>
          <cell r="E127">
            <v>125</v>
          </cell>
        </row>
        <row r="128">
          <cell r="A128" t="str">
            <v>DIK9150</v>
          </cell>
          <cell r="B128" t="str">
            <v>DI</v>
          </cell>
          <cell r="C128">
            <v>150</v>
          </cell>
          <cell r="D128" t="str">
            <v>K9</v>
          </cell>
          <cell r="E128">
            <v>150</v>
          </cell>
        </row>
        <row r="129">
          <cell r="A129" t="str">
            <v>DIK9200</v>
          </cell>
          <cell r="B129" t="str">
            <v>DI</v>
          </cell>
          <cell r="C129">
            <v>200</v>
          </cell>
          <cell r="D129" t="str">
            <v>K9</v>
          </cell>
          <cell r="E129">
            <v>200</v>
          </cell>
        </row>
        <row r="130">
          <cell r="A130" t="str">
            <v>DIK9250</v>
          </cell>
          <cell r="B130" t="str">
            <v>DI</v>
          </cell>
          <cell r="C130">
            <v>250</v>
          </cell>
          <cell r="D130" t="str">
            <v>K9</v>
          </cell>
          <cell r="E130">
            <v>250</v>
          </cell>
        </row>
        <row r="131">
          <cell r="A131" t="str">
            <v>DIK9300</v>
          </cell>
          <cell r="B131" t="str">
            <v>DI</v>
          </cell>
          <cell r="C131">
            <v>300</v>
          </cell>
          <cell r="D131" t="str">
            <v>K9</v>
          </cell>
          <cell r="E131">
            <v>300</v>
          </cell>
        </row>
        <row r="132">
          <cell r="A132" t="str">
            <v>DIK9350</v>
          </cell>
          <cell r="B132" t="str">
            <v>DI</v>
          </cell>
          <cell r="C132">
            <v>350</v>
          </cell>
          <cell r="D132" t="str">
            <v>K9</v>
          </cell>
          <cell r="E132">
            <v>350</v>
          </cell>
        </row>
        <row r="133">
          <cell r="A133" t="str">
            <v>DIK9400</v>
          </cell>
          <cell r="B133" t="str">
            <v>DI</v>
          </cell>
          <cell r="C133">
            <v>400</v>
          </cell>
          <cell r="D133" t="str">
            <v>K9</v>
          </cell>
          <cell r="E133">
            <v>400</v>
          </cell>
        </row>
        <row r="134">
          <cell r="A134" t="str">
            <v>DIK9450</v>
          </cell>
          <cell r="B134" t="str">
            <v>DI</v>
          </cell>
          <cell r="C134">
            <v>450</v>
          </cell>
          <cell r="D134" t="str">
            <v>K9</v>
          </cell>
          <cell r="E134">
            <v>450</v>
          </cell>
        </row>
        <row r="135">
          <cell r="A135" t="str">
            <v>DIK9500</v>
          </cell>
          <cell r="B135" t="str">
            <v>DI</v>
          </cell>
          <cell r="C135">
            <v>500</v>
          </cell>
          <cell r="D135" t="str">
            <v>K9</v>
          </cell>
          <cell r="E135">
            <v>500</v>
          </cell>
        </row>
        <row r="136">
          <cell r="A136" t="str">
            <v>DIK9600</v>
          </cell>
          <cell r="B136" t="str">
            <v>DI</v>
          </cell>
          <cell r="C136">
            <v>600</v>
          </cell>
          <cell r="D136" t="str">
            <v>K9</v>
          </cell>
          <cell r="E136">
            <v>600</v>
          </cell>
        </row>
        <row r="137">
          <cell r="A137" t="str">
            <v>DIK9700</v>
          </cell>
          <cell r="B137" t="str">
            <v>DI</v>
          </cell>
          <cell r="C137">
            <v>700</v>
          </cell>
          <cell r="D137" t="str">
            <v>K9</v>
          </cell>
          <cell r="E137">
            <v>700</v>
          </cell>
        </row>
        <row r="138">
          <cell r="A138" t="str">
            <v>DIK9800</v>
          </cell>
          <cell r="B138" t="str">
            <v>DI</v>
          </cell>
          <cell r="C138">
            <v>800</v>
          </cell>
          <cell r="D138" t="str">
            <v>K9</v>
          </cell>
          <cell r="E138">
            <v>800</v>
          </cell>
        </row>
        <row r="139">
          <cell r="A139" t="str">
            <v>DIK9900</v>
          </cell>
          <cell r="B139" t="str">
            <v>DI</v>
          </cell>
          <cell r="C139">
            <v>900</v>
          </cell>
          <cell r="D139" t="str">
            <v>K9</v>
          </cell>
          <cell r="E139">
            <v>900</v>
          </cell>
        </row>
        <row r="140">
          <cell r="A140" t="str">
            <v>DIK91000</v>
          </cell>
          <cell r="B140" t="str">
            <v>DI</v>
          </cell>
          <cell r="C140">
            <v>1000</v>
          </cell>
          <cell r="D140" t="str">
            <v>K9</v>
          </cell>
          <cell r="E140">
            <v>1000</v>
          </cell>
        </row>
        <row r="141">
          <cell r="A141" t="str">
            <v>CILA80</v>
          </cell>
          <cell r="B141" t="str">
            <v>CI</v>
          </cell>
          <cell r="C141">
            <v>80</v>
          </cell>
          <cell r="D141" t="str">
            <v>LA</v>
          </cell>
          <cell r="E141">
            <v>80</v>
          </cell>
        </row>
        <row r="142">
          <cell r="A142" t="str">
            <v>CILA100</v>
          </cell>
          <cell r="B142" t="str">
            <v>CI</v>
          </cell>
          <cell r="C142">
            <v>100</v>
          </cell>
          <cell r="D142" t="str">
            <v>LA</v>
          </cell>
          <cell r="E142">
            <v>100</v>
          </cell>
        </row>
        <row r="143">
          <cell r="A143" t="str">
            <v>CILA125</v>
          </cell>
          <cell r="B143" t="str">
            <v>CI</v>
          </cell>
          <cell r="C143">
            <v>125</v>
          </cell>
          <cell r="D143" t="str">
            <v>LA</v>
          </cell>
          <cell r="E143">
            <v>125</v>
          </cell>
        </row>
        <row r="144">
          <cell r="A144" t="str">
            <v>CILA150</v>
          </cell>
          <cell r="B144" t="str">
            <v>CI</v>
          </cell>
          <cell r="C144">
            <v>150</v>
          </cell>
          <cell r="D144" t="str">
            <v>LA</v>
          </cell>
          <cell r="E144">
            <v>150</v>
          </cell>
        </row>
        <row r="145">
          <cell r="A145" t="str">
            <v>CILA200</v>
          </cell>
          <cell r="B145" t="str">
            <v>CI</v>
          </cell>
          <cell r="C145">
            <v>200</v>
          </cell>
          <cell r="D145" t="str">
            <v>LA</v>
          </cell>
          <cell r="E145">
            <v>200</v>
          </cell>
        </row>
        <row r="146">
          <cell r="A146" t="str">
            <v>CILA250</v>
          </cell>
          <cell r="B146" t="str">
            <v>CI</v>
          </cell>
          <cell r="C146">
            <v>250</v>
          </cell>
          <cell r="D146" t="str">
            <v>LA</v>
          </cell>
          <cell r="E146">
            <v>250</v>
          </cell>
        </row>
        <row r="147">
          <cell r="A147" t="str">
            <v>CILA300</v>
          </cell>
          <cell r="B147" t="str">
            <v>CI</v>
          </cell>
          <cell r="C147">
            <v>300</v>
          </cell>
          <cell r="D147" t="str">
            <v>LA</v>
          </cell>
          <cell r="E147">
            <v>300</v>
          </cell>
        </row>
        <row r="148">
          <cell r="A148" t="str">
            <v>CILA350</v>
          </cell>
          <cell r="B148" t="str">
            <v>CI</v>
          </cell>
          <cell r="C148">
            <v>350</v>
          </cell>
          <cell r="D148" t="str">
            <v>LA</v>
          </cell>
          <cell r="E148">
            <v>350</v>
          </cell>
        </row>
        <row r="149">
          <cell r="A149" t="str">
            <v>CILA400</v>
          </cell>
          <cell r="B149" t="str">
            <v>CI</v>
          </cell>
          <cell r="C149">
            <v>400</v>
          </cell>
          <cell r="D149" t="str">
            <v>LA</v>
          </cell>
          <cell r="E149">
            <v>400</v>
          </cell>
        </row>
        <row r="150">
          <cell r="A150" t="str">
            <v>CILA450</v>
          </cell>
          <cell r="B150" t="str">
            <v>CI</v>
          </cell>
          <cell r="C150">
            <v>450</v>
          </cell>
          <cell r="D150" t="str">
            <v>LA</v>
          </cell>
          <cell r="E150">
            <v>450</v>
          </cell>
        </row>
        <row r="151">
          <cell r="A151" t="str">
            <v>CILA500</v>
          </cell>
          <cell r="B151" t="str">
            <v>CI</v>
          </cell>
          <cell r="C151">
            <v>500</v>
          </cell>
          <cell r="D151" t="str">
            <v>LA</v>
          </cell>
          <cell r="E151">
            <v>500</v>
          </cell>
        </row>
        <row r="152">
          <cell r="A152" t="str">
            <v>CILA600</v>
          </cell>
          <cell r="B152" t="str">
            <v>CI</v>
          </cell>
          <cell r="C152">
            <v>600</v>
          </cell>
          <cell r="D152" t="str">
            <v>LA</v>
          </cell>
          <cell r="E152">
            <v>600</v>
          </cell>
        </row>
        <row r="153">
          <cell r="A153" t="str">
            <v>CILA700</v>
          </cell>
          <cell r="B153" t="str">
            <v>CI</v>
          </cell>
          <cell r="C153">
            <v>700</v>
          </cell>
          <cell r="D153" t="str">
            <v>LA</v>
          </cell>
          <cell r="E153">
            <v>700</v>
          </cell>
        </row>
        <row r="154">
          <cell r="A154" t="str">
            <v>CILA800</v>
          </cell>
          <cell r="B154" t="str">
            <v>CI</v>
          </cell>
          <cell r="C154">
            <v>800</v>
          </cell>
          <cell r="D154" t="str">
            <v>LA</v>
          </cell>
          <cell r="E154">
            <v>800</v>
          </cell>
        </row>
        <row r="155">
          <cell r="A155" t="str">
            <v>CILA900</v>
          </cell>
          <cell r="B155" t="str">
            <v>CI</v>
          </cell>
          <cell r="C155">
            <v>900</v>
          </cell>
          <cell r="D155" t="str">
            <v>LA</v>
          </cell>
          <cell r="E155">
            <v>900</v>
          </cell>
        </row>
        <row r="156">
          <cell r="A156" t="str">
            <v>CILA1000</v>
          </cell>
          <cell r="B156" t="str">
            <v>CI</v>
          </cell>
          <cell r="C156">
            <v>1000</v>
          </cell>
          <cell r="D156" t="str">
            <v>LA</v>
          </cell>
          <cell r="E156">
            <v>1000</v>
          </cell>
        </row>
        <row r="157">
          <cell r="A157" t="str">
            <v>ACCL-1580</v>
          </cell>
          <cell r="B157" t="str">
            <v>AC</v>
          </cell>
          <cell r="C157">
            <v>80</v>
          </cell>
          <cell r="D157" t="str">
            <v>CL-15</v>
          </cell>
          <cell r="E157">
            <v>80</v>
          </cell>
        </row>
        <row r="158">
          <cell r="A158" t="str">
            <v>ACCL-15100</v>
          </cell>
          <cell r="B158" t="str">
            <v>AC</v>
          </cell>
          <cell r="C158">
            <v>100</v>
          </cell>
          <cell r="D158" t="str">
            <v>CL-15</v>
          </cell>
          <cell r="E158">
            <v>100</v>
          </cell>
        </row>
        <row r="159">
          <cell r="A159" t="str">
            <v>ACCL-15125</v>
          </cell>
          <cell r="B159" t="str">
            <v>AC</v>
          </cell>
          <cell r="C159">
            <v>125</v>
          </cell>
          <cell r="D159" t="str">
            <v>CL-15</v>
          </cell>
          <cell r="E159">
            <v>125</v>
          </cell>
        </row>
        <row r="160">
          <cell r="A160" t="str">
            <v>ACCL-15150</v>
          </cell>
          <cell r="B160" t="str">
            <v>AC</v>
          </cell>
          <cell r="C160">
            <v>150</v>
          </cell>
          <cell r="D160" t="str">
            <v>CL-15</v>
          </cell>
          <cell r="E160">
            <v>150</v>
          </cell>
        </row>
        <row r="161">
          <cell r="A161" t="str">
            <v>ACCL-15200</v>
          </cell>
          <cell r="B161" t="str">
            <v>AC</v>
          </cell>
          <cell r="C161">
            <v>200</v>
          </cell>
          <cell r="D161" t="str">
            <v>CL-15</v>
          </cell>
          <cell r="E161">
            <v>200</v>
          </cell>
        </row>
        <row r="162">
          <cell r="A162" t="str">
            <v>ACCL-15250</v>
          </cell>
          <cell r="B162" t="str">
            <v>AC</v>
          </cell>
          <cell r="C162">
            <v>250</v>
          </cell>
          <cell r="D162" t="str">
            <v>CL-15</v>
          </cell>
          <cell r="E162">
            <v>250</v>
          </cell>
        </row>
        <row r="163">
          <cell r="A163" t="str">
            <v>ACCL-15300</v>
          </cell>
          <cell r="B163" t="str">
            <v>AC</v>
          </cell>
          <cell r="C163">
            <v>300</v>
          </cell>
          <cell r="D163" t="str">
            <v>CL-15</v>
          </cell>
          <cell r="E163">
            <v>300</v>
          </cell>
        </row>
        <row r="164">
          <cell r="A164" t="str">
            <v>ACCL-15350</v>
          </cell>
          <cell r="B164" t="str">
            <v>AC</v>
          </cell>
          <cell r="C164">
            <v>350</v>
          </cell>
          <cell r="D164" t="str">
            <v>CL-15</v>
          </cell>
          <cell r="E164">
            <v>350</v>
          </cell>
        </row>
        <row r="165">
          <cell r="A165" t="str">
            <v>ACCL-15400</v>
          </cell>
          <cell r="B165" t="str">
            <v>AC</v>
          </cell>
          <cell r="C165">
            <v>400</v>
          </cell>
          <cell r="D165" t="str">
            <v>CL-15</v>
          </cell>
          <cell r="E165">
            <v>400</v>
          </cell>
        </row>
        <row r="166">
          <cell r="A166" t="str">
            <v>ACCL-15450</v>
          </cell>
          <cell r="B166" t="str">
            <v>AC</v>
          </cell>
          <cell r="C166">
            <v>450</v>
          </cell>
          <cell r="D166" t="str">
            <v>CL-15</v>
          </cell>
          <cell r="E166">
            <v>450</v>
          </cell>
        </row>
        <row r="167">
          <cell r="A167" t="str">
            <v>ACCL-15500</v>
          </cell>
          <cell r="B167" t="str">
            <v>AC</v>
          </cell>
          <cell r="C167">
            <v>500</v>
          </cell>
          <cell r="D167" t="str">
            <v>CL-15</v>
          </cell>
          <cell r="E167">
            <v>500</v>
          </cell>
        </row>
        <row r="168">
          <cell r="A168" t="str">
            <v>ACCL-15600</v>
          </cell>
          <cell r="B168" t="str">
            <v>AC</v>
          </cell>
          <cell r="C168">
            <v>600</v>
          </cell>
          <cell r="D168" t="str">
            <v>CL-15</v>
          </cell>
          <cell r="E168">
            <v>600</v>
          </cell>
        </row>
        <row r="169">
          <cell r="A169" t="str">
            <v>ACCL-15700</v>
          </cell>
          <cell r="B169" t="str">
            <v>AC</v>
          </cell>
          <cell r="C169">
            <v>700</v>
          </cell>
          <cell r="D169" t="str">
            <v>CL-15</v>
          </cell>
          <cell r="E169">
            <v>700</v>
          </cell>
        </row>
        <row r="170">
          <cell r="A170" t="str">
            <v>ACCL-15800</v>
          </cell>
          <cell r="B170" t="str">
            <v>AC</v>
          </cell>
          <cell r="C170">
            <v>800</v>
          </cell>
          <cell r="D170" t="str">
            <v>CL-15</v>
          </cell>
          <cell r="E170">
            <v>800</v>
          </cell>
        </row>
        <row r="171">
          <cell r="A171" t="str">
            <v>ACCL-15900</v>
          </cell>
          <cell r="B171" t="str">
            <v>AC</v>
          </cell>
          <cell r="C171">
            <v>900</v>
          </cell>
          <cell r="D171" t="str">
            <v>CL-15</v>
          </cell>
          <cell r="E171">
            <v>900</v>
          </cell>
        </row>
        <row r="172">
          <cell r="A172" t="str">
            <v>ACCL-151000</v>
          </cell>
          <cell r="B172" t="str">
            <v>AC</v>
          </cell>
          <cell r="C172">
            <v>1000</v>
          </cell>
          <cell r="D172" t="str">
            <v>CL-15</v>
          </cell>
          <cell r="E172">
            <v>1000</v>
          </cell>
        </row>
        <row r="173">
          <cell r="A173" t="str">
            <v>ACCL-2080</v>
          </cell>
          <cell r="B173" t="str">
            <v>AC</v>
          </cell>
          <cell r="C173">
            <v>80</v>
          </cell>
          <cell r="D173" t="str">
            <v>CL-20</v>
          </cell>
          <cell r="E173">
            <v>80</v>
          </cell>
        </row>
        <row r="174">
          <cell r="A174" t="str">
            <v>ACCL-20100</v>
          </cell>
          <cell r="B174" t="str">
            <v>AC</v>
          </cell>
          <cell r="C174">
            <v>100</v>
          </cell>
          <cell r="D174" t="str">
            <v>CL-20</v>
          </cell>
          <cell r="E174">
            <v>100</v>
          </cell>
        </row>
        <row r="175">
          <cell r="A175" t="str">
            <v>ACCL-20125</v>
          </cell>
          <cell r="B175" t="str">
            <v>AC</v>
          </cell>
          <cell r="C175">
            <v>125</v>
          </cell>
          <cell r="D175" t="str">
            <v>CL-20</v>
          </cell>
          <cell r="E175">
            <v>125</v>
          </cell>
        </row>
        <row r="176">
          <cell r="A176" t="str">
            <v>ACCL-20150</v>
          </cell>
          <cell r="B176" t="str">
            <v>AC</v>
          </cell>
          <cell r="C176">
            <v>150</v>
          </cell>
          <cell r="D176" t="str">
            <v>CL-20</v>
          </cell>
          <cell r="E176">
            <v>150</v>
          </cell>
        </row>
        <row r="177">
          <cell r="A177" t="str">
            <v>ACCL-20200</v>
          </cell>
          <cell r="B177" t="str">
            <v>AC</v>
          </cell>
          <cell r="C177">
            <v>200</v>
          </cell>
          <cell r="D177" t="str">
            <v>CL-20</v>
          </cell>
          <cell r="E177">
            <v>200</v>
          </cell>
        </row>
        <row r="178">
          <cell r="A178" t="str">
            <v>ACCL-20250</v>
          </cell>
          <cell r="B178" t="str">
            <v>AC</v>
          </cell>
          <cell r="C178">
            <v>250</v>
          </cell>
          <cell r="D178" t="str">
            <v>CL-20</v>
          </cell>
          <cell r="E178">
            <v>250</v>
          </cell>
        </row>
        <row r="179">
          <cell r="A179" t="str">
            <v>ACCL-20300</v>
          </cell>
          <cell r="B179" t="str">
            <v>AC</v>
          </cell>
          <cell r="C179">
            <v>300</v>
          </cell>
          <cell r="D179" t="str">
            <v>CL-20</v>
          </cell>
          <cell r="E179">
            <v>300</v>
          </cell>
        </row>
        <row r="180">
          <cell r="A180" t="str">
            <v>ACCL-20350</v>
          </cell>
          <cell r="B180" t="str">
            <v>AC</v>
          </cell>
          <cell r="C180">
            <v>350</v>
          </cell>
          <cell r="D180" t="str">
            <v>CL-20</v>
          </cell>
          <cell r="E180">
            <v>350</v>
          </cell>
        </row>
        <row r="181">
          <cell r="A181" t="str">
            <v>ACCL-20400</v>
          </cell>
          <cell r="B181" t="str">
            <v>AC</v>
          </cell>
          <cell r="C181">
            <v>400</v>
          </cell>
          <cell r="D181" t="str">
            <v>CL-20</v>
          </cell>
          <cell r="E181">
            <v>400</v>
          </cell>
        </row>
        <row r="182">
          <cell r="A182" t="str">
            <v>ACCL-20450</v>
          </cell>
          <cell r="B182" t="str">
            <v>AC</v>
          </cell>
          <cell r="C182">
            <v>450</v>
          </cell>
          <cell r="D182" t="str">
            <v>CL-20</v>
          </cell>
          <cell r="E182">
            <v>450</v>
          </cell>
        </row>
        <row r="183">
          <cell r="A183" t="str">
            <v>ACCL-20500</v>
          </cell>
          <cell r="B183" t="str">
            <v>AC</v>
          </cell>
          <cell r="C183">
            <v>500</v>
          </cell>
          <cell r="D183" t="str">
            <v>CL-20</v>
          </cell>
          <cell r="E183">
            <v>500</v>
          </cell>
        </row>
        <row r="184">
          <cell r="A184" t="str">
            <v>ACCL-20600</v>
          </cell>
          <cell r="B184" t="str">
            <v>AC</v>
          </cell>
          <cell r="C184">
            <v>600</v>
          </cell>
          <cell r="D184" t="str">
            <v>CL-20</v>
          </cell>
          <cell r="E184">
            <v>600</v>
          </cell>
        </row>
        <row r="185">
          <cell r="A185" t="str">
            <v>ACCL-20700</v>
          </cell>
          <cell r="B185" t="str">
            <v>AC</v>
          </cell>
          <cell r="C185">
            <v>700</v>
          </cell>
          <cell r="D185" t="str">
            <v>CL-20</v>
          </cell>
          <cell r="E185">
            <v>700</v>
          </cell>
        </row>
        <row r="186">
          <cell r="A186" t="str">
            <v>ACCL-20800</v>
          </cell>
          <cell r="B186" t="str">
            <v>AC</v>
          </cell>
          <cell r="C186">
            <v>800</v>
          </cell>
          <cell r="D186" t="str">
            <v>CL-20</v>
          </cell>
          <cell r="E186">
            <v>800</v>
          </cell>
        </row>
        <row r="187">
          <cell r="A187" t="str">
            <v>ACCL-20900</v>
          </cell>
          <cell r="B187" t="str">
            <v>AC</v>
          </cell>
          <cell r="C187">
            <v>900</v>
          </cell>
          <cell r="D187" t="str">
            <v>CL-20</v>
          </cell>
          <cell r="E187">
            <v>900</v>
          </cell>
        </row>
        <row r="188">
          <cell r="A188" t="str">
            <v>ACCL-201000</v>
          </cell>
          <cell r="B188" t="str">
            <v>AC</v>
          </cell>
          <cell r="C188">
            <v>1000</v>
          </cell>
          <cell r="D188" t="str">
            <v>CL-20</v>
          </cell>
          <cell r="E188">
            <v>1000</v>
          </cell>
        </row>
        <row r="189">
          <cell r="A189" t="str">
            <v>ACCL-2580</v>
          </cell>
          <cell r="B189" t="str">
            <v>AC</v>
          </cell>
          <cell r="C189">
            <v>80</v>
          </cell>
          <cell r="D189" t="str">
            <v>CL-25</v>
          </cell>
          <cell r="E189">
            <v>80</v>
          </cell>
        </row>
        <row r="190">
          <cell r="A190" t="str">
            <v>ACCL-25100</v>
          </cell>
          <cell r="B190" t="str">
            <v>AC</v>
          </cell>
          <cell r="C190">
            <v>100</v>
          </cell>
          <cell r="D190" t="str">
            <v>CL-25</v>
          </cell>
          <cell r="E190">
            <v>100</v>
          </cell>
        </row>
        <row r="191">
          <cell r="A191" t="str">
            <v>ACCL-25125</v>
          </cell>
          <cell r="B191" t="str">
            <v>AC</v>
          </cell>
          <cell r="C191">
            <v>125</v>
          </cell>
          <cell r="D191" t="str">
            <v>CL-25</v>
          </cell>
          <cell r="E191">
            <v>125</v>
          </cell>
        </row>
        <row r="192">
          <cell r="A192" t="str">
            <v>ACCL-25150</v>
          </cell>
          <cell r="B192" t="str">
            <v>AC</v>
          </cell>
          <cell r="C192">
            <v>150</v>
          </cell>
          <cell r="D192" t="str">
            <v>CL-25</v>
          </cell>
          <cell r="E192">
            <v>150</v>
          </cell>
        </row>
        <row r="193">
          <cell r="A193" t="str">
            <v>ACCL-25200</v>
          </cell>
          <cell r="B193" t="str">
            <v>AC</v>
          </cell>
          <cell r="C193">
            <v>200</v>
          </cell>
          <cell r="D193" t="str">
            <v>CL-25</v>
          </cell>
          <cell r="E193">
            <v>200</v>
          </cell>
        </row>
        <row r="194">
          <cell r="A194" t="str">
            <v>ACCL-25250</v>
          </cell>
          <cell r="B194" t="str">
            <v>AC</v>
          </cell>
          <cell r="C194">
            <v>250</v>
          </cell>
          <cell r="D194" t="str">
            <v>CL-25</v>
          </cell>
          <cell r="E194">
            <v>250</v>
          </cell>
        </row>
        <row r="195">
          <cell r="A195" t="str">
            <v>ACCL-25300</v>
          </cell>
          <cell r="B195" t="str">
            <v>AC</v>
          </cell>
          <cell r="C195">
            <v>300</v>
          </cell>
          <cell r="D195" t="str">
            <v>CL-25</v>
          </cell>
          <cell r="E195">
            <v>300</v>
          </cell>
        </row>
        <row r="196">
          <cell r="A196" t="str">
            <v>ACCL-25350</v>
          </cell>
          <cell r="B196" t="str">
            <v>AC</v>
          </cell>
          <cell r="C196">
            <v>350</v>
          </cell>
          <cell r="D196" t="str">
            <v>CL-25</v>
          </cell>
          <cell r="E196">
            <v>350</v>
          </cell>
        </row>
        <row r="197">
          <cell r="A197" t="str">
            <v>ACCL-25400</v>
          </cell>
          <cell r="B197" t="str">
            <v>AC</v>
          </cell>
          <cell r="C197">
            <v>400</v>
          </cell>
          <cell r="D197" t="str">
            <v>CL-25</v>
          </cell>
          <cell r="E197">
            <v>400</v>
          </cell>
        </row>
        <row r="198">
          <cell r="A198" t="str">
            <v>ACCL-25450</v>
          </cell>
          <cell r="B198" t="str">
            <v>AC</v>
          </cell>
          <cell r="C198">
            <v>450</v>
          </cell>
          <cell r="D198" t="str">
            <v>CL-25</v>
          </cell>
          <cell r="E198">
            <v>450</v>
          </cell>
        </row>
        <row r="199">
          <cell r="A199" t="str">
            <v>ACCL-25500</v>
          </cell>
          <cell r="B199" t="str">
            <v>AC</v>
          </cell>
          <cell r="C199">
            <v>500</v>
          </cell>
          <cell r="D199" t="str">
            <v>CL-25</v>
          </cell>
          <cell r="E199">
            <v>500</v>
          </cell>
        </row>
        <row r="200">
          <cell r="A200" t="str">
            <v>ACCL-25600</v>
          </cell>
          <cell r="B200" t="str">
            <v>AC</v>
          </cell>
          <cell r="C200">
            <v>600</v>
          </cell>
          <cell r="D200" t="str">
            <v>CL-25</v>
          </cell>
          <cell r="E200">
            <v>600</v>
          </cell>
        </row>
        <row r="201">
          <cell r="A201" t="str">
            <v>ACCL-25700</v>
          </cell>
          <cell r="B201" t="str">
            <v>AC</v>
          </cell>
          <cell r="C201">
            <v>700</v>
          </cell>
          <cell r="D201" t="str">
            <v>CL-25</v>
          </cell>
          <cell r="E201">
            <v>700</v>
          </cell>
        </row>
        <row r="202">
          <cell r="A202" t="str">
            <v>ACCL-25800</v>
          </cell>
          <cell r="B202" t="str">
            <v>AC</v>
          </cell>
          <cell r="C202">
            <v>800</v>
          </cell>
          <cell r="D202" t="str">
            <v>CL-25</v>
          </cell>
          <cell r="E202">
            <v>800</v>
          </cell>
        </row>
        <row r="203">
          <cell r="A203" t="str">
            <v>ACCL-25900</v>
          </cell>
          <cell r="B203" t="str">
            <v>AC</v>
          </cell>
          <cell r="C203">
            <v>900</v>
          </cell>
          <cell r="D203" t="str">
            <v>CL-25</v>
          </cell>
          <cell r="E203">
            <v>900</v>
          </cell>
        </row>
        <row r="204">
          <cell r="A204" t="str">
            <v>ACCL-251000</v>
          </cell>
          <cell r="B204" t="str">
            <v>AC</v>
          </cell>
          <cell r="C204">
            <v>1000</v>
          </cell>
          <cell r="D204" t="str">
            <v>CL-25</v>
          </cell>
          <cell r="E204">
            <v>1000</v>
          </cell>
        </row>
        <row r="205">
          <cell r="A205" t="str">
            <v>BWSC12350</v>
          </cell>
          <cell r="B205" t="str">
            <v>BWSC</v>
          </cell>
          <cell r="C205">
            <v>350</v>
          </cell>
          <cell r="D205">
            <v>12</v>
          </cell>
          <cell r="E205">
            <v>350</v>
          </cell>
        </row>
        <row r="206">
          <cell r="A206" t="str">
            <v>BWSC12400</v>
          </cell>
          <cell r="B206" t="str">
            <v>BWSC</v>
          </cell>
          <cell r="C206">
            <v>400</v>
          </cell>
          <cell r="D206">
            <v>12</v>
          </cell>
          <cell r="E206">
            <v>400</v>
          </cell>
        </row>
        <row r="207">
          <cell r="A207" t="str">
            <v>BWSC12450</v>
          </cell>
          <cell r="B207" t="str">
            <v>BWSC</v>
          </cell>
          <cell r="C207">
            <v>450</v>
          </cell>
          <cell r="D207">
            <v>12</v>
          </cell>
          <cell r="E207">
            <v>450</v>
          </cell>
        </row>
        <row r="208">
          <cell r="A208" t="str">
            <v>BWSC12500</v>
          </cell>
          <cell r="B208" t="str">
            <v>BWSC</v>
          </cell>
          <cell r="C208">
            <v>500</v>
          </cell>
          <cell r="D208">
            <v>12</v>
          </cell>
          <cell r="E208">
            <v>500</v>
          </cell>
        </row>
        <row r="209">
          <cell r="A209" t="str">
            <v>BWSC12600</v>
          </cell>
          <cell r="B209" t="str">
            <v>BWSC</v>
          </cell>
          <cell r="C209">
            <v>600</v>
          </cell>
          <cell r="D209">
            <v>12</v>
          </cell>
          <cell r="E209">
            <v>600</v>
          </cell>
        </row>
        <row r="210">
          <cell r="A210" t="str">
            <v>BWSC12700</v>
          </cell>
          <cell r="B210" t="str">
            <v>BWSC</v>
          </cell>
          <cell r="C210">
            <v>700</v>
          </cell>
          <cell r="D210">
            <v>12</v>
          </cell>
          <cell r="E210">
            <v>700</v>
          </cell>
        </row>
        <row r="211">
          <cell r="A211" t="str">
            <v>BWSC12800</v>
          </cell>
          <cell r="B211" t="str">
            <v>BWSC</v>
          </cell>
          <cell r="C211">
            <v>800</v>
          </cell>
          <cell r="D211">
            <v>12</v>
          </cell>
          <cell r="E211">
            <v>800</v>
          </cell>
        </row>
        <row r="212">
          <cell r="A212" t="str">
            <v>BWSC12900</v>
          </cell>
          <cell r="B212" t="str">
            <v>BWSC</v>
          </cell>
          <cell r="C212">
            <v>900</v>
          </cell>
          <cell r="D212">
            <v>12</v>
          </cell>
          <cell r="E212">
            <v>900</v>
          </cell>
        </row>
        <row r="213">
          <cell r="A213" t="str">
            <v>BWSC121000</v>
          </cell>
          <cell r="B213" t="str">
            <v>BWSC</v>
          </cell>
          <cell r="C213">
            <v>1000</v>
          </cell>
          <cell r="D213">
            <v>12</v>
          </cell>
          <cell r="E213">
            <v>1000</v>
          </cell>
        </row>
        <row r="214">
          <cell r="A214" t="str">
            <v>BWSC14350</v>
          </cell>
          <cell r="B214" t="str">
            <v>BWSC</v>
          </cell>
          <cell r="C214">
            <v>350</v>
          </cell>
          <cell r="D214">
            <v>14</v>
          </cell>
          <cell r="E214">
            <v>350</v>
          </cell>
        </row>
        <row r="215">
          <cell r="A215" t="str">
            <v>BWSC14400</v>
          </cell>
          <cell r="B215" t="str">
            <v>BWSC</v>
          </cell>
          <cell r="C215">
            <v>400</v>
          </cell>
          <cell r="D215">
            <v>14</v>
          </cell>
          <cell r="E215">
            <v>400</v>
          </cell>
        </row>
        <row r="216">
          <cell r="A216" t="str">
            <v>BWSC14450</v>
          </cell>
          <cell r="B216" t="str">
            <v>BWSC</v>
          </cell>
          <cell r="C216">
            <v>450</v>
          </cell>
          <cell r="D216">
            <v>14</v>
          </cell>
          <cell r="E216">
            <v>450</v>
          </cell>
        </row>
        <row r="217">
          <cell r="A217" t="str">
            <v>BWSC14500</v>
          </cell>
          <cell r="B217" t="str">
            <v>BWSC</v>
          </cell>
          <cell r="C217">
            <v>500</v>
          </cell>
          <cell r="D217">
            <v>14</v>
          </cell>
          <cell r="E217">
            <v>500</v>
          </cell>
        </row>
        <row r="218">
          <cell r="A218" t="str">
            <v>BWSC14600</v>
          </cell>
          <cell r="B218" t="str">
            <v>BWSC</v>
          </cell>
          <cell r="C218">
            <v>600</v>
          </cell>
          <cell r="D218">
            <v>14</v>
          </cell>
          <cell r="E218">
            <v>600</v>
          </cell>
        </row>
        <row r="219">
          <cell r="A219" t="str">
            <v>BWSC14700</v>
          </cell>
          <cell r="B219" t="str">
            <v>BWSC</v>
          </cell>
          <cell r="C219">
            <v>700</v>
          </cell>
          <cell r="D219">
            <v>14</v>
          </cell>
          <cell r="E219">
            <v>700</v>
          </cell>
        </row>
        <row r="220">
          <cell r="A220" t="str">
            <v>BWSC14800</v>
          </cell>
          <cell r="B220" t="str">
            <v>BWSC</v>
          </cell>
          <cell r="C220">
            <v>800</v>
          </cell>
          <cell r="D220">
            <v>14</v>
          </cell>
          <cell r="E220">
            <v>800</v>
          </cell>
        </row>
        <row r="221">
          <cell r="A221" t="str">
            <v>BWSC14900</v>
          </cell>
          <cell r="B221" t="str">
            <v>BWSC</v>
          </cell>
          <cell r="C221">
            <v>900</v>
          </cell>
          <cell r="D221">
            <v>14</v>
          </cell>
          <cell r="E221">
            <v>900</v>
          </cell>
        </row>
        <row r="222">
          <cell r="A222" t="str">
            <v>BWSC141000</v>
          </cell>
          <cell r="B222" t="str">
            <v>BWSC</v>
          </cell>
          <cell r="C222">
            <v>1000</v>
          </cell>
          <cell r="D222">
            <v>14</v>
          </cell>
          <cell r="E222">
            <v>1000</v>
          </cell>
        </row>
        <row r="223">
          <cell r="A223" t="str">
            <v>BWSC16350</v>
          </cell>
          <cell r="B223" t="str">
            <v>BWSC</v>
          </cell>
          <cell r="C223">
            <v>350</v>
          </cell>
          <cell r="D223">
            <v>16</v>
          </cell>
          <cell r="E223">
            <v>350</v>
          </cell>
        </row>
        <row r="224">
          <cell r="A224" t="str">
            <v>BWSC16400</v>
          </cell>
          <cell r="B224" t="str">
            <v>BWSC</v>
          </cell>
          <cell r="C224">
            <v>400</v>
          </cell>
          <cell r="D224">
            <v>16</v>
          </cell>
          <cell r="E224">
            <v>400</v>
          </cell>
        </row>
        <row r="225">
          <cell r="A225" t="str">
            <v>BWSC16450</v>
          </cell>
          <cell r="B225" t="str">
            <v>BWSC</v>
          </cell>
          <cell r="C225">
            <v>450</v>
          </cell>
          <cell r="D225">
            <v>16</v>
          </cell>
          <cell r="E225">
            <v>450</v>
          </cell>
        </row>
        <row r="226">
          <cell r="A226" t="str">
            <v>BWSC16500</v>
          </cell>
          <cell r="B226" t="str">
            <v>BWSC</v>
          </cell>
          <cell r="C226">
            <v>500</v>
          </cell>
          <cell r="D226">
            <v>16</v>
          </cell>
          <cell r="E226">
            <v>500</v>
          </cell>
        </row>
        <row r="227">
          <cell r="A227" t="str">
            <v>BWSC16600</v>
          </cell>
          <cell r="B227" t="str">
            <v>BWSC</v>
          </cell>
          <cell r="C227">
            <v>600</v>
          </cell>
          <cell r="D227">
            <v>16</v>
          </cell>
          <cell r="E227">
            <v>600</v>
          </cell>
        </row>
        <row r="228">
          <cell r="A228" t="str">
            <v>BWSC16700</v>
          </cell>
          <cell r="B228" t="str">
            <v>BWSC</v>
          </cell>
          <cell r="C228">
            <v>700</v>
          </cell>
          <cell r="D228">
            <v>16</v>
          </cell>
          <cell r="E228">
            <v>700</v>
          </cell>
        </row>
        <row r="229">
          <cell r="A229" t="str">
            <v>BWSC16800</v>
          </cell>
          <cell r="B229" t="str">
            <v>BWSC</v>
          </cell>
          <cell r="C229">
            <v>800</v>
          </cell>
          <cell r="D229">
            <v>16</v>
          </cell>
          <cell r="E229">
            <v>800</v>
          </cell>
        </row>
        <row r="230">
          <cell r="A230" t="str">
            <v>BWSC16900</v>
          </cell>
          <cell r="B230" t="str">
            <v>BWSC</v>
          </cell>
          <cell r="C230">
            <v>900</v>
          </cell>
          <cell r="D230">
            <v>16</v>
          </cell>
          <cell r="E230">
            <v>900</v>
          </cell>
        </row>
        <row r="231">
          <cell r="A231" t="str">
            <v>BWSC161000</v>
          </cell>
          <cell r="B231" t="str">
            <v>BWSC</v>
          </cell>
          <cell r="C231">
            <v>1000</v>
          </cell>
          <cell r="D231">
            <v>16</v>
          </cell>
          <cell r="E231">
            <v>1000</v>
          </cell>
        </row>
        <row r="232">
          <cell r="A232" t="str">
            <v>BWSC18350</v>
          </cell>
          <cell r="B232" t="str">
            <v>BWSC</v>
          </cell>
          <cell r="C232">
            <v>350</v>
          </cell>
          <cell r="D232">
            <v>18</v>
          </cell>
          <cell r="E232">
            <v>350</v>
          </cell>
        </row>
        <row r="233">
          <cell r="A233" t="str">
            <v>BWSC18400</v>
          </cell>
          <cell r="B233" t="str">
            <v>BWSC</v>
          </cell>
          <cell r="C233">
            <v>400</v>
          </cell>
          <cell r="D233">
            <v>18</v>
          </cell>
          <cell r="E233">
            <v>400</v>
          </cell>
        </row>
        <row r="234">
          <cell r="A234" t="str">
            <v>BWSC18450</v>
          </cell>
          <cell r="B234" t="str">
            <v>BWSC</v>
          </cell>
          <cell r="C234">
            <v>450</v>
          </cell>
          <cell r="D234">
            <v>18</v>
          </cell>
          <cell r="E234">
            <v>450</v>
          </cell>
        </row>
        <row r="235">
          <cell r="A235" t="str">
            <v>BWSC18500</v>
          </cell>
          <cell r="B235" t="str">
            <v>BWSC</v>
          </cell>
          <cell r="C235">
            <v>500</v>
          </cell>
          <cell r="D235">
            <v>18</v>
          </cell>
          <cell r="E235">
            <v>500</v>
          </cell>
        </row>
        <row r="236">
          <cell r="A236" t="str">
            <v>BWSC18600</v>
          </cell>
          <cell r="B236" t="str">
            <v>BWSC</v>
          </cell>
          <cell r="C236">
            <v>600</v>
          </cell>
          <cell r="D236">
            <v>18</v>
          </cell>
          <cell r="E236">
            <v>600</v>
          </cell>
        </row>
        <row r="237">
          <cell r="A237" t="str">
            <v>BWSC18700</v>
          </cell>
          <cell r="B237" t="str">
            <v>BWSC</v>
          </cell>
          <cell r="C237">
            <v>700</v>
          </cell>
          <cell r="D237">
            <v>18</v>
          </cell>
          <cell r="E237">
            <v>700</v>
          </cell>
        </row>
        <row r="238">
          <cell r="A238" t="str">
            <v>BWSC18800</v>
          </cell>
          <cell r="B238" t="str">
            <v>BWSC</v>
          </cell>
          <cell r="C238">
            <v>800</v>
          </cell>
          <cell r="D238">
            <v>18</v>
          </cell>
          <cell r="E238">
            <v>800</v>
          </cell>
        </row>
        <row r="239">
          <cell r="A239" t="str">
            <v>BWSC18900</v>
          </cell>
          <cell r="B239" t="str">
            <v>BWSC</v>
          </cell>
          <cell r="C239">
            <v>900</v>
          </cell>
          <cell r="D239">
            <v>18</v>
          </cell>
          <cell r="E239">
            <v>900</v>
          </cell>
        </row>
        <row r="240">
          <cell r="A240" t="str">
            <v>BWSC181000</v>
          </cell>
          <cell r="B240" t="str">
            <v>BWSC</v>
          </cell>
          <cell r="C240">
            <v>1000</v>
          </cell>
          <cell r="D240">
            <v>18</v>
          </cell>
          <cell r="E240">
            <v>1000</v>
          </cell>
        </row>
        <row r="241">
          <cell r="A241" t="str">
            <v>BWSC20350</v>
          </cell>
          <cell r="B241" t="str">
            <v>BWSC</v>
          </cell>
          <cell r="C241">
            <v>350</v>
          </cell>
          <cell r="D241">
            <v>20</v>
          </cell>
          <cell r="E241">
            <v>350</v>
          </cell>
        </row>
        <row r="242">
          <cell r="A242" t="str">
            <v>BWSC20400</v>
          </cell>
          <cell r="B242" t="str">
            <v>BWSC</v>
          </cell>
          <cell r="C242">
            <v>400</v>
          </cell>
          <cell r="D242">
            <v>20</v>
          </cell>
          <cell r="E242">
            <v>400</v>
          </cell>
        </row>
        <row r="243">
          <cell r="A243" t="str">
            <v>BWSC20450</v>
          </cell>
          <cell r="B243" t="str">
            <v>BWSC</v>
          </cell>
          <cell r="C243">
            <v>450</v>
          </cell>
          <cell r="D243">
            <v>20</v>
          </cell>
          <cell r="E243">
            <v>450</v>
          </cell>
        </row>
        <row r="244">
          <cell r="A244" t="str">
            <v>BWSC20500</v>
          </cell>
          <cell r="B244" t="str">
            <v>BWSC</v>
          </cell>
          <cell r="C244">
            <v>500</v>
          </cell>
          <cell r="D244">
            <v>20</v>
          </cell>
          <cell r="E244">
            <v>500</v>
          </cell>
        </row>
        <row r="245">
          <cell r="A245" t="str">
            <v>BWSC20600</v>
          </cell>
          <cell r="B245" t="str">
            <v>BWSC</v>
          </cell>
          <cell r="C245">
            <v>600</v>
          </cell>
          <cell r="D245">
            <v>20</v>
          </cell>
          <cell r="E245">
            <v>600</v>
          </cell>
        </row>
        <row r="246">
          <cell r="A246" t="str">
            <v>BWSC20700</v>
          </cell>
          <cell r="B246" t="str">
            <v>BWSC</v>
          </cell>
          <cell r="C246">
            <v>700</v>
          </cell>
          <cell r="D246">
            <v>20</v>
          </cell>
          <cell r="E246">
            <v>700</v>
          </cell>
        </row>
        <row r="247">
          <cell r="A247" t="str">
            <v>BWSC20800</v>
          </cell>
          <cell r="B247" t="str">
            <v>BWSC</v>
          </cell>
          <cell r="C247">
            <v>800</v>
          </cell>
          <cell r="D247">
            <v>20</v>
          </cell>
          <cell r="E247">
            <v>800</v>
          </cell>
        </row>
        <row r="248">
          <cell r="A248" t="str">
            <v>BWSC20900</v>
          </cell>
          <cell r="B248" t="str">
            <v>BWSC</v>
          </cell>
          <cell r="C248">
            <v>900</v>
          </cell>
          <cell r="D248">
            <v>20</v>
          </cell>
          <cell r="E248">
            <v>900</v>
          </cell>
        </row>
        <row r="249">
          <cell r="A249" t="str">
            <v>BWSC201000</v>
          </cell>
          <cell r="B249" t="str">
            <v>BWSC</v>
          </cell>
          <cell r="C249">
            <v>1000</v>
          </cell>
          <cell r="D249">
            <v>20</v>
          </cell>
          <cell r="E249">
            <v>1000</v>
          </cell>
        </row>
        <row r="250">
          <cell r="A250" t="str">
            <v>BWSC22350</v>
          </cell>
          <cell r="B250" t="str">
            <v>BWSC</v>
          </cell>
          <cell r="C250">
            <v>350</v>
          </cell>
          <cell r="D250">
            <v>22</v>
          </cell>
          <cell r="E250">
            <v>350</v>
          </cell>
        </row>
        <row r="251">
          <cell r="A251" t="str">
            <v>BWSC22400</v>
          </cell>
          <cell r="B251" t="str">
            <v>BWSC</v>
          </cell>
          <cell r="C251">
            <v>400</v>
          </cell>
          <cell r="D251">
            <v>22</v>
          </cell>
          <cell r="E251">
            <v>400</v>
          </cell>
        </row>
        <row r="252">
          <cell r="A252" t="str">
            <v>BWSC22450</v>
          </cell>
          <cell r="B252" t="str">
            <v>BWSC</v>
          </cell>
          <cell r="C252">
            <v>450</v>
          </cell>
          <cell r="D252">
            <v>22</v>
          </cell>
          <cell r="E252">
            <v>450</v>
          </cell>
        </row>
        <row r="253">
          <cell r="A253" t="str">
            <v>BWSC22500</v>
          </cell>
          <cell r="B253" t="str">
            <v>BWSC</v>
          </cell>
          <cell r="C253">
            <v>500</v>
          </cell>
          <cell r="D253">
            <v>22</v>
          </cell>
          <cell r="E253">
            <v>500</v>
          </cell>
        </row>
        <row r="254">
          <cell r="A254" t="str">
            <v>BWSC22600</v>
          </cell>
          <cell r="B254" t="str">
            <v>BWSC</v>
          </cell>
          <cell r="C254">
            <v>600</v>
          </cell>
          <cell r="D254">
            <v>22</v>
          </cell>
          <cell r="E254">
            <v>600</v>
          </cell>
        </row>
        <row r="255">
          <cell r="A255" t="str">
            <v>BWSC22700</v>
          </cell>
          <cell r="B255" t="str">
            <v>BWSC</v>
          </cell>
          <cell r="C255">
            <v>700</v>
          </cell>
          <cell r="D255">
            <v>22</v>
          </cell>
          <cell r="E255">
            <v>700</v>
          </cell>
        </row>
        <row r="256">
          <cell r="A256" t="str">
            <v>BWSC22800</v>
          </cell>
          <cell r="B256" t="str">
            <v>BWSC</v>
          </cell>
          <cell r="C256">
            <v>800</v>
          </cell>
          <cell r="D256">
            <v>22</v>
          </cell>
          <cell r="E256">
            <v>800</v>
          </cell>
        </row>
        <row r="257">
          <cell r="A257" t="str">
            <v>BWSC22900</v>
          </cell>
          <cell r="B257" t="str">
            <v>BWSC</v>
          </cell>
          <cell r="C257">
            <v>900</v>
          </cell>
          <cell r="D257">
            <v>22</v>
          </cell>
          <cell r="E257">
            <v>900</v>
          </cell>
        </row>
        <row r="258">
          <cell r="A258" t="str">
            <v>BWSC221000</v>
          </cell>
          <cell r="B258" t="str">
            <v>BWSC</v>
          </cell>
          <cell r="C258">
            <v>1000</v>
          </cell>
          <cell r="D258">
            <v>22</v>
          </cell>
          <cell r="E258">
            <v>1000</v>
          </cell>
        </row>
        <row r="259">
          <cell r="A259" t="str">
            <v>BWSC24350</v>
          </cell>
          <cell r="B259" t="str">
            <v>BWSC</v>
          </cell>
          <cell r="C259">
            <v>350</v>
          </cell>
          <cell r="D259">
            <v>24</v>
          </cell>
          <cell r="E259">
            <v>350</v>
          </cell>
        </row>
        <row r="260">
          <cell r="A260" t="str">
            <v>BWSC24400</v>
          </cell>
          <cell r="B260" t="str">
            <v>BWSC</v>
          </cell>
          <cell r="C260">
            <v>400</v>
          </cell>
          <cell r="D260">
            <v>24</v>
          </cell>
          <cell r="E260">
            <v>400</v>
          </cell>
        </row>
        <row r="261">
          <cell r="A261" t="str">
            <v>BWSC24450</v>
          </cell>
          <cell r="B261" t="str">
            <v>BWSC</v>
          </cell>
          <cell r="C261">
            <v>450</v>
          </cell>
          <cell r="D261">
            <v>24</v>
          </cell>
          <cell r="E261">
            <v>450</v>
          </cell>
        </row>
        <row r="262">
          <cell r="A262" t="str">
            <v>BWSC24500</v>
          </cell>
          <cell r="B262" t="str">
            <v>BWSC</v>
          </cell>
          <cell r="C262">
            <v>500</v>
          </cell>
          <cell r="D262">
            <v>24</v>
          </cell>
          <cell r="E262">
            <v>500</v>
          </cell>
        </row>
        <row r="263">
          <cell r="A263" t="str">
            <v>BWSC24600</v>
          </cell>
          <cell r="B263" t="str">
            <v>BWSC</v>
          </cell>
          <cell r="C263">
            <v>600</v>
          </cell>
          <cell r="D263">
            <v>24</v>
          </cell>
          <cell r="E263">
            <v>600</v>
          </cell>
        </row>
        <row r="264">
          <cell r="A264" t="str">
            <v>BWSC24700</v>
          </cell>
          <cell r="B264" t="str">
            <v>BWSC</v>
          </cell>
          <cell r="C264">
            <v>700</v>
          </cell>
          <cell r="D264">
            <v>24</v>
          </cell>
          <cell r="E264">
            <v>700</v>
          </cell>
        </row>
        <row r="265">
          <cell r="A265" t="str">
            <v>BWSC24800</v>
          </cell>
          <cell r="B265" t="str">
            <v>BWSC</v>
          </cell>
          <cell r="C265">
            <v>800</v>
          </cell>
          <cell r="D265">
            <v>24</v>
          </cell>
          <cell r="E265">
            <v>800</v>
          </cell>
        </row>
        <row r="266">
          <cell r="A266" t="str">
            <v>BWSC24900</v>
          </cell>
          <cell r="B266" t="str">
            <v>BWSC</v>
          </cell>
          <cell r="C266">
            <v>900</v>
          </cell>
          <cell r="D266">
            <v>24</v>
          </cell>
          <cell r="E266">
            <v>900</v>
          </cell>
        </row>
        <row r="267">
          <cell r="A267" t="str">
            <v>BWSC241000</v>
          </cell>
          <cell r="B267" t="str">
            <v>BWSC</v>
          </cell>
          <cell r="C267">
            <v>1000</v>
          </cell>
          <cell r="D267">
            <v>24</v>
          </cell>
          <cell r="E267">
            <v>1000</v>
          </cell>
        </row>
        <row r="268">
          <cell r="A268" t="str">
            <v>BWSC26350</v>
          </cell>
          <cell r="B268" t="str">
            <v>BWSC</v>
          </cell>
          <cell r="C268">
            <v>350</v>
          </cell>
          <cell r="D268">
            <v>26</v>
          </cell>
          <cell r="E268">
            <v>350</v>
          </cell>
        </row>
        <row r="269">
          <cell r="A269" t="str">
            <v>BWSC26400</v>
          </cell>
          <cell r="B269" t="str">
            <v>BWSC</v>
          </cell>
          <cell r="C269">
            <v>400</v>
          </cell>
          <cell r="D269">
            <v>26</v>
          </cell>
          <cell r="E269">
            <v>400</v>
          </cell>
        </row>
        <row r="270">
          <cell r="A270" t="str">
            <v>BWSC26450</v>
          </cell>
          <cell r="B270" t="str">
            <v>BWSC</v>
          </cell>
          <cell r="C270">
            <v>450</v>
          </cell>
          <cell r="D270">
            <v>26</v>
          </cell>
          <cell r="E270">
            <v>450</v>
          </cell>
        </row>
        <row r="271">
          <cell r="A271" t="str">
            <v>BWSC26500</v>
          </cell>
          <cell r="B271" t="str">
            <v>BWSC</v>
          </cell>
          <cell r="C271">
            <v>500</v>
          </cell>
          <cell r="D271">
            <v>26</v>
          </cell>
          <cell r="E271">
            <v>500</v>
          </cell>
        </row>
        <row r="272">
          <cell r="A272" t="str">
            <v>BWSC26600</v>
          </cell>
          <cell r="B272" t="str">
            <v>BWSC</v>
          </cell>
          <cell r="C272">
            <v>600</v>
          </cell>
          <cell r="D272">
            <v>26</v>
          </cell>
          <cell r="E272">
            <v>600</v>
          </cell>
        </row>
        <row r="273">
          <cell r="A273" t="str">
            <v>BWSC26700</v>
          </cell>
          <cell r="B273" t="str">
            <v>BWSC</v>
          </cell>
          <cell r="C273">
            <v>700</v>
          </cell>
          <cell r="D273">
            <v>26</v>
          </cell>
          <cell r="E273">
            <v>700</v>
          </cell>
        </row>
        <row r="274">
          <cell r="A274" t="str">
            <v>BWSC26800</v>
          </cell>
          <cell r="B274" t="str">
            <v>BWSC</v>
          </cell>
          <cell r="C274">
            <v>800</v>
          </cell>
          <cell r="D274">
            <v>26</v>
          </cell>
          <cell r="E274">
            <v>800</v>
          </cell>
        </row>
        <row r="275">
          <cell r="A275" t="str">
            <v>BWSC26900</v>
          </cell>
          <cell r="B275" t="str">
            <v>BWSC</v>
          </cell>
          <cell r="C275">
            <v>900</v>
          </cell>
          <cell r="D275">
            <v>26</v>
          </cell>
          <cell r="E275">
            <v>900</v>
          </cell>
        </row>
        <row r="276">
          <cell r="A276" t="str">
            <v>BWSC261000</v>
          </cell>
          <cell r="B276" t="str">
            <v>BWSC</v>
          </cell>
          <cell r="C276">
            <v>1000</v>
          </cell>
          <cell r="D276">
            <v>26</v>
          </cell>
          <cell r="E276">
            <v>1000</v>
          </cell>
        </row>
        <row r="277">
          <cell r="A277" t="str">
            <v>BWSC28350</v>
          </cell>
          <cell r="B277" t="str">
            <v>BWSC</v>
          </cell>
          <cell r="C277">
            <v>350</v>
          </cell>
          <cell r="D277">
            <v>28</v>
          </cell>
          <cell r="E277">
            <v>350</v>
          </cell>
        </row>
        <row r="278">
          <cell r="A278" t="str">
            <v>BWSC28400</v>
          </cell>
          <cell r="B278" t="str">
            <v>BWSC</v>
          </cell>
          <cell r="C278">
            <v>400</v>
          </cell>
          <cell r="D278">
            <v>28</v>
          </cell>
          <cell r="E278">
            <v>400</v>
          </cell>
        </row>
        <row r="279">
          <cell r="A279" t="str">
            <v>BWSC28450</v>
          </cell>
          <cell r="B279" t="str">
            <v>BWSC</v>
          </cell>
          <cell r="C279">
            <v>450</v>
          </cell>
          <cell r="D279">
            <v>28</v>
          </cell>
          <cell r="E279">
            <v>450</v>
          </cell>
        </row>
        <row r="280">
          <cell r="A280" t="str">
            <v>BWSC28500</v>
          </cell>
          <cell r="B280" t="str">
            <v>BWSC</v>
          </cell>
          <cell r="C280">
            <v>500</v>
          </cell>
          <cell r="D280">
            <v>28</v>
          </cell>
          <cell r="E280">
            <v>500</v>
          </cell>
        </row>
        <row r="281">
          <cell r="A281" t="str">
            <v>BWSC28600</v>
          </cell>
          <cell r="B281" t="str">
            <v>BWSC</v>
          </cell>
          <cell r="C281">
            <v>600</v>
          </cell>
          <cell r="D281">
            <v>28</v>
          </cell>
          <cell r="E281">
            <v>600</v>
          </cell>
        </row>
        <row r="282">
          <cell r="A282" t="str">
            <v>BWSC28700</v>
          </cell>
          <cell r="B282" t="str">
            <v>BWSC</v>
          </cell>
          <cell r="C282">
            <v>700</v>
          </cell>
          <cell r="D282">
            <v>28</v>
          </cell>
          <cell r="E282">
            <v>700</v>
          </cell>
        </row>
        <row r="283">
          <cell r="A283" t="str">
            <v>BWSC28800</v>
          </cell>
          <cell r="B283" t="str">
            <v>BWSC</v>
          </cell>
          <cell r="C283">
            <v>800</v>
          </cell>
          <cell r="D283">
            <v>28</v>
          </cell>
          <cell r="E283">
            <v>800</v>
          </cell>
        </row>
        <row r="284">
          <cell r="A284" t="str">
            <v>BWSC28900</v>
          </cell>
          <cell r="B284" t="str">
            <v>BWSC</v>
          </cell>
          <cell r="C284">
            <v>900</v>
          </cell>
          <cell r="D284">
            <v>28</v>
          </cell>
          <cell r="E284">
            <v>900</v>
          </cell>
        </row>
        <row r="285">
          <cell r="A285" t="str">
            <v>BWSC281000</v>
          </cell>
          <cell r="B285" t="str">
            <v>BWSC</v>
          </cell>
          <cell r="C285">
            <v>1000</v>
          </cell>
          <cell r="D285">
            <v>28</v>
          </cell>
          <cell r="E285">
            <v>1000</v>
          </cell>
        </row>
        <row r="286">
          <cell r="A286" t="str">
            <v>BWSC30350</v>
          </cell>
          <cell r="B286" t="str">
            <v>BWSC</v>
          </cell>
          <cell r="C286">
            <v>350</v>
          </cell>
          <cell r="D286">
            <v>30</v>
          </cell>
          <cell r="E286">
            <v>350</v>
          </cell>
        </row>
        <row r="287">
          <cell r="A287" t="str">
            <v>BWSC30400</v>
          </cell>
          <cell r="B287" t="str">
            <v>BWSC</v>
          </cell>
          <cell r="C287">
            <v>400</v>
          </cell>
          <cell r="D287">
            <v>30</v>
          </cell>
          <cell r="E287">
            <v>400</v>
          </cell>
        </row>
        <row r="288">
          <cell r="A288" t="str">
            <v>BWSC30450</v>
          </cell>
          <cell r="B288" t="str">
            <v>BWSC</v>
          </cell>
          <cell r="C288">
            <v>450</v>
          </cell>
          <cell r="D288">
            <v>30</v>
          </cell>
          <cell r="E288">
            <v>450</v>
          </cell>
        </row>
        <row r="289">
          <cell r="A289" t="str">
            <v>BWSC30500</v>
          </cell>
          <cell r="B289" t="str">
            <v>BWSC</v>
          </cell>
          <cell r="C289">
            <v>500</v>
          </cell>
          <cell r="D289">
            <v>30</v>
          </cell>
          <cell r="E289">
            <v>500</v>
          </cell>
        </row>
        <row r="290">
          <cell r="A290" t="str">
            <v>BWSC30600</v>
          </cell>
          <cell r="B290" t="str">
            <v>BWSC</v>
          </cell>
          <cell r="C290">
            <v>600</v>
          </cell>
          <cell r="D290">
            <v>30</v>
          </cell>
          <cell r="E290">
            <v>600</v>
          </cell>
        </row>
        <row r="291">
          <cell r="A291" t="str">
            <v>BWSC30700</v>
          </cell>
          <cell r="B291" t="str">
            <v>BWSC</v>
          </cell>
          <cell r="C291">
            <v>700</v>
          </cell>
          <cell r="D291">
            <v>30</v>
          </cell>
          <cell r="E291">
            <v>700</v>
          </cell>
        </row>
        <row r="292">
          <cell r="A292" t="str">
            <v>BWSC30800</v>
          </cell>
          <cell r="B292" t="str">
            <v>BWSC</v>
          </cell>
          <cell r="C292">
            <v>800</v>
          </cell>
          <cell r="D292">
            <v>30</v>
          </cell>
          <cell r="E292">
            <v>800</v>
          </cell>
        </row>
        <row r="293">
          <cell r="A293" t="str">
            <v>BWSC30900</v>
          </cell>
          <cell r="B293" t="str">
            <v>BWSC</v>
          </cell>
          <cell r="C293">
            <v>900</v>
          </cell>
          <cell r="D293">
            <v>30</v>
          </cell>
          <cell r="E293">
            <v>900</v>
          </cell>
        </row>
        <row r="294">
          <cell r="A294" t="str">
            <v>BWSC301000</v>
          </cell>
          <cell r="B294" t="str">
            <v>BWSC</v>
          </cell>
          <cell r="C294">
            <v>1000</v>
          </cell>
          <cell r="D294">
            <v>30</v>
          </cell>
          <cell r="E294">
            <v>1000</v>
          </cell>
        </row>
        <row r="295">
          <cell r="A295" t="str">
            <v>GRP3350</v>
          </cell>
          <cell r="B295" t="str">
            <v>GRP</v>
          </cell>
          <cell r="C295">
            <v>350</v>
          </cell>
          <cell r="D295">
            <v>3</v>
          </cell>
          <cell r="E295">
            <v>350</v>
          </cell>
        </row>
        <row r="296">
          <cell r="A296" t="str">
            <v>GRP3400</v>
          </cell>
          <cell r="B296" t="str">
            <v>GRP</v>
          </cell>
          <cell r="C296">
            <v>400</v>
          </cell>
          <cell r="D296">
            <v>3</v>
          </cell>
          <cell r="E296">
            <v>400</v>
          </cell>
        </row>
        <row r="297">
          <cell r="A297" t="str">
            <v>GRP3450</v>
          </cell>
          <cell r="B297" t="str">
            <v>GRP</v>
          </cell>
          <cell r="C297">
            <v>450</v>
          </cell>
          <cell r="D297">
            <v>3</v>
          </cell>
          <cell r="E297">
            <v>450</v>
          </cell>
        </row>
        <row r="298">
          <cell r="A298" t="str">
            <v>GRP3500</v>
          </cell>
          <cell r="B298" t="str">
            <v>GRP</v>
          </cell>
          <cell r="C298">
            <v>500</v>
          </cell>
          <cell r="D298">
            <v>3</v>
          </cell>
          <cell r="E298">
            <v>500</v>
          </cell>
        </row>
        <row r="299">
          <cell r="A299" t="str">
            <v>GRP3600</v>
          </cell>
          <cell r="B299" t="str">
            <v>GRP</v>
          </cell>
          <cell r="C299">
            <v>600</v>
          </cell>
          <cell r="D299">
            <v>3</v>
          </cell>
          <cell r="E299">
            <v>600</v>
          </cell>
        </row>
        <row r="300">
          <cell r="A300" t="str">
            <v>GRP3700</v>
          </cell>
          <cell r="B300" t="str">
            <v>GRP</v>
          </cell>
          <cell r="C300">
            <v>700</v>
          </cell>
          <cell r="D300">
            <v>3</v>
          </cell>
          <cell r="E300">
            <v>700</v>
          </cell>
        </row>
        <row r="301">
          <cell r="A301" t="str">
            <v>GRP3800</v>
          </cell>
          <cell r="B301" t="str">
            <v>GRP</v>
          </cell>
          <cell r="C301">
            <v>800</v>
          </cell>
          <cell r="D301">
            <v>3</v>
          </cell>
          <cell r="E301">
            <v>800</v>
          </cell>
        </row>
        <row r="302">
          <cell r="A302" t="str">
            <v>GRP3900</v>
          </cell>
          <cell r="B302" t="str">
            <v>GRP</v>
          </cell>
          <cell r="C302">
            <v>900</v>
          </cell>
          <cell r="D302">
            <v>3</v>
          </cell>
          <cell r="E302">
            <v>900</v>
          </cell>
        </row>
        <row r="303">
          <cell r="A303" t="str">
            <v>GRP31000</v>
          </cell>
          <cell r="B303" t="str">
            <v>GRP</v>
          </cell>
          <cell r="C303">
            <v>1000</v>
          </cell>
          <cell r="D303">
            <v>3</v>
          </cell>
          <cell r="E303">
            <v>1000</v>
          </cell>
        </row>
        <row r="304">
          <cell r="A304" t="str">
            <v>GRP6350</v>
          </cell>
          <cell r="B304" t="str">
            <v>GRP</v>
          </cell>
          <cell r="C304">
            <v>350</v>
          </cell>
          <cell r="D304">
            <v>6</v>
          </cell>
          <cell r="E304">
            <v>350</v>
          </cell>
        </row>
        <row r="305">
          <cell r="A305" t="str">
            <v>GRP6400</v>
          </cell>
          <cell r="B305" t="str">
            <v>GRP</v>
          </cell>
          <cell r="C305">
            <v>400</v>
          </cell>
          <cell r="D305">
            <v>6</v>
          </cell>
          <cell r="E305">
            <v>400</v>
          </cell>
        </row>
        <row r="306">
          <cell r="A306" t="str">
            <v>GRP6450</v>
          </cell>
          <cell r="B306" t="str">
            <v>GRP</v>
          </cell>
          <cell r="C306">
            <v>450</v>
          </cell>
          <cell r="D306">
            <v>6</v>
          </cell>
          <cell r="E306">
            <v>450</v>
          </cell>
        </row>
        <row r="307">
          <cell r="A307" t="str">
            <v>GRP6500</v>
          </cell>
          <cell r="B307" t="str">
            <v>GRP</v>
          </cell>
          <cell r="C307">
            <v>500</v>
          </cell>
          <cell r="D307">
            <v>6</v>
          </cell>
          <cell r="E307">
            <v>500</v>
          </cell>
        </row>
        <row r="308">
          <cell r="A308" t="str">
            <v>GRP6600</v>
          </cell>
          <cell r="B308" t="str">
            <v>GRP</v>
          </cell>
          <cell r="C308">
            <v>600</v>
          </cell>
          <cell r="D308">
            <v>6</v>
          </cell>
          <cell r="E308">
            <v>600</v>
          </cell>
        </row>
        <row r="309">
          <cell r="A309" t="str">
            <v>GRP6700</v>
          </cell>
          <cell r="B309" t="str">
            <v>GRP</v>
          </cell>
          <cell r="C309">
            <v>700</v>
          </cell>
          <cell r="D309">
            <v>6</v>
          </cell>
          <cell r="E309">
            <v>700</v>
          </cell>
        </row>
        <row r="310">
          <cell r="A310" t="str">
            <v>GRP6800</v>
          </cell>
          <cell r="B310" t="str">
            <v>GRP</v>
          </cell>
          <cell r="C310">
            <v>800</v>
          </cell>
          <cell r="D310">
            <v>6</v>
          </cell>
          <cell r="E310">
            <v>800</v>
          </cell>
        </row>
        <row r="311">
          <cell r="A311" t="str">
            <v>GRP6900</v>
          </cell>
          <cell r="B311" t="str">
            <v>GRP</v>
          </cell>
          <cell r="C311">
            <v>900</v>
          </cell>
          <cell r="D311">
            <v>6</v>
          </cell>
          <cell r="E311">
            <v>900</v>
          </cell>
        </row>
        <row r="312">
          <cell r="A312" t="str">
            <v>GRP61000</v>
          </cell>
          <cell r="B312" t="str">
            <v>GRP</v>
          </cell>
          <cell r="C312">
            <v>1000</v>
          </cell>
          <cell r="D312">
            <v>6</v>
          </cell>
          <cell r="E312">
            <v>1000</v>
          </cell>
        </row>
        <row r="313">
          <cell r="A313" t="str">
            <v>GRP9350</v>
          </cell>
          <cell r="B313" t="str">
            <v>GRP</v>
          </cell>
          <cell r="C313">
            <v>350</v>
          </cell>
          <cell r="D313">
            <v>9</v>
          </cell>
          <cell r="E313">
            <v>350</v>
          </cell>
        </row>
        <row r="314">
          <cell r="A314" t="str">
            <v>GRP9400</v>
          </cell>
          <cell r="B314" t="str">
            <v>GRP</v>
          </cell>
          <cell r="C314">
            <v>400</v>
          </cell>
          <cell r="D314">
            <v>9</v>
          </cell>
          <cell r="E314">
            <v>400</v>
          </cell>
        </row>
        <row r="315">
          <cell r="A315" t="str">
            <v>GRP9450</v>
          </cell>
          <cell r="B315" t="str">
            <v>GRP</v>
          </cell>
          <cell r="C315">
            <v>450</v>
          </cell>
          <cell r="D315">
            <v>9</v>
          </cell>
          <cell r="E315">
            <v>450</v>
          </cell>
        </row>
        <row r="316">
          <cell r="A316" t="str">
            <v>GRP9500</v>
          </cell>
          <cell r="B316" t="str">
            <v>GRP</v>
          </cell>
          <cell r="C316">
            <v>500</v>
          </cell>
          <cell r="D316">
            <v>9</v>
          </cell>
          <cell r="E316">
            <v>500</v>
          </cell>
        </row>
        <row r="317">
          <cell r="A317" t="str">
            <v>GRP9600</v>
          </cell>
          <cell r="B317" t="str">
            <v>GRP</v>
          </cell>
          <cell r="C317">
            <v>600</v>
          </cell>
          <cell r="D317">
            <v>9</v>
          </cell>
          <cell r="E317">
            <v>600</v>
          </cell>
        </row>
        <row r="318">
          <cell r="A318" t="str">
            <v>GRP9700</v>
          </cell>
          <cell r="B318" t="str">
            <v>GRP</v>
          </cell>
          <cell r="C318">
            <v>700</v>
          </cell>
          <cell r="D318">
            <v>9</v>
          </cell>
          <cell r="E318">
            <v>700</v>
          </cell>
        </row>
        <row r="319">
          <cell r="A319" t="str">
            <v>GRP9800</v>
          </cell>
          <cell r="B319" t="str">
            <v>GRP</v>
          </cell>
          <cell r="C319">
            <v>800</v>
          </cell>
          <cell r="D319">
            <v>9</v>
          </cell>
          <cell r="E319">
            <v>800</v>
          </cell>
        </row>
        <row r="320">
          <cell r="A320" t="str">
            <v>GRP9900</v>
          </cell>
          <cell r="B320" t="str">
            <v>GRP</v>
          </cell>
          <cell r="C320">
            <v>900</v>
          </cell>
          <cell r="D320">
            <v>9</v>
          </cell>
          <cell r="E320">
            <v>900</v>
          </cell>
        </row>
        <row r="321">
          <cell r="A321" t="str">
            <v>GRP91000</v>
          </cell>
          <cell r="B321" t="str">
            <v>GRP</v>
          </cell>
          <cell r="C321">
            <v>1000</v>
          </cell>
          <cell r="D321">
            <v>9</v>
          </cell>
          <cell r="E321">
            <v>1000</v>
          </cell>
        </row>
        <row r="322">
          <cell r="A322" t="str">
            <v>GRP12350</v>
          </cell>
          <cell r="B322" t="str">
            <v>GRP</v>
          </cell>
          <cell r="C322">
            <v>350</v>
          </cell>
          <cell r="D322">
            <v>12</v>
          </cell>
          <cell r="E322">
            <v>350</v>
          </cell>
        </row>
        <row r="323">
          <cell r="A323" t="str">
            <v>GRP12400</v>
          </cell>
          <cell r="B323" t="str">
            <v>GRP</v>
          </cell>
          <cell r="C323">
            <v>400</v>
          </cell>
          <cell r="D323">
            <v>12</v>
          </cell>
          <cell r="E323">
            <v>400</v>
          </cell>
        </row>
        <row r="324">
          <cell r="A324" t="str">
            <v>GRP12450</v>
          </cell>
          <cell r="B324" t="str">
            <v>GRP</v>
          </cell>
          <cell r="C324">
            <v>450</v>
          </cell>
          <cell r="D324">
            <v>12</v>
          </cell>
          <cell r="E324">
            <v>450</v>
          </cell>
        </row>
        <row r="325">
          <cell r="A325" t="str">
            <v>GRP12500</v>
          </cell>
          <cell r="B325" t="str">
            <v>GRP</v>
          </cell>
          <cell r="C325">
            <v>500</v>
          </cell>
          <cell r="D325">
            <v>12</v>
          </cell>
          <cell r="E325">
            <v>500</v>
          </cell>
        </row>
        <row r="326">
          <cell r="A326" t="str">
            <v>GRP12600</v>
          </cell>
          <cell r="B326" t="str">
            <v>GRP</v>
          </cell>
          <cell r="C326">
            <v>600</v>
          </cell>
          <cell r="D326">
            <v>12</v>
          </cell>
          <cell r="E326">
            <v>600</v>
          </cell>
        </row>
        <row r="327">
          <cell r="A327" t="str">
            <v>GRP12700</v>
          </cell>
          <cell r="B327" t="str">
            <v>GRP</v>
          </cell>
          <cell r="C327">
            <v>700</v>
          </cell>
          <cell r="D327">
            <v>12</v>
          </cell>
          <cell r="E327">
            <v>700</v>
          </cell>
        </row>
        <row r="328">
          <cell r="A328" t="str">
            <v>GRP12800</v>
          </cell>
          <cell r="B328" t="str">
            <v>GRP</v>
          </cell>
          <cell r="C328">
            <v>800</v>
          </cell>
          <cell r="D328">
            <v>12</v>
          </cell>
          <cell r="E328">
            <v>800</v>
          </cell>
        </row>
        <row r="329">
          <cell r="A329" t="str">
            <v>GRP12900</v>
          </cell>
          <cell r="B329" t="str">
            <v>GRP</v>
          </cell>
          <cell r="C329">
            <v>900</v>
          </cell>
          <cell r="D329">
            <v>12</v>
          </cell>
          <cell r="E329">
            <v>900</v>
          </cell>
        </row>
        <row r="330">
          <cell r="A330" t="str">
            <v>GRP121000</v>
          </cell>
          <cell r="B330" t="str">
            <v>GRP</v>
          </cell>
          <cell r="C330">
            <v>1000</v>
          </cell>
          <cell r="D330">
            <v>12</v>
          </cell>
          <cell r="E330">
            <v>1000</v>
          </cell>
        </row>
        <row r="331">
          <cell r="A331" t="str">
            <v>GRP15350</v>
          </cell>
          <cell r="B331" t="str">
            <v>GRP</v>
          </cell>
          <cell r="C331">
            <v>350</v>
          </cell>
          <cell r="D331">
            <v>15</v>
          </cell>
          <cell r="E331">
            <v>350</v>
          </cell>
        </row>
        <row r="332">
          <cell r="A332" t="str">
            <v>GRP15400</v>
          </cell>
          <cell r="B332" t="str">
            <v>GRP</v>
          </cell>
          <cell r="C332">
            <v>400</v>
          </cell>
          <cell r="D332">
            <v>15</v>
          </cell>
          <cell r="E332">
            <v>400</v>
          </cell>
        </row>
        <row r="333">
          <cell r="A333" t="str">
            <v>GRP15450</v>
          </cell>
          <cell r="B333" t="str">
            <v>GRP</v>
          </cell>
          <cell r="C333">
            <v>450</v>
          </cell>
          <cell r="D333">
            <v>15</v>
          </cell>
          <cell r="E333">
            <v>450</v>
          </cell>
        </row>
        <row r="334">
          <cell r="A334" t="str">
            <v>GRP15500</v>
          </cell>
          <cell r="B334" t="str">
            <v>GRP</v>
          </cell>
          <cell r="C334">
            <v>500</v>
          </cell>
          <cell r="D334">
            <v>15</v>
          </cell>
          <cell r="E334">
            <v>500</v>
          </cell>
        </row>
        <row r="335">
          <cell r="A335" t="str">
            <v>GRP15600</v>
          </cell>
          <cell r="B335" t="str">
            <v>GRP</v>
          </cell>
          <cell r="C335">
            <v>600</v>
          </cell>
          <cell r="D335">
            <v>15</v>
          </cell>
          <cell r="E335">
            <v>600</v>
          </cell>
        </row>
        <row r="336">
          <cell r="A336" t="str">
            <v>GRP15700</v>
          </cell>
          <cell r="B336" t="str">
            <v>GRP</v>
          </cell>
          <cell r="C336">
            <v>700</v>
          </cell>
          <cell r="D336">
            <v>15</v>
          </cell>
          <cell r="E336">
            <v>700</v>
          </cell>
        </row>
        <row r="337">
          <cell r="A337" t="str">
            <v>GRP15800</v>
          </cell>
          <cell r="B337" t="str">
            <v>GRP</v>
          </cell>
          <cell r="C337">
            <v>800</v>
          </cell>
          <cell r="D337">
            <v>15</v>
          </cell>
          <cell r="E337">
            <v>800</v>
          </cell>
        </row>
        <row r="338">
          <cell r="A338" t="str">
            <v>GRP15900</v>
          </cell>
          <cell r="B338" t="str">
            <v>GRP</v>
          </cell>
          <cell r="C338">
            <v>900</v>
          </cell>
          <cell r="D338">
            <v>15</v>
          </cell>
          <cell r="E338">
            <v>900</v>
          </cell>
        </row>
        <row r="339">
          <cell r="A339" t="str">
            <v>GRP151000</v>
          </cell>
          <cell r="B339" t="str">
            <v>GRP</v>
          </cell>
          <cell r="C339">
            <v>1000</v>
          </cell>
          <cell r="D339">
            <v>15</v>
          </cell>
          <cell r="E339">
            <v>1000</v>
          </cell>
        </row>
        <row r="340">
          <cell r="A340" t="str">
            <v>MS580</v>
          </cell>
          <cell r="B340" t="str">
            <v>MS</v>
          </cell>
          <cell r="C340">
            <v>80</v>
          </cell>
          <cell r="D340">
            <v>5</v>
          </cell>
          <cell r="E340">
            <v>80</v>
          </cell>
        </row>
        <row r="341">
          <cell r="A341" t="str">
            <v>MS5100</v>
          </cell>
          <cell r="B341" t="str">
            <v>MS</v>
          </cell>
          <cell r="C341">
            <v>100</v>
          </cell>
          <cell r="D341">
            <v>5</v>
          </cell>
          <cell r="E341">
            <v>100</v>
          </cell>
        </row>
        <row r="342">
          <cell r="A342" t="str">
            <v>MS5125</v>
          </cell>
          <cell r="B342" t="str">
            <v>MS</v>
          </cell>
          <cell r="C342">
            <v>125</v>
          </cell>
          <cell r="D342">
            <v>5</v>
          </cell>
          <cell r="E342">
            <v>125</v>
          </cell>
        </row>
        <row r="343">
          <cell r="A343" t="str">
            <v>MS5150</v>
          </cell>
          <cell r="B343" t="str">
            <v>MS</v>
          </cell>
          <cell r="C343">
            <v>150</v>
          </cell>
          <cell r="D343">
            <v>5</v>
          </cell>
          <cell r="E343">
            <v>150</v>
          </cell>
        </row>
        <row r="344">
          <cell r="A344" t="str">
            <v>MS5200</v>
          </cell>
          <cell r="B344" t="str">
            <v>MS</v>
          </cell>
          <cell r="C344">
            <v>200</v>
          </cell>
          <cell r="D344">
            <v>5</v>
          </cell>
          <cell r="E344">
            <v>200</v>
          </cell>
        </row>
        <row r="345">
          <cell r="A345" t="str">
            <v>MS5250</v>
          </cell>
          <cell r="B345" t="str">
            <v>MS</v>
          </cell>
          <cell r="C345">
            <v>250</v>
          </cell>
          <cell r="D345">
            <v>5</v>
          </cell>
          <cell r="E345">
            <v>250</v>
          </cell>
        </row>
        <row r="346">
          <cell r="A346" t="str">
            <v>MS5300</v>
          </cell>
          <cell r="B346" t="str">
            <v>MS</v>
          </cell>
          <cell r="C346">
            <v>300</v>
          </cell>
          <cell r="D346">
            <v>5</v>
          </cell>
          <cell r="E346">
            <v>300</v>
          </cell>
        </row>
        <row r="347">
          <cell r="A347" t="str">
            <v>MS5350</v>
          </cell>
          <cell r="B347" t="str">
            <v>MS</v>
          </cell>
          <cell r="C347">
            <v>350</v>
          </cell>
          <cell r="D347">
            <v>5</v>
          </cell>
          <cell r="E347">
            <v>350</v>
          </cell>
        </row>
        <row r="348">
          <cell r="A348" t="str">
            <v>MS5400</v>
          </cell>
          <cell r="B348" t="str">
            <v>MS</v>
          </cell>
          <cell r="C348">
            <v>400</v>
          </cell>
          <cell r="D348">
            <v>5</v>
          </cell>
          <cell r="E348">
            <v>400</v>
          </cell>
        </row>
        <row r="349">
          <cell r="A349" t="str">
            <v>MS5450</v>
          </cell>
          <cell r="B349" t="str">
            <v>MS</v>
          </cell>
          <cell r="C349">
            <v>450</v>
          </cell>
          <cell r="D349">
            <v>5</v>
          </cell>
          <cell r="E349">
            <v>450</v>
          </cell>
        </row>
        <row r="350">
          <cell r="A350" t="str">
            <v>MS5500</v>
          </cell>
          <cell r="B350" t="str">
            <v>MS</v>
          </cell>
          <cell r="C350">
            <v>500</v>
          </cell>
          <cell r="D350">
            <v>5</v>
          </cell>
          <cell r="E350">
            <v>500</v>
          </cell>
        </row>
        <row r="351">
          <cell r="A351" t="str">
            <v>MS5600</v>
          </cell>
          <cell r="B351" t="str">
            <v>MS</v>
          </cell>
          <cell r="C351">
            <v>600</v>
          </cell>
          <cell r="D351">
            <v>5</v>
          </cell>
          <cell r="E351">
            <v>600</v>
          </cell>
        </row>
        <row r="352">
          <cell r="A352" t="str">
            <v>MS5700</v>
          </cell>
          <cell r="B352" t="str">
            <v>MS</v>
          </cell>
          <cell r="C352">
            <v>700</v>
          </cell>
          <cell r="D352">
            <v>5</v>
          </cell>
          <cell r="E352">
            <v>700</v>
          </cell>
        </row>
        <row r="353">
          <cell r="A353" t="str">
            <v>MS5800</v>
          </cell>
          <cell r="B353" t="str">
            <v>MS</v>
          </cell>
          <cell r="C353">
            <v>800</v>
          </cell>
          <cell r="D353">
            <v>5</v>
          </cell>
          <cell r="E353">
            <v>800</v>
          </cell>
        </row>
        <row r="354">
          <cell r="A354" t="str">
            <v>MS5900</v>
          </cell>
          <cell r="B354" t="str">
            <v>MS</v>
          </cell>
          <cell r="C354">
            <v>900</v>
          </cell>
          <cell r="D354">
            <v>5</v>
          </cell>
          <cell r="E354">
            <v>900</v>
          </cell>
        </row>
        <row r="355">
          <cell r="A355" t="str">
            <v>MS51000</v>
          </cell>
          <cell r="B355" t="str">
            <v>MS</v>
          </cell>
          <cell r="C355">
            <v>1000</v>
          </cell>
          <cell r="D355">
            <v>5</v>
          </cell>
          <cell r="E355">
            <v>1000</v>
          </cell>
        </row>
        <row r="356">
          <cell r="A356" t="str">
            <v>MS680</v>
          </cell>
          <cell r="B356" t="str">
            <v>MS</v>
          </cell>
          <cell r="C356">
            <v>80</v>
          </cell>
          <cell r="D356">
            <v>6</v>
          </cell>
          <cell r="E356">
            <v>80</v>
          </cell>
        </row>
        <row r="357">
          <cell r="A357" t="str">
            <v>MS6100</v>
          </cell>
          <cell r="B357" t="str">
            <v>MS</v>
          </cell>
          <cell r="C357">
            <v>100</v>
          </cell>
          <cell r="D357">
            <v>6</v>
          </cell>
          <cell r="E357">
            <v>100</v>
          </cell>
        </row>
        <row r="358">
          <cell r="A358" t="str">
            <v>MS6125</v>
          </cell>
          <cell r="B358" t="str">
            <v>MS</v>
          </cell>
          <cell r="C358">
            <v>125</v>
          </cell>
          <cell r="D358">
            <v>6</v>
          </cell>
          <cell r="E358">
            <v>125</v>
          </cell>
        </row>
        <row r="359">
          <cell r="A359" t="str">
            <v>MS6150</v>
          </cell>
          <cell r="B359" t="str">
            <v>MS</v>
          </cell>
          <cell r="C359">
            <v>150</v>
          </cell>
          <cell r="D359">
            <v>6</v>
          </cell>
          <cell r="E359">
            <v>150</v>
          </cell>
        </row>
        <row r="360">
          <cell r="A360" t="str">
            <v>MS6200</v>
          </cell>
          <cell r="B360" t="str">
            <v>MS</v>
          </cell>
          <cell r="C360">
            <v>200</v>
          </cell>
          <cell r="D360">
            <v>6</v>
          </cell>
          <cell r="E360">
            <v>200</v>
          </cell>
        </row>
        <row r="361">
          <cell r="A361" t="str">
            <v>MS6250</v>
          </cell>
          <cell r="B361" t="str">
            <v>MS</v>
          </cell>
          <cell r="C361">
            <v>250</v>
          </cell>
          <cell r="D361">
            <v>6</v>
          </cell>
          <cell r="E361">
            <v>250</v>
          </cell>
        </row>
        <row r="362">
          <cell r="A362" t="str">
            <v>MS6300</v>
          </cell>
          <cell r="B362" t="str">
            <v>MS</v>
          </cell>
          <cell r="C362">
            <v>300</v>
          </cell>
          <cell r="D362">
            <v>6</v>
          </cell>
          <cell r="E362">
            <v>300</v>
          </cell>
        </row>
        <row r="363">
          <cell r="A363" t="str">
            <v>MS6350</v>
          </cell>
          <cell r="B363" t="str">
            <v>MS</v>
          </cell>
          <cell r="C363">
            <v>350</v>
          </cell>
          <cell r="D363">
            <v>6</v>
          </cell>
          <cell r="E363">
            <v>350</v>
          </cell>
        </row>
        <row r="364">
          <cell r="A364" t="str">
            <v>MS6400</v>
          </cell>
          <cell r="B364" t="str">
            <v>MS</v>
          </cell>
          <cell r="C364">
            <v>400</v>
          </cell>
          <cell r="D364">
            <v>6</v>
          </cell>
          <cell r="E364">
            <v>400</v>
          </cell>
        </row>
        <row r="365">
          <cell r="A365" t="str">
            <v>MS6450</v>
          </cell>
          <cell r="B365" t="str">
            <v>MS</v>
          </cell>
          <cell r="C365">
            <v>450</v>
          </cell>
          <cell r="D365">
            <v>6</v>
          </cell>
          <cell r="E365">
            <v>450</v>
          </cell>
        </row>
        <row r="366">
          <cell r="A366" t="str">
            <v>MS6500</v>
          </cell>
          <cell r="B366" t="str">
            <v>MS</v>
          </cell>
          <cell r="C366">
            <v>500</v>
          </cell>
          <cell r="D366">
            <v>6</v>
          </cell>
          <cell r="E366">
            <v>500</v>
          </cell>
        </row>
        <row r="367">
          <cell r="A367" t="str">
            <v>MS6600</v>
          </cell>
          <cell r="B367" t="str">
            <v>MS</v>
          </cell>
          <cell r="C367">
            <v>600</v>
          </cell>
          <cell r="D367">
            <v>6</v>
          </cell>
          <cell r="E367">
            <v>600</v>
          </cell>
        </row>
        <row r="368">
          <cell r="A368" t="str">
            <v>MS6700</v>
          </cell>
          <cell r="B368" t="str">
            <v>MS</v>
          </cell>
          <cell r="C368">
            <v>700</v>
          </cell>
          <cell r="D368">
            <v>6</v>
          </cell>
          <cell r="E368">
            <v>700</v>
          </cell>
        </row>
        <row r="369">
          <cell r="A369" t="str">
            <v>MS6800</v>
          </cell>
          <cell r="B369" t="str">
            <v>MS</v>
          </cell>
          <cell r="C369">
            <v>800</v>
          </cell>
          <cell r="D369">
            <v>6</v>
          </cell>
          <cell r="E369">
            <v>800</v>
          </cell>
        </row>
        <row r="370">
          <cell r="A370" t="str">
            <v>MS6900</v>
          </cell>
          <cell r="B370" t="str">
            <v>MS</v>
          </cell>
          <cell r="C370">
            <v>900</v>
          </cell>
          <cell r="D370">
            <v>6</v>
          </cell>
          <cell r="E370">
            <v>900</v>
          </cell>
        </row>
        <row r="371">
          <cell r="A371" t="str">
            <v>MS61000</v>
          </cell>
          <cell r="B371" t="str">
            <v>MS</v>
          </cell>
          <cell r="C371">
            <v>1000</v>
          </cell>
          <cell r="D371">
            <v>6</v>
          </cell>
          <cell r="E371">
            <v>1000</v>
          </cell>
        </row>
        <row r="372">
          <cell r="A372" t="str">
            <v>MS880</v>
          </cell>
          <cell r="B372" t="str">
            <v>MS</v>
          </cell>
          <cell r="C372">
            <v>80</v>
          </cell>
          <cell r="D372">
            <v>8</v>
          </cell>
          <cell r="E372">
            <v>80</v>
          </cell>
        </row>
        <row r="373">
          <cell r="A373" t="str">
            <v>MS8100</v>
          </cell>
          <cell r="B373" t="str">
            <v>MS</v>
          </cell>
          <cell r="C373">
            <v>100</v>
          </cell>
          <cell r="D373">
            <v>8</v>
          </cell>
          <cell r="E373">
            <v>100</v>
          </cell>
        </row>
        <row r="374">
          <cell r="A374" t="str">
            <v>MS8125</v>
          </cell>
          <cell r="B374" t="str">
            <v>MS</v>
          </cell>
          <cell r="C374">
            <v>125</v>
          </cell>
          <cell r="D374">
            <v>8</v>
          </cell>
          <cell r="E374">
            <v>125</v>
          </cell>
        </row>
        <row r="375">
          <cell r="A375" t="str">
            <v>MS8150</v>
          </cell>
          <cell r="B375" t="str">
            <v>MS</v>
          </cell>
          <cell r="C375">
            <v>150</v>
          </cell>
          <cell r="D375">
            <v>8</v>
          </cell>
          <cell r="E375">
            <v>150</v>
          </cell>
        </row>
        <row r="376">
          <cell r="A376" t="str">
            <v>MS8200</v>
          </cell>
          <cell r="B376" t="str">
            <v>MS</v>
          </cell>
          <cell r="C376">
            <v>200</v>
          </cell>
          <cell r="D376">
            <v>8</v>
          </cell>
          <cell r="E376">
            <v>200</v>
          </cell>
        </row>
        <row r="377">
          <cell r="A377" t="str">
            <v>MS8250</v>
          </cell>
          <cell r="B377" t="str">
            <v>MS</v>
          </cell>
          <cell r="C377">
            <v>250</v>
          </cell>
          <cell r="D377">
            <v>8</v>
          </cell>
          <cell r="E377">
            <v>250</v>
          </cell>
        </row>
        <row r="378">
          <cell r="A378" t="str">
            <v>MS8300</v>
          </cell>
          <cell r="B378" t="str">
            <v>MS</v>
          </cell>
          <cell r="C378">
            <v>300</v>
          </cell>
          <cell r="D378">
            <v>8</v>
          </cell>
          <cell r="E378">
            <v>300</v>
          </cell>
        </row>
        <row r="379">
          <cell r="A379" t="str">
            <v>MS8350</v>
          </cell>
          <cell r="B379" t="str">
            <v>MS</v>
          </cell>
          <cell r="C379">
            <v>350</v>
          </cell>
          <cell r="D379">
            <v>8</v>
          </cell>
          <cell r="E379">
            <v>350</v>
          </cell>
        </row>
        <row r="380">
          <cell r="A380" t="str">
            <v>MS8400</v>
          </cell>
          <cell r="B380" t="str">
            <v>MS</v>
          </cell>
          <cell r="C380">
            <v>400</v>
          </cell>
          <cell r="D380">
            <v>8</v>
          </cell>
          <cell r="E380">
            <v>400</v>
          </cell>
        </row>
        <row r="381">
          <cell r="A381" t="str">
            <v>MS8450</v>
          </cell>
          <cell r="B381" t="str">
            <v>MS</v>
          </cell>
          <cell r="C381">
            <v>450</v>
          </cell>
          <cell r="D381">
            <v>8</v>
          </cell>
          <cell r="E381">
            <v>450</v>
          </cell>
        </row>
        <row r="382">
          <cell r="A382" t="str">
            <v>MS8500</v>
          </cell>
          <cell r="B382" t="str">
            <v>MS</v>
          </cell>
          <cell r="C382">
            <v>500</v>
          </cell>
          <cell r="D382">
            <v>8</v>
          </cell>
          <cell r="E382">
            <v>500</v>
          </cell>
        </row>
        <row r="383">
          <cell r="A383" t="str">
            <v>MS8600</v>
          </cell>
          <cell r="B383" t="str">
            <v>MS</v>
          </cell>
          <cell r="C383">
            <v>600</v>
          </cell>
          <cell r="D383">
            <v>8</v>
          </cell>
          <cell r="E383">
            <v>600</v>
          </cell>
        </row>
        <row r="384">
          <cell r="A384" t="str">
            <v>MS8700</v>
          </cell>
          <cell r="B384" t="str">
            <v>MS</v>
          </cell>
          <cell r="C384">
            <v>700</v>
          </cell>
          <cell r="D384">
            <v>8</v>
          </cell>
          <cell r="E384">
            <v>700</v>
          </cell>
        </row>
        <row r="385">
          <cell r="A385" t="str">
            <v>MS8800</v>
          </cell>
          <cell r="B385" t="str">
            <v>MS</v>
          </cell>
          <cell r="C385">
            <v>800</v>
          </cell>
          <cell r="D385">
            <v>8</v>
          </cell>
          <cell r="E385">
            <v>800</v>
          </cell>
        </row>
        <row r="386">
          <cell r="A386" t="str">
            <v>MS8900</v>
          </cell>
          <cell r="B386" t="str">
            <v>MS</v>
          </cell>
          <cell r="C386">
            <v>900</v>
          </cell>
          <cell r="D386">
            <v>8</v>
          </cell>
          <cell r="E386">
            <v>900</v>
          </cell>
        </row>
        <row r="387">
          <cell r="A387" t="str">
            <v>MS81000</v>
          </cell>
          <cell r="B387" t="str">
            <v>MS</v>
          </cell>
          <cell r="C387">
            <v>1000</v>
          </cell>
          <cell r="D387">
            <v>8</v>
          </cell>
          <cell r="E387">
            <v>1000</v>
          </cell>
        </row>
        <row r="388">
          <cell r="A388" t="str">
            <v>MS1080</v>
          </cell>
          <cell r="B388" t="str">
            <v>MS</v>
          </cell>
          <cell r="C388">
            <v>80</v>
          </cell>
          <cell r="D388">
            <v>10</v>
          </cell>
          <cell r="E388">
            <v>80</v>
          </cell>
        </row>
        <row r="389">
          <cell r="A389" t="str">
            <v>MS10100</v>
          </cell>
          <cell r="B389" t="str">
            <v>MS</v>
          </cell>
          <cell r="C389">
            <v>100</v>
          </cell>
          <cell r="D389">
            <v>10</v>
          </cell>
          <cell r="E389">
            <v>100</v>
          </cell>
        </row>
        <row r="390">
          <cell r="A390" t="str">
            <v>MS10125</v>
          </cell>
          <cell r="B390" t="str">
            <v>MS</v>
          </cell>
          <cell r="C390">
            <v>125</v>
          </cell>
          <cell r="D390">
            <v>10</v>
          </cell>
          <cell r="E390">
            <v>125</v>
          </cell>
        </row>
        <row r="391">
          <cell r="A391" t="str">
            <v>MS10150</v>
          </cell>
          <cell r="B391" t="str">
            <v>MS</v>
          </cell>
          <cell r="C391">
            <v>150</v>
          </cell>
          <cell r="D391">
            <v>10</v>
          </cell>
          <cell r="E391">
            <v>150</v>
          </cell>
        </row>
        <row r="392">
          <cell r="A392" t="str">
            <v>MS10200</v>
          </cell>
          <cell r="B392" t="str">
            <v>MS</v>
          </cell>
          <cell r="C392">
            <v>200</v>
          </cell>
          <cell r="D392">
            <v>10</v>
          </cell>
          <cell r="E392">
            <v>200</v>
          </cell>
        </row>
        <row r="393">
          <cell r="A393" t="str">
            <v>MS10250</v>
          </cell>
          <cell r="B393" t="str">
            <v>MS</v>
          </cell>
          <cell r="C393">
            <v>250</v>
          </cell>
          <cell r="D393">
            <v>10</v>
          </cell>
          <cell r="E393">
            <v>250</v>
          </cell>
        </row>
        <row r="394">
          <cell r="A394" t="str">
            <v>MS10300</v>
          </cell>
          <cell r="B394" t="str">
            <v>MS</v>
          </cell>
          <cell r="C394">
            <v>300</v>
          </cell>
          <cell r="D394">
            <v>10</v>
          </cell>
          <cell r="E394">
            <v>300</v>
          </cell>
        </row>
        <row r="395">
          <cell r="A395" t="str">
            <v>MS10350</v>
          </cell>
          <cell r="B395" t="str">
            <v>MS</v>
          </cell>
          <cell r="C395">
            <v>350</v>
          </cell>
          <cell r="D395">
            <v>10</v>
          </cell>
          <cell r="E395">
            <v>350</v>
          </cell>
        </row>
        <row r="396">
          <cell r="A396" t="str">
            <v>MS10400</v>
          </cell>
          <cell r="B396" t="str">
            <v>MS</v>
          </cell>
          <cell r="C396">
            <v>400</v>
          </cell>
          <cell r="D396">
            <v>10</v>
          </cell>
          <cell r="E396">
            <v>400</v>
          </cell>
        </row>
        <row r="397">
          <cell r="A397" t="str">
            <v>MS10450</v>
          </cell>
          <cell r="B397" t="str">
            <v>MS</v>
          </cell>
          <cell r="C397">
            <v>450</v>
          </cell>
          <cell r="D397">
            <v>10</v>
          </cell>
          <cell r="E397">
            <v>450</v>
          </cell>
        </row>
        <row r="398">
          <cell r="A398" t="str">
            <v>MS10500</v>
          </cell>
          <cell r="B398" t="str">
            <v>MS</v>
          </cell>
          <cell r="C398">
            <v>500</v>
          </cell>
          <cell r="D398">
            <v>10</v>
          </cell>
          <cell r="E398">
            <v>500</v>
          </cell>
        </row>
        <row r="399">
          <cell r="A399" t="str">
            <v>MS10600</v>
          </cell>
          <cell r="B399" t="str">
            <v>MS</v>
          </cell>
          <cell r="C399">
            <v>600</v>
          </cell>
          <cell r="D399">
            <v>10</v>
          </cell>
          <cell r="E399">
            <v>600</v>
          </cell>
        </row>
        <row r="400">
          <cell r="A400" t="str">
            <v>MS10700</v>
          </cell>
          <cell r="B400" t="str">
            <v>MS</v>
          </cell>
          <cell r="C400">
            <v>700</v>
          </cell>
          <cell r="D400">
            <v>10</v>
          </cell>
          <cell r="E400">
            <v>700</v>
          </cell>
        </row>
        <row r="401">
          <cell r="A401" t="str">
            <v>MS10800</v>
          </cell>
          <cell r="B401" t="str">
            <v>MS</v>
          </cell>
          <cell r="C401">
            <v>800</v>
          </cell>
          <cell r="D401">
            <v>10</v>
          </cell>
          <cell r="E401">
            <v>800</v>
          </cell>
        </row>
        <row r="402">
          <cell r="A402" t="str">
            <v>MS10900</v>
          </cell>
          <cell r="B402" t="str">
            <v>MS</v>
          </cell>
          <cell r="C402">
            <v>900</v>
          </cell>
          <cell r="D402">
            <v>10</v>
          </cell>
          <cell r="E402">
            <v>900</v>
          </cell>
        </row>
        <row r="403">
          <cell r="A403" t="str">
            <v>MS101000</v>
          </cell>
          <cell r="B403" t="str">
            <v>MS</v>
          </cell>
          <cell r="C403">
            <v>1000</v>
          </cell>
          <cell r="D403">
            <v>10</v>
          </cell>
          <cell r="E403">
            <v>1000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vc-pipe-rates"/>
      <sheetName val="Road data"/>
      <sheetName val="DATA"/>
      <sheetName val="Lead statement"/>
      <sheetName val="Plant &amp;  Machinery"/>
      <sheetName val="detls"/>
      <sheetName val="WATER-HAMMER"/>
      <sheetName val="Labour"/>
      <sheetName val="R_Det"/>
      <sheetName val="PVC_dia"/>
      <sheetName val="LEAD"/>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P "/>
      <sheetName val="hyd "/>
      <sheetName val="maint est"/>
      <sheetName val="pm-est (NEW)"/>
      <sheetName val="pm-est (2)"/>
      <sheetName val="GM-est"/>
      <sheetName val="pm-est"/>
      <sheetName val="PVC_dia"/>
      <sheetName val="OHSR GOT"/>
      <sheetName val="Sheet3"/>
      <sheetName val="pvc-pipe-rates"/>
      <sheetName val="POP_"/>
      <sheetName val="hyd_"/>
      <sheetName val="maint_est"/>
      <sheetName val="pm-est_(NEW)"/>
      <sheetName val="pm-est_(2)"/>
      <sheetName val="OHSR_GOT"/>
      <sheetName val="data"/>
      <sheetName val="Data.F8.BTR"/>
      <sheetName val="t_prsr"/>
      <sheetName val="wh"/>
      <sheetName val="WATER-HAMMER"/>
      <sheetName val="Bill_amt_qty_cc_1"/>
      <sheetName val="WORK DONE"/>
      <sheetName val="sand"/>
      <sheetName val="stone"/>
      <sheetName val="index"/>
      <sheetName val="Labour"/>
      <sheetName val="Material"/>
      <sheetName val="Plant &amp;  Machinery"/>
      <sheetName val="R_Det"/>
      <sheetName val="sch"/>
      <sheetName val="Lead"/>
      <sheetName val="Road data"/>
      <sheetName val="Sheet1 (2)"/>
      <sheetName val="Data_Base"/>
      <sheetName val="hdpe-rates"/>
      <sheetName val="hdpe weights"/>
      <sheetName val="ssr-rates"/>
      <sheetName val="pvc-rates"/>
      <sheetName val="PVC weights"/>
      <sheetName val="Nspt-smp-final-ORIGINAL"/>
      <sheetName val="m"/>
      <sheetName val="detls"/>
      <sheetName val="Main sheet"/>
      <sheetName val="id"/>
      <sheetName val="m1"/>
      <sheetName val="Input"/>
      <sheetName val="HYDERAULIC STATMENT OHBR"/>
      <sheetName val="Abstract"/>
      <sheetName val="REcast Comperative"/>
      <sheetName val="RECAST RATES"/>
      <sheetName val="2017 OHSR DI -1 RC EST"/>
      <sheetName val="HH RC EST (2)"/>
      <sheetName val="OPD-Civil"/>
      <sheetName val="leads"/>
      <sheetName val="Sheet5"/>
      <sheetName val="Specification"/>
      <sheetName val="Data o"/>
      <sheetName val="data- Sewer -Final"/>
      <sheetName val="Mortars"/>
      <sheetName val="Sheet1"/>
      <sheetName val="int-Dia-pvc"/>
      <sheetName val="Levels"/>
      <sheetName val="r"/>
      <sheetName val="l"/>
      <sheetName val="RMR"/>
      <sheetName val="GA"/>
      <sheetName val="Cul_detail"/>
      <sheetName val="BTR (2)"/>
      <sheetName val="v"/>
      <sheetName val="Rate_Analysis"/>
      <sheetName val="Lead statement"/>
      <sheetName val="MRATES"/>
      <sheetName val="Conveyance"/>
      <sheetName val="CD Data"/>
      <sheetName val="office"/>
      <sheetName val="pop"/>
      <sheetName val="TOP SLAB-beams"/>
      <sheetName val="POP_1"/>
      <sheetName val="hyd_1"/>
      <sheetName val="maint_est1"/>
      <sheetName val="pm-est_(NEW)1"/>
      <sheetName val="pm-est_(2)1"/>
      <sheetName val="OHSR_GOT1"/>
      <sheetName val="Data_F8_BTR"/>
      <sheetName val="WORK_DONE"/>
      <sheetName val="Plant_&amp;__Machinery"/>
      <sheetName val="Road_data"/>
      <sheetName val="Sheet1_(2)"/>
      <sheetName val="hdpe_weights"/>
      <sheetName val="PVC_weights"/>
      <sheetName val="Data-Road "/>
      <sheetName val="other rates"/>
      <sheetName val="Hire"/>
      <sheetName val="7 Other Costs"/>
      <sheetName val="GEN-ABS Del"/>
      <sheetName val="pvc_basic"/>
      <sheetName val="Quotes"/>
      <sheetName val="ws-abs"/>
      <sheetName val="Input &amp; Calculations"/>
      <sheetName val="coverpage"/>
      <sheetName val="LEAD (2)"/>
      <sheetName val="HDPE"/>
      <sheetName val="habs-list"/>
      <sheetName val="nodes"/>
      <sheetName val="DATA_PRG"/>
      <sheetName val="Rate"/>
      <sheetName val="Cd"/>
      <sheetName val="Cs"/>
      <sheetName val="CPIPE"/>
      <sheetName val="THK"/>
      <sheetName val="CPIPE 1"/>
      <sheetName val="economic PM"/>
      <sheetName val="Estimate"/>
      <sheetName val="Plant Cost"/>
      <sheetName val="Cover"/>
      <sheetName val="0000000000000"/>
      <sheetName val="SubAnalysis"/>
      <sheetName val="HYDERAULIC_STATMENT_OHBR"/>
      <sheetName val="REcast_Comperative"/>
      <sheetName val="RECAST_RATES"/>
      <sheetName val="2017_OHSR_DI_-1_RC_EST"/>
      <sheetName val="HH_RC_EST_(2)"/>
      <sheetName val="Data_o"/>
      <sheetName val="Main_sheet"/>
      <sheetName val="CD_Data"/>
      <sheetName val="Lead_statement"/>
      <sheetName val="data-_Sewer_-Final"/>
      <sheetName val="BTR_(2)"/>
      <sheetName val="TOP_SLAB-beams"/>
      <sheetName val="Basic Rates"/>
    </sheetNames>
    <sheetDataSet>
      <sheetData sheetId="0">
        <row r="26">
          <cell r="A26">
            <v>63</v>
          </cell>
        </row>
      </sheetData>
      <sheetData sheetId="1"/>
      <sheetData sheetId="2"/>
      <sheetData sheetId="3"/>
      <sheetData sheetId="4"/>
      <sheetData sheetId="5"/>
      <sheetData sheetId="6"/>
      <sheetData sheetId="7" refreshError="1">
        <row r="26">
          <cell r="A26">
            <v>63</v>
          </cell>
          <cell r="B26">
            <v>0</v>
          </cell>
          <cell r="C26">
            <v>1.9</v>
          </cell>
          <cell r="D26">
            <v>2.7</v>
          </cell>
          <cell r="E26">
            <v>0</v>
          </cell>
          <cell r="F26">
            <v>4.0999999999999996</v>
          </cell>
          <cell r="G26">
            <v>0</v>
          </cell>
          <cell r="H26">
            <v>0</v>
          </cell>
          <cell r="I26">
            <v>59.2</v>
          </cell>
          <cell r="J26">
            <v>57.6</v>
          </cell>
          <cell r="K26">
            <v>0</v>
          </cell>
          <cell r="L26">
            <v>54.8</v>
          </cell>
        </row>
        <row r="27">
          <cell r="A27">
            <v>75</v>
          </cell>
          <cell r="B27">
            <v>0</v>
          </cell>
          <cell r="C27">
            <v>2.2000000000000002</v>
          </cell>
          <cell r="D27">
            <v>3.1</v>
          </cell>
          <cell r="E27">
            <v>0</v>
          </cell>
          <cell r="F27">
            <v>4.9000000000000004</v>
          </cell>
          <cell r="G27">
            <v>0</v>
          </cell>
          <cell r="H27">
            <v>0</v>
          </cell>
          <cell r="I27">
            <v>70.599999999999994</v>
          </cell>
          <cell r="J27">
            <v>68.8</v>
          </cell>
          <cell r="K27">
            <v>0</v>
          </cell>
          <cell r="L27">
            <v>65.2</v>
          </cell>
        </row>
        <row r="28">
          <cell r="A28">
            <v>90</v>
          </cell>
          <cell r="B28">
            <v>0</v>
          </cell>
          <cell r="C28">
            <v>2.6</v>
          </cell>
          <cell r="D28">
            <v>3.7</v>
          </cell>
          <cell r="E28">
            <v>0</v>
          </cell>
          <cell r="F28">
            <v>5.7</v>
          </cell>
          <cell r="G28">
            <v>0</v>
          </cell>
          <cell r="H28">
            <v>0</v>
          </cell>
          <cell r="I28">
            <v>84.8</v>
          </cell>
          <cell r="J28">
            <v>82.6</v>
          </cell>
          <cell r="K28">
            <v>0</v>
          </cell>
          <cell r="L28">
            <v>78.599999999999994</v>
          </cell>
        </row>
        <row r="29">
          <cell r="A29">
            <v>110</v>
          </cell>
          <cell r="B29">
            <v>0</v>
          </cell>
          <cell r="C29">
            <v>3</v>
          </cell>
          <cell r="D29">
            <v>4.3</v>
          </cell>
          <cell r="E29">
            <v>0</v>
          </cell>
          <cell r="F29">
            <v>7.1</v>
          </cell>
          <cell r="G29">
            <v>0</v>
          </cell>
          <cell r="H29">
            <v>0</v>
          </cell>
          <cell r="I29">
            <v>104</v>
          </cell>
          <cell r="J29">
            <v>101.4</v>
          </cell>
          <cell r="K29">
            <v>0</v>
          </cell>
          <cell r="L29">
            <v>95.8</v>
          </cell>
        </row>
        <row r="30">
          <cell r="A30">
            <v>125</v>
          </cell>
          <cell r="B30">
            <v>0</v>
          </cell>
          <cell r="C30">
            <v>3.4</v>
          </cell>
          <cell r="D30">
            <v>5</v>
          </cell>
          <cell r="E30">
            <v>0</v>
          </cell>
          <cell r="F30">
            <v>8</v>
          </cell>
          <cell r="G30">
            <v>0</v>
          </cell>
          <cell r="H30">
            <v>0</v>
          </cell>
          <cell r="I30">
            <v>118.2</v>
          </cell>
          <cell r="J30">
            <v>115</v>
          </cell>
          <cell r="K30">
            <v>0</v>
          </cell>
          <cell r="L30">
            <v>109</v>
          </cell>
        </row>
        <row r="31">
          <cell r="A31">
            <v>140</v>
          </cell>
          <cell r="B31">
            <v>0</v>
          </cell>
          <cell r="C31">
            <v>3.8</v>
          </cell>
          <cell r="D31">
            <v>5.5</v>
          </cell>
          <cell r="E31">
            <v>0</v>
          </cell>
          <cell r="F31">
            <v>8.9</v>
          </cell>
          <cell r="G31">
            <v>0</v>
          </cell>
          <cell r="H31">
            <v>0</v>
          </cell>
          <cell r="I31">
            <v>132.4</v>
          </cell>
          <cell r="J31">
            <v>129</v>
          </cell>
          <cell r="K31">
            <v>0</v>
          </cell>
          <cell r="L31">
            <v>122.2</v>
          </cell>
        </row>
        <row r="32">
          <cell r="A32">
            <v>160</v>
          </cell>
          <cell r="B32">
            <v>0</v>
          </cell>
          <cell r="C32">
            <v>4.3</v>
          </cell>
          <cell r="D32">
            <v>6.2</v>
          </cell>
          <cell r="E32">
            <v>0</v>
          </cell>
          <cell r="F32">
            <v>10.199999999999999</v>
          </cell>
          <cell r="G32">
            <v>0</v>
          </cell>
          <cell r="H32">
            <v>0</v>
          </cell>
          <cell r="I32">
            <v>151.4</v>
          </cell>
          <cell r="J32">
            <v>147.6</v>
          </cell>
          <cell r="K32">
            <v>0</v>
          </cell>
          <cell r="L32">
            <v>139.6</v>
          </cell>
        </row>
        <row r="33">
          <cell r="A33">
            <v>180</v>
          </cell>
          <cell r="B33">
            <v>0</v>
          </cell>
          <cell r="C33">
            <v>4.9000000000000004</v>
          </cell>
          <cell r="D33">
            <v>7.1</v>
          </cell>
          <cell r="E33">
            <v>0</v>
          </cell>
          <cell r="F33">
            <v>11.4</v>
          </cell>
          <cell r="G33">
            <v>0</v>
          </cell>
          <cell r="H33">
            <v>0</v>
          </cell>
          <cell r="I33">
            <v>170.2</v>
          </cell>
          <cell r="J33">
            <v>165.8</v>
          </cell>
          <cell r="K33">
            <v>0</v>
          </cell>
          <cell r="L33">
            <v>157.19999999999999</v>
          </cell>
        </row>
        <row r="34">
          <cell r="A34">
            <v>200</v>
          </cell>
          <cell r="B34">
            <v>0</v>
          </cell>
          <cell r="C34">
            <v>5.3</v>
          </cell>
          <cell r="D34">
            <v>7.9</v>
          </cell>
          <cell r="E34">
            <v>0</v>
          </cell>
          <cell r="F34">
            <v>12.7</v>
          </cell>
          <cell r="G34">
            <v>0</v>
          </cell>
          <cell r="H34">
            <v>0</v>
          </cell>
          <cell r="I34">
            <v>189.4</v>
          </cell>
          <cell r="J34">
            <v>184.2</v>
          </cell>
          <cell r="K34">
            <v>0</v>
          </cell>
          <cell r="L34">
            <v>174.6</v>
          </cell>
        </row>
        <row r="35">
          <cell r="A35">
            <v>225</v>
          </cell>
          <cell r="B35">
            <v>0</v>
          </cell>
          <cell r="C35">
            <v>6</v>
          </cell>
          <cell r="D35">
            <v>8.6</v>
          </cell>
          <cell r="E35">
            <v>0</v>
          </cell>
          <cell r="F35">
            <v>14.3</v>
          </cell>
          <cell r="G35">
            <v>0</v>
          </cell>
          <cell r="H35">
            <v>0</v>
          </cell>
          <cell r="I35">
            <v>213</v>
          </cell>
          <cell r="J35">
            <v>207.8</v>
          </cell>
          <cell r="K35">
            <v>0</v>
          </cell>
          <cell r="L35">
            <v>196.4</v>
          </cell>
        </row>
        <row r="36">
          <cell r="A36">
            <v>250</v>
          </cell>
          <cell r="B36">
            <v>0</v>
          </cell>
          <cell r="C36">
            <v>6.5</v>
          </cell>
          <cell r="D36">
            <v>9.8000000000000007</v>
          </cell>
          <cell r="E36">
            <v>0</v>
          </cell>
          <cell r="F36">
            <v>15.9</v>
          </cell>
          <cell r="G36">
            <v>0</v>
          </cell>
          <cell r="H36">
            <v>0</v>
          </cell>
          <cell r="I36">
            <v>237</v>
          </cell>
          <cell r="J36">
            <v>230.4</v>
          </cell>
          <cell r="K36">
            <v>0</v>
          </cell>
          <cell r="L36">
            <v>218.2</v>
          </cell>
        </row>
        <row r="37">
          <cell r="A37">
            <v>280</v>
          </cell>
          <cell r="B37">
            <v>0</v>
          </cell>
          <cell r="C37">
            <v>7.4</v>
          </cell>
          <cell r="D37">
            <v>11</v>
          </cell>
          <cell r="E37">
            <v>0</v>
          </cell>
          <cell r="F37">
            <v>17.8</v>
          </cell>
          <cell r="G37">
            <v>0</v>
          </cell>
          <cell r="H37">
            <v>0</v>
          </cell>
          <cell r="I37">
            <v>265.2</v>
          </cell>
          <cell r="J37">
            <v>258</v>
          </cell>
          <cell r="K37">
            <v>0</v>
          </cell>
          <cell r="L37">
            <v>244.4</v>
          </cell>
        </row>
        <row r="38">
          <cell r="A38">
            <v>315</v>
          </cell>
          <cell r="B38">
            <v>0</v>
          </cell>
          <cell r="C38">
            <v>8.3000000000000007</v>
          </cell>
          <cell r="D38">
            <v>12.4</v>
          </cell>
          <cell r="E38">
            <v>0</v>
          </cell>
          <cell r="F38">
            <v>19.899999999999999</v>
          </cell>
          <cell r="G38">
            <v>0</v>
          </cell>
          <cell r="H38">
            <v>0</v>
          </cell>
          <cell r="I38">
            <v>298.39999999999998</v>
          </cell>
          <cell r="J38">
            <v>290.2</v>
          </cell>
          <cell r="K38">
            <v>0</v>
          </cell>
          <cell r="L38">
            <v>275.2</v>
          </cell>
        </row>
      </sheetData>
      <sheetData sheetId="8"/>
      <sheetData sheetId="9"/>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sheetData sheetId="130" refreshError="1"/>
      <sheetData sheetId="131"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hdpe_basic"/>
      <sheetName val="pvc_basic"/>
      <sheetName val="t_prsr"/>
      <sheetName val="wh"/>
      <sheetName val="mcon pm"/>
      <sheetName val="RMR"/>
      <sheetName val="r"/>
      <sheetName val="v"/>
      <sheetName val="PH 6x"/>
      <sheetName val="GA"/>
      <sheetName val="Labour"/>
      <sheetName val="sand"/>
      <sheetName val="stone"/>
      <sheetName val="index"/>
      <sheetName val="Plant &amp;  Machinery"/>
      <sheetName val="pvc-pipe-rates"/>
      <sheetName val="Sheet2"/>
      <sheetName val="l"/>
      <sheetName val="Lead"/>
      <sheetName val="Material"/>
      <sheetName val="Road data"/>
      <sheetName val="data existing_do not delete"/>
      <sheetName val="m"/>
      <sheetName val="sch"/>
      <sheetName val="Data.F8.BTR"/>
      <sheetName val="Global factors"/>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m1"/>
      <sheetName val="R_Det"/>
      <sheetName val="Levels"/>
      <sheetName val="ESTIMATE"/>
      <sheetName val="ssr-rates"/>
      <sheetName val="Data_"/>
      <sheetName val="Main sheet"/>
      <sheetName val="Nspt-smp-final-ORIGINAL"/>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Iocount"/>
      <sheetName val="Lead statement"/>
      <sheetName val="Data o"/>
      <sheetName val="PRICE BID"/>
      <sheetName val="DISCHARGE"/>
      <sheetName val="LEAD-c"/>
      <sheetName val="other rates-C"/>
      <sheetName val="int-Dia-pvc"/>
      <sheetName val="id"/>
      <sheetName val="LEAD (2)"/>
      <sheetName val="leads"/>
      <sheetName val="RATES"/>
      <sheetName val="MRATES"/>
      <sheetName val="sp di"/>
      <sheetName val="EDWise"/>
      <sheetName val="PVC weights"/>
      <sheetName val="JAWAHAR-hyd-original"/>
      <sheetName val="mas_hab"/>
      <sheetName val="sp dip"/>
      <sheetName val="hdpe weights"/>
      <sheetName val="bASICDATA"/>
      <sheetName val="Data-Road "/>
      <sheetName val="DATA-CD "/>
      <sheetName val="abs road"/>
      <sheetName val="CD Data"/>
      <sheetName val="Conveyance"/>
      <sheetName val="General"/>
      <sheetName val="CLEAR OVER FALL DROP"/>
      <sheetName val="TELs"/>
      <sheetName val="Bitumen trunk"/>
      <sheetName val="Feeder"/>
      <sheetName val="R99 etc"/>
      <sheetName val="Trunk unpaved"/>
      <sheetName val="DATA_PRG"/>
      <sheetName val="AUTDATA"/>
      <sheetName val="Mortars"/>
      <sheetName val="Leads Entry"/>
      <sheetName val="Gen Abs"/>
      <sheetName val="Title"/>
      <sheetName val="Note"/>
      <sheetName val="Data_Base"/>
      <sheetName val="OPD-Civil"/>
      <sheetName val="segments-details"/>
      <sheetName val="int-Dia-hdpe"/>
      <sheetName val="habs-list"/>
      <sheetName val="sp_dip"/>
      <sheetName val="hdpe_weights"/>
      <sheetName val="other_rates"/>
      <sheetName val=" data sheet "/>
      <sheetName val="Cul_detail"/>
      <sheetName val="Longitudinal"/>
      <sheetName val="Input"/>
      <sheetName val="Input &amp; Calculations"/>
      <sheetName val="Design"/>
      <sheetName val="REL"/>
      <sheetName val="RA-markate"/>
      <sheetName val="prs"/>
      <sheetName val="Schdl"/>
      <sheetName val="Boq"/>
      <sheetName val="economic PM"/>
      <sheetName val="Sheet9"/>
      <sheetName val="DATA SHEET"/>
      <sheetName val="Road Detail Est."/>
      <sheetName val="Rate"/>
      <sheetName val="coverpage"/>
      <sheetName val="PM&amp;GM"/>
      <sheetName val="Coversheet"/>
      <sheetName val="Measurment"/>
      <sheetName val="MPR_PA_1"/>
      <sheetName val="KGP.hyd rev GLBR"/>
      <sheetName val="Valves workable"/>
      <sheetName val="Rates_PVC"/>
      <sheetName val="Sheet5"/>
      <sheetName val="int-Dia"/>
      <sheetName val="Usage"/>
      <sheetName val="Common "/>
      <sheetName val="PRELIM5"/>
      <sheetName val="wh_data_R"/>
      <sheetName val="Habcodes"/>
      <sheetName val="p&amp;m"/>
      <sheetName val="Boq - Flats"/>
      <sheetName val="BT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refreshError="1"/>
      <sheetData sheetId="482"/>
      <sheetData sheetId="483" refreshError="1"/>
      <sheetData sheetId="484" refreshError="1"/>
      <sheetData sheetId="485" refreshError="1"/>
      <sheetData sheetId="486"/>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sheetData sheetId="522"/>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detls"/>
      <sheetName val="PVC_dia"/>
      <sheetName val="sand"/>
      <sheetName val="Plant &amp;  Machinery"/>
      <sheetName val="t_prsr"/>
      <sheetName val="wh"/>
      <sheetName val="Lead Statement"/>
      <sheetName val="stone"/>
      <sheetName val="index"/>
      <sheetName val="Road data"/>
      <sheetName val="mlead"/>
      <sheetName val="abs road"/>
      <sheetName val="p&amp;m"/>
      <sheetName val="MRATES"/>
      <sheetName val="quarry"/>
      <sheetName val="RMR"/>
      <sheetName val="LEAD"/>
      <sheetName val="r"/>
      <sheetName val="l"/>
      <sheetName val="OPD-Civil"/>
      <sheetName val="conc-foot-gradeslab"/>
      <sheetName val="CLEAR OVER FALL DROP"/>
      <sheetName val="C.D.Abs.Est."/>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s>
    <sheetDataSet>
      <sheetData sheetId="0"/>
      <sheetData sheetId="1"/>
      <sheetData sheetId="2"/>
      <sheetData sheetId="3"/>
      <sheetData sheetId="4"/>
      <sheetData sheetId="5"/>
      <sheetData sheetId="6"/>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Line"/>
      <sheetName val="C-data"/>
      <sheetName val="Footings"/>
      <sheetName val="Nspt-smp-final-ORIGINAL"/>
      <sheetName val="Levels"/>
      <sheetName val="det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sand"/>
      <sheetName val="stone"/>
      <sheetName val="rdamdata"/>
      <sheetName val="lead-st"/>
      <sheetName val="DATA_PRG"/>
      <sheetName val="data existing_do not delete"/>
      <sheetName val="DATA"/>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AV-HDPE"/>
      <sheetName val="Di_gate-HDPE"/>
      <sheetName val="wh_data"/>
      <sheetName val="wh_data_R"/>
      <sheetName val="CPHEEO"/>
      <sheetName val="input"/>
      <sheetName val="Sheet2"/>
      <sheetName val="Road data"/>
      <sheetName val="RA"/>
      <sheetName val="ESTIMATE"/>
      <sheetName val="maya"/>
      <sheetName val="Road data-TDR"/>
      <sheetName val="MRoad data"/>
      <sheetName val="Cover"/>
      <sheetName val="hdpe-rates"/>
      <sheetName val="pvc-rates"/>
      <sheetName val="wordsdata"/>
      <sheetName val="pvc_basic"/>
      <sheetName val="DL CAL"/>
      <sheetName val="ROADS"/>
      <sheetName val="p&amp;m"/>
      <sheetName val="Rate Analysis"/>
      <sheetName val="hdpe_basic"/>
      <sheetName val="t_prsr"/>
      <sheetName val="detls"/>
      <sheetName val="0000000000000"/>
      <sheetName val="_5wgdhabfinal00_01"/>
      <sheetName val="ANAL-PIPE LINE"/>
      <sheetName val="Rate"/>
      <sheetName val="1-Pop Proj"/>
      <sheetName val="int-Dia-pvc"/>
      <sheetName val="Quarry"/>
      <sheetName val="RMR"/>
      <sheetName val="Line"/>
      <sheetName val="BTR"/>
      <sheetName val="CRUST"/>
      <sheetName val="QDTS"/>
      <sheetName val="Rates"/>
      <sheetName val="C.D.Abs.Est."/>
      <sheetName val="not req 3"/>
      <sheetName val="l"/>
      <sheetName val="pvc-pipe-rates"/>
      <sheetName val="Levels"/>
      <sheetName val="R_Det"/>
      <sheetName val="DATA-2005-06"/>
      <sheetName val="water-hammar-strenght"/>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Data rough"/>
      <sheetName val="HDPE-pipe-rates"/>
      <sheetName val="Data_Base"/>
      <sheetName val="clvrt_data"/>
      <sheetName val="mlead"/>
      <sheetName val="Abs_CD_2"/>
      <sheetName val="coverpage"/>
      <sheetName val="road est"/>
      <sheetName val="ECV"/>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1-Pop Proj"/>
      <sheetName val="quarry"/>
      <sheetName val=" data sheet "/>
      <sheetName val="v"/>
      <sheetName val="estimate "/>
      <sheetName val="Leve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
          <cell r="C15" t="str">
            <v>Earthwork excavation by mechanical means and depositing on bank with initial  lead and lift in all soils upto SDR and laying earth in layers including breaking clods, sectioning and rolling with Power Road Roller 8 to 10 Tonnes capacity  @ FMC including a</v>
          </cell>
        </row>
        <row r="49">
          <cell r="K49">
            <v>108</v>
          </cell>
        </row>
        <row r="77">
          <cell r="K77">
            <v>1009</v>
          </cell>
        </row>
        <row r="79">
          <cell r="C79" t="str">
            <v>Picking old metalled surface to a depth of 40 mm to 100 mm and sectioning including all labour and incidental charges complete for finished item of work and as directed by the Engineer-in-Charge.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Sheet1"/>
      <sheetName val="DATA_PRG"/>
      <sheetName val="rdamdata"/>
      <sheetName val="1-Pop Proj"/>
      <sheetName val="Pile cap"/>
      <sheetName val="Boq - Flats"/>
      <sheetName val="Lead-2014-15"/>
      <sheetName val="Pipe data"/>
      <sheetName val="Box Culvert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Main sheet"/>
      <sheetName val="MRoad data"/>
      <sheetName val="GF Columns"/>
      <sheetName val="data existing_do not delete"/>
      <sheetName val="labour coeff"/>
      <sheetName val="m"/>
      <sheetName val="m1"/>
    </sheetNames>
    <sheetDataSet>
      <sheetData sheetId="0" refreshError="1"/>
      <sheetData sheetId="1" refreshError="1"/>
      <sheetData sheetId="2" refreshError="1"/>
      <sheetData sheetId="3" refreshError="1"/>
      <sheetData sheetId="4" refreshError="1">
        <row r="418">
          <cell r="K418" t="e">
            <v>#REF!</v>
          </cell>
        </row>
        <row r="432">
          <cell r="K432" t="e">
            <v>#REF!</v>
          </cell>
        </row>
        <row r="446">
          <cell r="K446" t="e">
            <v>#REF!</v>
          </cell>
        </row>
      </sheetData>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quarry"/>
      <sheetName val="Lead"/>
      <sheetName val="detls"/>
      <sheetName val="lead-st"/>
      <sheetName val="C-data"/>
      <sheetName val="R_Det"/>
      <sheetName val="COLUMN"/>
      <sheetName val="r"/>
      <sheetName val="Material"/>
      <sheetName val="PVC_dia"/>
      <sheetName val="Main sheet"/>
      <sheetName val="temp-SDData (2)"/>
      <sheetName val="Lead-2014-15"/>
      <sheetName val="Labour"/>
      <sheetName val="Plant &amp;  Machinery"/>
      <sheetName val="DATA-2005-06"/>
      <sheetName val="ssr-rates"/>
      <sheetName val="MRATES"/>
      <sheetName val="sand"/>
      <sheetName val="p&amp;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Levels"/>
      <sheetName val="Lead statement"/>
      <sheetName val="Data.F8.BTR"/>
      <sheetName val="quarry"/>
      <sheetName val="t_prsr"/>
      <sheetName val="PVC_dia"/>
      <sheetName val="Specification"/>
      <sheetName val="ssr-rates"/>
      <sheetName val="ESTIMATE"/>
      <sheetName val="RMR"/>
      <sheetName val="Data_Bit_I"/>
      <sheetName val="Summary"/>
      <sheetName val="MRATES"/>
      <sheetName val="Labour"/>
      <sheetName val="int-Dia-pvc"/>
      <sheetName val="Material"/>
      <sheetName val="COLUMN"/>
      <sheetName val="detls"/>
      <sheetName val="Data o"/>
      <sheetName val="Sheet2"/>
      <sheetName val="CD Data"/>
      <sheetName val="Plant &amp;  Machinery"/>
      <sheetName val="sup dat"/>
      <sheetName val="Sheet1"/>
      <sheetName val="rdamdata"/>
      <sheetName val="DATA_PRG"/>
      <sheetName val="m"/>
      <sheetName val="MPP_Vemulapally"/>
      <sheetName val="stone"/>
      <sheetName val="index"/>
      <sheetName val=" EST"/>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segments-details"/>
      <sheetName val="int-Dia-hdpe"/>
      <sheetName val="habs-list"/>
      <sheetName val="Pipe data"/>
      <sheetName val="Box Culvert data"/>
      <sheetName val="Rising Main"/>
      <sheetName val="EDWise"/>
      <sheetName val="Cd"/>
      <sheetName val="Cs"/>
      <sheetName val="CPIPE"/>
      <sheetName val="THK"/>
      <sheetName val="CPIPE 1"/>
      <sheetName val="RECAPITULATION"/>
      <sheetName val="Trunk unpaved"/>
      <sheetName val="Data_Base"/>
      <sheetName val="data-sheet"/>
      <sheetName val="DATA-BASE"/>
      <sheetName val="DATA-ABSTRACT"/>
      <sheetName val="Sheet3"/>
      <sheetName val="data_sein"/>
      <sheetName val="m1"/>
      <sheetName val="Lookup"/>
      <sheetName val="Cover"/>
      <sheetName val="pvc-pipe-rates"/>
      <sheetName val="Boq - Flats"/>
      <sheetName val="LOCAL RATES"/>
      <sheetName val="BWSCPlt"/>
      <sheetName val="CI"/>
      <sheetName val="DI"/>
      <sheetName val="G.R.P"/>
      <sheetName val="HDPE"/>
      <sheetName val="PSC REVISED"/>
      <sheetName val="pvc"/>
      <sheetName val="data existing_do not delete"/>
      <sheetName val="0000000000000"/>
      <sheetName val="other rates"/>
      <sheetName val="CLEAR OVER FALL DROP"/>
      <sheetName val="Lead-2014-15"/>
      <sheetName val="Longitudinal"/>
      <sheetName val="Lead 09-10"/>
      <sheetName val="Legend"/>
      <sheetName val="id"/>
      <sheetName val="procurement"/>
      <sheetName val="abs road"/>
      <sheetName val="Convey"/>
      <sheetName val="Rates"/>
      <sheetName val="MRoad data"/>
      <sheetName val="Lead-1"/>
      <sheetName val="source"/>
      <sheetName val="coverpage"/>
      <sheetName val="Rd.Est"/>
      <sheetName val="HT-INTROD"/>
      <sheetName val="hdpe weights"/>
      <sheetName val="PVC weights"/>
      <sheetName val="Rate"/>
      <sheetName val="gen"/>
      <sheetName val="final abstract"/>
      <sheetName val="R_Det"/>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s>
    <sheetDataSet>
      <sheetData sheetId="0"/>
      <sheetData sheetId="1">
        <row r="7">
          <cell r="F7">
            <v>91</v>
          </cell>
        </row>
      </sheetData>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r"/>
      <sheetName val="Rates SSR 2008-09"/>
      <sheetName val="Data"/>
    </sheetNames>
    <sheetDataSet>
      <sheetData sheetId="0">
        <row r="6">
          <cell r="P6">
            <v>233.97</v>
          </cell>
        </row>
        <row r="16">
          <cell r="P16" t="e">
            <v>#N/A</v>
          </cell>
        </row>
      </sheetData>
      <sheetData sheetId="1"/>
      <sheetData sheetId="2">
        <row r="41">
          <cell r="E41">
            <v>258</v>
          </cell>
        </row>
      </sheetData>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s>
    <sheetDataSet>
      <sheetData sheetId="0"/>
      <sheetData sheetId="1"/>
      <sheetData sheetId="2"/>
      <sheetData sheetId="3"/>
      <sheetData sheetId="4"/>
      <sheetData sheetId="5"/>
      <sheetData sheetId="6">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Specification report"/>
      <sheetName val="data existing_do not delete"/>
      <sheetName val="GF SB Ok "/>
      <sheetName val="Bitumen trunk"/>
      <sheetName val="Feeder"/>
      <sheetName val="R99 etc"/>
      <sheetName val="Trunk unpaved"/>
      <sheetName val="Design"/>
      <sheetName val="Process"/>
      <sheetName val="concrete"/>
      <sheetName val="Input"/>
      <sheetName val="abs road"/>
      <sheetName val="coverpage"/>
      <sheetName val="Road data"/>
      <sheetName val="Plant &amp;  Machinery"/>
      <sheetName val="Aug,02"/>
      <sheetName val="m"/>
      <sheetName val="TS memo"/>
      <sheetName val="r"/>
      <sheetName val="RMR"/>
      <sheetName val="R_Det"/>
      <sheetName val="Bridge Data 2005-06"/>
      <sheetName val="Detail In Door Stad"/>
      <sheetName val="p&amp;m"/>
      <sheetName val="v"/>
      <sheetName val="Boq (Main Building)"/>
      <sheetName val="t_prsr"/>
      <sheetName val="id"/>
      <sheetName val="final abstract"/>
      <sheetName val="leads"/>
      <sheetName val="MRATES"/>
      <sheetName val="1000000000000"/>
      <sheetName val="Drains Est"/>
      <sheetName val="Rd.Est"/>
      <sheetName val="mlead"/>
      <sheetName val="maya"/>
      <sheetName val="RF_DesignCT_Sp@53.0"/>
      <sheetName val="select items_PMW"/>
      <sheetName val="Material"/>
      <sheetName val="C.D.Abs.Est."/>
      <sheetName val="ssr-rates"/>
      <sheetName val="MRMECADAMoad data"/>
      <sheetName val="basdat"/>
      <sheetName val="LIST"/>
      <sheetName val="Common "/>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ffic Count"/>
      <sheetName val="Crust-D"/>
      <sheetName val="CBR-certi"/>
      <sheetName val="design "/>
      <sheetName val="DPR."/>
      <sheetName val="Cover-MEstt."/>
      <sheetName val="F6-Gnrl Abstrt"/>
      <sheetName val="Lead"/>
      <sheetName val="Data.F8.BTR"/>
      <sheetName val="F6-Estt"/>
      <sheetName val="earth (2)"/>
      <sheetName val="sub-data (2)"/>
      <sheetName val="sub estt"/>
      <sheetName val="Labour"/>
      <sheetName val="Machinery"/>
      <sheetName val="pop"/>
      <sheetName val="SE-InspR"/>
      <sheetName val="Prof-C-Check List"/>
      <sheetName val="F-2a-Pvt-Lyrs (2)"/>
      <sheetName val="F-2b-CDW"/>
      <sheetName val="Prof-B-PacSum."/>
      <sheetName val="F4-DER"/>
      <sheetName val="F1-SumSheet (2)"/>
      <sheetName val="Index"/>
      <sheetName val="certifi"/>
      <sheetName val="Traffic_Count"/>
      <sheetName val="design_"/>
      <sheetName val="DPR_"/>
      <sheetName val="Cover-MEstt_"/>
      <sheetName val="F6-Gnrl_Abstrt"/>
      <sheetName val="Data_F8_BTR"/>
      <sheetName val="earth_(2)"/>
      <sheetName val="sub-data_(2)"/>
      <sheetName val="sub_estt"/>
      <sheetName val="Prof-C-Check_List"/>
      <sheetName val="F-2a-Pvt-Lyrs_(2)"/>
      <sheetName val="Prof-B-PacSum_"/>
      <sheetName val="F1-SumSheet_(2)"/>
      <sheetName val="0000000000000"/>
      <sheetName val="m"/>
      <sheetName val="TBAL9697 -group wise  sdpl"/>
      <sheetName val="Specification report"/>
      <sheetName val="data existing_do not delete"/>
      <sheetName val="Iocount"/>
      <sheetName val="comp-st(GEN)"/>
      <sheetName val="sup dat"/>
      <sheetName val="v"/>
      <sheetName val="Bridge Data 2005-06"/>
      <sheetName val="ssr-rates"/>
      <sheetName val="Weightage-Sub Sht"/>
      <sheetName val="DISCOUNT"/>
      <sheetName val="Common "/>
      <sheetName val="Data"/>
      <sheetName val="MRATES"/>
      <sheetName val="Dormitory"/>
      <sheetName val="Plant &amp;  Machinery"/>
      <sheetName val="Material"/>
      <sheetName val="HDPE"/>
      <sheetName val="DI"/>
      <sheetName val="pvc"/>
      <sheetName val="Lead statement"/>
      <sheetName val="C-data"/>
      <sheetName val="RMR"/>
      <sheetName val="Road data"/>
      <sheetName val="Data o"/>
      <sheetName val="Boq"/>
      <sheetName val="STAFFSCHED "/>
      <sheetName val="quarry"/>
      <sheetName val="Drawing status"/>
      <sheetName val="ESTIMATE"/>
      <sheetName val="m1"/>
      <sheetName val="Sheet2"/>
      <sheetName val="ABS"/>
      <sheetName val="QTY"/>
      <sheetName val="bundqty"/>
      <sheetName val="Pile cap"/>
      <sheetName val="t_prsr"/>
      <sheetName val="PVC_dia"/>
      <sheetName val="wh"/>
      <sheetName val="7 Other Costs"/>
      <sheetName val="OverviewBarmer"/>
      <sheetName val="Traffic_Count1"/>
      <sheetName val="design_1"/>
      <sheetName val="DPR_1"/>
      <sheetName val="Cover-MEstt_1"/>
      <sheetName val="F6-Gnrl_Abstrt1"/>
      <sheetName val="Data_F8_BTR1"/>
      <sheetName val="earth_(2)1"/>
      <sheetName val="sub-data_(2)1"/>
      <sheetName val="sub_estt1"/>
      <sheetName val="Prof-C-Check_List1"/>
      <sheetName val="F-2a-Pvt-Lyrs_(2)1"/>
      <sheetName val="Prof-B-PacSum_1"/>
      <sheetName val="F1-SumSheet_(2)1"/>
      <sheetName val="Specification_report"/>
      <sheetName val="data_existing_do_not_delete"/>
      <sheetName val="sup_dat"/>
      <sheetName val="Bridge_Data_2005-06"/>
      <sheetName val="Estimate "/>
      <sheetName val="Road Detail Est."/>
      <sheetName val="Basic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 val="quarry"/>
      <sheetName val="Road Detail Est."/>
      <sheetName val="Road data"/>
      <sheetName val="Material"/>
      <sheetName val="r"/>
      <sheetName val="Publicbuilding"/>
      <sheetName val="DATA-BASE"/>
      <sheetName val="DATA-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s"/>
      <sheetName val="HDPE"/>
      <sheetName val="DI"/>
      <sheetName val="pvc"/>
      <sheetName val="Sheet1"/>
      <sheetName val="Lead statement"/>
      <sheetName val="r"/>
      <sheetName val="Material"/>
      <sheetName val="Plant &amp;  Machinery"/>
      <sheetName val="Cover"/>
      <sheetName val="Lookup"/>
      <sheetName val="Conv"/>
      <sheetName val="SPT vs PHI"/>
      <sheetName val="Rates"/>
      <sheetName val="Lead"/>
      <sheetName val="maya"/>
      <sheetName val="C-data"/>
      <sheetName val="hdpe_basic"/>
      <sheetName val="pvc_basic"/>
      <sheetName val="wordsdata"/>
      <sheetName val="detls"/>
      <sheetName val="m"/>
      <sheetName val="Bill-12"/>
      <sheetName val="Iocount"/>
      <sheetName val="mlead"/>
      <sheetName val="abs road"/>
      <sheetName val="coverpage"/>
      <sheetName val="RMR"/>
      <sheetName val="Road data"/>
      <sheetName val="R_Det"/>
      <sheetName val="Newabstract"/>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Abs"/>
      <sheetName val="Spfn.Rep"/>
      <sheetName val="DetEstRoad"/>
      <sheetName val="lEADS"/>
      <sheetName val="Data"/>
      <sheetName val="RMR"/>
      <sheetName val="Sheet2"/>
      <sheetName val="EW (2)"/>
      <sheetName val="MEST"/>
      <sheetName val="DATA_ENTRY"/>
      <sheetName val="MRoad data"/>
      <sheetName val="MRATES"/>
      <sheetName val="MBTLead"/>
      <sheetName val="MRMR"/>
      <sheetName val="ssr-rates"/>
      <sheetName val="El Data"/>
      <sheetName val="ABS"/>
      <sheetName val="other rates"/>
      <sheetName val="temp-SDData (2)"/>
      <sheetName val="m"/>
      <sheetName val="Nspt-smp-final-ORIGINAL"/>
      <sheetName val="Lead statement"/>
      <sheetName val="Pile cap"/>
      <sheetName val="Footings"/>
      <sheetName val="Data.F8.BTR"/>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8">
          <cell r="F38">
            <v>206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Data_Base"/>
    </sheetNames>
    <sheetDataSet>
      <sheetData sheetId="0"/>
      <sheetData sheetId="1"/>
      <sheetData sheetId="2"/>
      <sheetData sheetId="3"/>
      <sheetData sheetId="4"/>
      <sheetData sheetId="5"/>
      <sheetData sheetId="6"/>
      <sheetData sheetId="7"/>
      <sheetData sheetId="8"/>
      <sheetData sheetId="9"/>
      <sheetData sheetId="10" refreshError="1">
        <row r="7">
          <cell r="P7">
            <v>654.69000000000005</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Sent NHO"/>
      <sheetName val="LEAD"/>
      <sheetName val="Specification"/>
      <sheetName val="MRoad data"/>
      <sheetName val="quarry"/>
      <sheetName val="Data_Renuals"/>
      <sheetName val="sand"/>
      <sheetName val="stone"/>
      <sheetName val="index"/>
      <sheetName val="UT Without Drop"/>
      <sheetName val="data1"/>
      <sheetName val="Data.F8.BTR"/>
      <sheetName val="wordsdata"/>
      <sheetName val="Road Detail Est."/>
      <sheetName val="Part-A"/>
      <sheetName val="v"/>
      <sheetName val="HDPE"/>
      <sheetName val="Sorted"/>
      <sheetName val="G F  (2)"/>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Nspt-smp-final-ORIGINAL"/>
      <sheetName val="Labour"/>
      <sheetName val="Common "/>
      <sheetName val="lead-st"/>
      <sheetName val="rdamdata"/>
      <sheetName val="DATA_PRG"/>
      <sheetName val="r"/>
      <sheetName val="PUMP_DATA"/>
      <sheetName val="Civil Boq"/>
      <sheetName val="RMR"/>
      <sheetName val="Pile cap"/>
      <sheetName val="Sqn-Abs _G+1"/>
      <sheetName val="Sqn_Abs _G_1"/>
      <sheetName val="DATA-BASE"/>
      <sheetName val="DATA-ABSTRACT"/>
      <sheetName val="maya"/>
      <sheetName val="habs-list"/>
      <sheetName val="nodes"/>
      <sheetName val="scour depth"/>
      <sheetName val="l"/>
      <sheetName val="d-safe DELUXE"/>
      <sheetName val="Estimate_"/>
      <sheetName val="Lead_statement"/>
      <sheetName val="Road_data"/>
      <sheetName val="data_existing_do_not_delete"/>
      <sheetName val="temp-SDData_(2)"/>
      <sheetName val="Road_Detail_Est_"/>
      <sheetName val="Plant_&amp;__Machinery"/>
      <sheetName val="Common_"/>
      <sheetName val="Pile_cap"/>
      <sheetName val="Sqn-Abs__G+1"/>
      <sheetName val="Sqn_Abs__G_1"/>
      <sheetName val="Civil_Boq"/>
    </sheetNames>
    <sheetDataSet>
      <sheetData sheetId="0">
        <row r="1">
          <cell r="AD1" t="str">
            <v>2007-08</v>
          </cell>
        </row>
      </sheetData>
      <sheetData sheetId="1"/>
      <sheetData sheetId="2">
        <row r="1">
          <cell r="AD1" t="str">
            <v>2007-08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refreshError="1"/>
      <sheetData sheetId="51" refreshError="1"/>
      <sheetData sheetId="52" refreshError="1"/>
      <sheetData sheetId="53"/>
      <sheetData sheetId="54" refreshError="1"/>
      <sheetData sheetId="55" refreshError="1"/>
      <sheetData sheetId="56"/>
      <sheetData sheetId="57"/>
      <sheetData sheetId="58"/>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3">
          <cell r="P13">
            <v>1110.08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m"/>
      <sheetName val="Plant &amp;  Machinery"/>
      <sheetName val="PVC_dia"/>
      <sheetName val="sch"/>
      <sheetName val="id"/>
      <sheetName val="hdpe weights"/>
      <sheetName val="PVC weights"/>
      <sheetName val="Specification"/>
      <sheetName val="Lead"/>
      <sheetName val="Sheet1 (2)"/>
      <sheetName val="MRATES"/>
      <sheetName val="Sheet2"/>
      <sheetName val="Dormitory"/>
      <sheetName val="l"/>
      <sheetName val="Levels"/>
      <sheetName val="Ward areas"/>
      <sheetName val="sluice-PVC"/>
      <sheetName val="Airvalve-HDPE"/>
      <sheetName val="dbl-airvalve-PVC"/>
      <sheetName val="DFjoints"/>
      <sheetName val="VC rate"/>
      <sheetName val="Mahesh"/>
      <sheetName val="Raghuveer"/>
      <sheetName val="Sheet3"/>
      <sheetName val="RMR"/>
      <sheetName val="0000000000000"/>
      <sheetName val="sluice-HDPE"/>
      <sheetName val="sluice-DI upto 1000"/>
      <sheetName val="scour-DI-CI"/>
      <sheetName val="Labour"/>
      <sheetName val="detls"/>
      <sheetName val="Lead statement"/>
      <sheetName val="WATER-HAMMER"/>
      <sheetName val="input"/>
      <sheetName val="Nspt-smp-final-ORIGINAL"/>
      <sheetName val="Publicbuilding"/>
      <sheetName val="r"/>
      <sheetName val="Rate"/>
      <sheetName val="Data-ELSR"/>
      <sheetName val="airvalve(AC)"/>
      <sheetName val="Caze Estimate "/>
      <sheetName val="Airvalve-DI"/>
      <sheetName val="Boq"/>
      <sheetName val="Material"/>
      <sheetName val="Basic Rates"/>
      <sheetName val="CD Data"/>
      <sheetName val="Datas"/>
      <sheetName val="design"/>
      <sheetName val="PUMP_DATA"/>
      <sheetName val="hdpe-rates"/>
      <sheetName val="pvc-rates"/>
      <sheetName val="Rates_PVC"/>
      <sheetName val="1-Pop Proj"/>
      <sheetName val=" data sheet "/>
      <sheetName val="DFjoints 2.11.17"/>
      <sheetName val="water-hammar-strenght"/>
      <sheetName val="SSR"/>
      <sheetName val="rdamdata"/>
      <sheetName val="Cd"/>
      <sheetName val="Cs"/>
      <sheetName val="CPIPE"/>
      <sheetName val="THK"/>
      <sheetName val="CPIPE 1"/>
      <sheetName val="Main sheet"/>
      <sheetName val="HS (MVS Akumarru)"/>
      <sheetName val="Sorted"/>
      <sheetName val="int-Dia-pvc"/>
      <sheetName val="temp-SDData (2)"/>
      <sheetName val="maya"/>
      <sheetName val="data existing_do not delete"/>
      <sheetName val="Legal Risk Analysis"/>
      <sheetName val="Data-Road "/>
      <sheetName val="other rates"/>
      <sheetName val="Hire"/>
      <sheetName val="Hydraulic Design (Pipe)"/>
      <sheetName val="data1"/>
      <sheetName val="Data_F8_BTR"/>
      <sheetName val="Road_data"/>
      <sheetName val="Road_Detail_Est_"/>
      <sheetName val="sup_dat"/>
      <sheetName val="Ward_areas"/>
      <sheetName val="VC_rate"/>
      <sheetName val="Plant_&amp;__Machinery"/>
      <sheetName val="hdpe_weights"/>
      <sheetName val="PVC_weights"/>
      <sheetName val="Sheet1_(2)"/>
      <sheetName val="hdpe_basic"/>
      <sheetName val="clvrt_data"/>
      <sheetName val="Stem "/>
      <sheetName val="VCRate"/>
      <sheetName val="Air-HDPE"/>
      <sheetName val="VC Rate2"/>
      <sheetName val="Sluice-HDPE-16"/>
      <sheetName val="Sluice-DI-16"/>
      <sheetName val="Civil Boq"/>
      <sheetName val="7 Other Costs"/>
      <sheetName val="Longitudinal"/>
      <sheetName val="GA"/>
      <sheetName val="Summary"/>
      <sheetName val="DISCHARGE"/>
      <sheetName val="IW-SRD-Rect"/>
      <sheetName val="Rising Main"/>
      <sheetName val="LOCAL RATES"/>
      <sheetName val="Breakdown"/>
      <sheetName val="Sheet5"/>
      <sheetName val="Estt"/>
      <sheetName val="int-Dia-hdpe"/>
      <sheetName val="dummy"/>
      <sheetName val="DsnConcept"/>
      <sheetName val="Pile cap"/>
      <sheetName val="HT-INTROD"/>
      <sheetName val="FORM7"/>
      <sheetName val="Stn&amp;bldg Abs"/>
      <sheetName val="cubes_M20"/>
      <sheetName val="E1"/>
      <sheetName val="ww-march-02"/>
      <sheetName val="pop"/>
      <sheetName val="I-CO"/>
      <sheetName val="sluice-HDPE- FINAL"/>
      <sheetName val="kintc-airvalve-BWSC&amp;MS"/>
      <sheetName val="sluice-BWSCP-MS"/>
      <sheetName val="kintc-airvalve-DI"/>
      <sheetName val="sluice-DI"/>
      <sheetName val="Abstract"/>
      <sheetName val="Detailed"/>
      <sheetName val="ABS"/>
      <sheetName val="DATA SHEET"/>
      <sheetName val="mlead"/>
      <sheetName val="abs road"/>
      <sheetName val="Abs_CD_2"/>
      <sheetName val="coverpage"/>
      <sheetName val="road est"/>
      <sheetName val="ECV"/>
      <sheetName val="PM&amp;GM"/>
      <sheetName val="quarry"/>
      <sheetName val="lead-st"/>
      <sheetName val="Cover"/>
      <sheetName val="PS1"/>
      <sheetName val="Footings"/>
      <sheetName val="Data_Base"/>
      <sheetName val="mp-team 1"/>
      <sheetName val="BOQ Distribution"/>
      <sheetName val="Lead_statement"/>
      <sheetName val="Basic_Rates"/>
      <sheetName val="sluice-DI_upto_1000"/>
      <sheetName val="Caze_Estimate_"/>
      <sheetName val="CD_Data"/>
      <sheetName val="data_existing_do_not_delete"/>
      <sheetName val="Legal_Risk_Analysis"/>
      <sheetName val="Data-Road_"/>
      <sheetName val="other_rates"/>
      <sheetName val="_data_sheet_"/>
      <sheetName val="DFjoints_2_11_17"/>
      <sheetName val="1-Pop_Proj"/>
      <sheetName val="CPIPE_1"/>
      <sheetName val="HS_(MVS_Akumarru)"/>
      <sheetName val="Main_sheet"/>
      <sheetName val="temp-SDData_(2)"/>
      <sheetName val="Hydraulic_Design_(Pipe)"/>
      <sheetName val="p&amp;m"/>
    </sheetNames>
    <sheetDataSet>
      <sheetData sheetId="0" refreshError="1"/>
      <sheetData sheetId="1" refreshError="1"/>
      <sheetData sheetId="2" refreshError="1"/>
      <sheetData sheetId="3" refreshError="1"/>
      <sheetData sheetId="4" refreshError="1"/>
      <sheetData sheetId="5" refreshError="1"/>
      <sheetData sheetId="6" refreshError="1">
        <row r="1">
          <cell r="A1" t="str">
            <v>Metal/stone lead cost</v>
          </cell>
          <cell r="B1" t="str">
            <v>1997-1998</v>
          </cell>
          <cell r="C1" t="str">
            <v>1998-1999</v>
          </cell>
          <cell r="D1" t="str">
            <v>1999-2000</v>
          </cell>
          <cell r="E1" t="str">
            <v>2000-2001</v>
          </cell>
          <cell r="F1" t="str">
            <v>2001-2002</v>
          </cell>
          <cell r="G1" t="str">
            <v>2002-2003</v>
          </cell>
          <cell r="H1" t="str">
            <v>2003-2004</v>
          </cell>
          <cell r="I1" t="str">
            <v>2004-2005</v>
          </cell>
          <cell r="J1" t="str">
            <v>2005-2006</v>
          </cell>
          <cell r="K1" t="str">
            <v>2006-2007</v>
          </cell>
          <cell r="L1" t="str">
            <v>2007-2008</v>
          </cell>
          <cell r="M1" t="str">
            <v>2008-2009</v>
          </cell>
          <cell r="N1" t="str">
            <v>2009-2010</v>
          </cell>
        </row>
        <row r="2">
          <cell r="A2">
            <v>0.5</v>
          </cell>
          <cell r="B2">
            <v>46.6</v>
          </cell>
          <cell r="C2">
            <v>51.3</v>
          </cell>
          <cell r="D2">
            <v>56</v>
          </cell>
          <cell r="E2">
            <v>64</v>
          </cell>
          <cell r="F2">
            <v>72</v>
          </cell>
          <cell r="G2">
            <v>75.599999999999994</v>
          </cell>
          <cell r="H2">
            <v>78.5</v>
          </cell>
          <cell r="I2">
            <v>80.900000000000006</v>
          </cell>
          <cell r="J2">
            <v>83.3</v>
          </cell>
          <cell r="K2">
            <v>91.6</v>
          </cell>
        </row>
        <row r="3">
          <cell r="A3">
            <v>1</v>
          </cell>
          <cell r="B3">
            <v>47.9</v>
          </cell>
          <cell r="C3">
            <v>52.7</v>
          </cell>
          <cell r="D3">
            <v>58</v>
          </cell>
          <cell r="E3">
            <v>67</v>
          </cell>
          <cell r="F3">
            <v>75</v>
          </cell>
          <cell r="G3">
            <v>78.75</v>
          </cell>
          <cell r="H3">
            <v>81.7</v>
          </cell>
          <cell r="I3">
            <v>84.2</v>
          </cell>
          <cell r="J3">
            <v>86.7</v>
          </cell>
          <cell r="K3">
            <v>95.4</v>
          </cell>
          <cell r="L3">
            <v>0</v>
          </cell>
        </row>
        <row r="4">
          <cell r="A4">
            <v>2</v>
          </cell>
          <cell r="B4">
            <v>49.9</v>
          </cell>
          <cell r="C4">
            <v>54.9</v>
          </cell>
          <cell r="D4">
            <v>60</v>
          </cell>
          <cell r="E4">
            <v>69</v>
          </cell>
          <cell r="F4">
            <v>77</v>
          </cell>
          <cell r="G4">
            <v>80.849999999999994</v>
          </cell>
          <cell r="H4">
            <v>83.8</v>
          </cell>
          <cell r="I4">
            <v>86.3</v>
          </cell>
          <cell r="J4">
            <v>88.9</v>
          </cell>
          <cell r="K4">
            <v>97.8</v>
          </cell>
          <cell r="L4">
            <v>0</v>
          </cell>
        </row>
        <row r="5">
          <cell r="A5">
            <v>3</v>
          </cell>
          <cell r="B5">
            <v>51.9</v>
          </cell>
          <cell r="C5">
            <v>57.1</v>
          </cell>
          <cell r="D5">
            <v>62.8</v>
          </cell>
          <cell r="E5">
            <v>72</v>
          </cell>
          <cell r="F5">
            <v>81</v>
          </cell>
          <cell r="G5">
            <v>85.05</v>
          </cell>
          <cell r="H5">
            <v>88</v>
          </cell>
          <cell r="I5">
            <v>90.7</v>
          </cell>
          <cell r="J5">
            <v>93.4</v>
          </cell>
          <cell r="K5">
            <v>102.7</v>
          </cell>
          <cell r="L5">
            <v>0</v>
          </cell>
        </row>
        <row r="6">
          <cell r="A6">
            <v>4</v>
          </cell>
          <cell r="B6">
            <v>54.1</v>
          </cell>
          <cell r="C6">
            <v>59.5</v>
          </cell>
          <cell r="D6">
            <v>65</v>
          </cell>
          <cell r="E6">
            <v>75</v>
          </cell>
          <cell r="F6">
            <v>84</v>
          </cell>
          <cell r="G6">
            <v>88.2</v>
          </cell>
          <cell r="H6">
            <v>91.5</v>
          </cell>
          <cell r="I6">
            <v>94.3</v>
          </cell>
          <cell r="J6">
            <v>97.1</v>
          </cell>
          <cell r="K6">
            <v>106.8</v>
          </cell>
          <cell r="L6">
            <v>0</v>
          </cell>
        </row>
        <row r="7">
          <cell r="A7">
            <v>5</v>
          </cell>
          <cell r="B7">
            <v>56.1</v>
          </cell>
          <cell r="C7">
            <v>61.7</v>
          </cell>
          <cell r="D7">
            <v>67.900000000000006</v>
          </cell>
          <cell r="E7">
            <v>78</v>
          </cell>
          <cell r="F7">
            <v>87</v>
          </cell>
          <cell r="G7">
            <v>91.35</v>
          </cell>
          <cell r="H7">
            <v>94.7</v>
          </cell>
          <cell r="I7">
            <v>97.6</v>
          </cell>
          <cell r="J7">
            <v>100.5</v>
          </cell>
          <cell r="K7">
            <v>110.6</v>
          </cell>
          <cell r="L7">
            <v>0</v>
          </cell>
        </row>
        <row r="8">
          <cell r="A8">
            <v>6</v>
          </cell>
          <cell r="B8">
            <v>58.3</v>
          </cell>
          <cell r="C8">
            <v>64.099999999999994</v>
          </cell>
          <cell r="D8">
            <v>70.5</v>
          </cell>
          <cell r="E8">
            <v>82</v>
          </cell>
          <cell r="F8">
            <v>92</v>
          </cell>
          <cell r="G8">
            <v>96.6</v>
          </cell>
          <cell r="H8">
            <v>100.1</v>
          </cell>
          <cell r="I8">
            <v>103.1</v>
          </cell>
          <cell r="J8">
            <v>106.2</v>
          </cell>
          <cell r="K8">
            <v>122.1</v>
          </cell>
          <cell r="L8">
            <v>0</v>
          </cell>
        </row>
        <row r="9">
          <cell r="A9">
            <v>7</v>
          </cell>
          <cell r="B9">
            <v>60.3</v>
          </cell>
          <cell r="C9">
            <v>66.3</v>
          </cell>
          <cell r="D9">
            <v>72.900000000000006</v>
          </cell>
          <cell r="E9">
            <v>84</v>
          </cell>
          <cell r="F9">
            <v>94</v>
          </cell>
          <cell r="G9">
            <v>98.7</v>
          </cell>
          <cell r="H9">
            <v>102.4</v>
          </cell>
          <cell r="I9">
            <v>105.5</v>
          </cell>
          <cell r="J9">
            <v>108.7</v>
          </cell>
          <cell r="K9">
            <v>125</v>
          </cell>
          <cell r="L9">
            <v>0</v>
          </cell>
        </row>
        <row r="10">
          <cell r="A10">
            <v>8</v>
          </cell>
          <cell r="B10">
            <v>62.4</v>
          </cell>
          <cell r="C10">
            <v>68.599999999999994</v>
          </cell>
          <cell r="D10">
            <v>75</v>
          </cell>
          <cell r="E10">
            <v>86</v>
          </cell>
          <cell r="F10">
            <v>96</v>
          </cell>
          <cell r="G10">
            <v>100.8</v>
          </cell>
          <cell r="H10">
            <v>104.5</v>
          </cell>
          <cell r="I10">
            <v>107.6</v>
          </cell>
          <cell r="J10">
            <v>110.8</v>
          </cell>
          <cell r="K10">
            <v>127.4</v>
          </cell>
          <cell r="L10">
            <v>0</v>
          </cell>
        </row>
        <row r="11">
          <cell r="A11">
            <v>9</v>
          </cell>
          <cell r="B11">
            <v>64.8</v>
          </cell>
          <cell r="C11">
            <v>71.3</v>
          </cell>
          <cell r="D11">
            <v>78</v>
          </cell>
          <cell r="E11">
            <v>90</v>
          </cell>
          <cell r="F11">
            <v>101</v>
          </cell>
          <cell r="G11">
            <v>106.05</v>
          </cell>
          <cell r="H11">
            <v>109.9</v>
          </cell>
          <cell r="I11">
            <v>113.2</v>
          </cell>
          <cell r="J11">
            <v>116.6</v>
          </cell>
          <cell r="K11">
            <v>134.1</v>
          </cell>
          <cell r="L11">
            <v>0</v>
          </cell>
        </row>
        <row r="12">
          <cell r="A12">
            <v>10</v>
          </cell>
          <cell r="B12">
            <v>66.599999999999994</v>
          </cell>
          <cell r="C12">
            <v>73.3</v>
          </cell>
          <cell r="D12">
            <v>80</v>
          </cell>
          <cell r="E12">
            <v>92</v>
          </cell>
          <cell r="F12">
            <v>103</v>
          </cell>
          <cell r="G12">
            <v>108.15</v>
          </cell>
          <cell r="H12">
            <v>112.2</v>
          </cell>
          <cell r="I12">
            <v>115.6</v>
          </cell>
          <cell r="J12">
            <v>119.1</v>
          </cell>
          <cell r="K12">
            <v>137</v>
          </cell>
          <cell r="L12">
            <v>0</v>
          </cell>
        </row>
        <row r="13">
          <cell r="A13">
            <v>11</v>
          </cell>
          <cell r="B13">
            <v>69</v>
          </cell>
          <cell r="C13">
            <v>75.900000000000006</v>
          </cell>
          <cell r="D13">
            <v>83</v>
          </cell>
          <cell r="E13">
            <v>95</v>
          </cell>
          <cell r="F13">
            <v>106</v>
          </cell>
          <cell r="G13">
            <v>111.3</v>
          </cell>
          <cell r="H13">
            <v>116.1</v>
          </cell>
          <cell r="I13">
            <v>119.6</v>
          </cell>
          <cell r="J13">
            <v>123.2</v>
          </cell>
          <cell r="K13">
            <v>141.69999999999999</v>
          </cell>
          <cell r="L13">
            <v>0</v>
          </cell>
        </row>
        <row r="14">
          <cell r="A14">
            <v>12</v>
          </cell>
          <cell r="B14">
            <v>70.8</v>
          </cell>
          <cell r="C14">
            <v>77.900000000000006</v>
          </cell>
          <cell r="D14">
            <v>85.7</v>
          </cell>
          <cell r="E14">
            <v>99</v>
          </cell>
          <cell r="F14">
            <v>111</v>
          </cell>
          <cell r="G14">
            <v>116.55</v>
          </cell>
          <cell r="H14">
            <v>120.8</v>
          </cell>
          <cell r="I14">
            <v>124.4</v>
          </cell>
          <cell r="J14">
            <v>128.1</v>
          </cell>
          <cell r="K14">
            <v>147.30000000000001</v>
          </cell>
          <cell r="L14">
            <v>0</v>
          </cell>
        </row>
        <row r="15">
          <cell r="A15">
            <v>13</v>
          </cell>
          <cell r="B15">
            <v>73.3</v>
          </cell>
          <cell r="C15">
            <v>80.599999999999994</v>
          </cell>
          <cell r="D15">
            <v>88.7</v>
          </cell>
          <cell r="E15">
            <v>102</v>
          </cell>
          <cell r="F15">
            <v>114</v>
          </cell>
          <cell r="G15">
            <v>119.7</v>
          </cell>
          <cell r="H15">
            <v>124.1</v>
          </cell>
          <cell r="I15">
            <v>127.8</v>
          </cell>
          <cell r="J15">
            <v>131.6</v>
          </cell>
          <cell r="K15">
            <v>151.30000000000001</v>
          </cell>
          <cell r="L15">
            <v>0</v>
          </cell>
        </row>
        <row r="16">
          <cell r="A16">
            <v>14</v>
          </cell>
          <cell r="B16">
            <v>75</v>
          </cell>
          <cell r="C16">
            <v>82.5</v>
          </cell>
          <cell r="D16">
            <v>90.8</v>
          </cell>
          <cell r="E16">
            <v>105</v>
          </cell>
          <cell r="F16">
            <v>118</v>
          </cell>
          <cell r="G16">
            <v>123.9</v>
          </cell>
          <cell r="H16">
            <v>128.30000000000001</v>
          </cell>
          <cell r="I16">
            <v>132.19999999999999</v>
          </cell>
          <cell r="J16">
            <v>136.19999999999999</v>
          </cell>
          <cell r="K16">
            <v>156.6</v>
          </cell>
          <cell r="L16">
            <v>0</v>
          </cell>
        </row>
        <row r="17">
          <cell r="A17">
            <v>15</v>
          </cell>
          <cell r="B17">
            <v>76.900000000000006</v>
          </cell>
          <cell r="C17">
            <v>84.6</v>
          </cell>
          <cell r="D17">
            <v>93</v>
          </cell>
          <cell r="E17">
            <v>107</v>
          </cell>
          <cell r="F17">
            <v>120</v>
          </cell>
          <cell r="G17">
            <v>126</v>
          </cell>
          <cell r="H17">
            <v>130.6</v>
          </cell>
          <cell r="I17">
            <v>134.5</v>
          </cell>
          <cell r="J17">
            <v>138.5</v>
          </cell>
          <cell r="K17">
            <v>159.30000000000001</v>
          </cell>
          <cell r="L17">
            <v>0</v>
          </cell>
        </row>
        <row r="18">
          <cell r="A18">
            <v>16</v>
          </cell>
          <cell r="B18">
            <v>79.3</v>
          </cell>
          <cell r="C18">
            <v>87.2</v>
          </cell>
          <cell r="D18">
            <v>95.9</v>
          </cell>
          <cell r="E18">
            <v>110</v>
          </cell>
          <cell r="F18">
            <v>123</v>
          </cell>
          <cell r="G18">
            <v>129.15</v>
          </cell>
          <cell r="H18">
            <v>133.9</v>
          </cell>
          <cell r="I18">
            <v>137.9</v>
          </cell>
          <cell r="J18">
            <v>142</v>
          </cell>
          <cell r="K18">
            <v>163.30000000000001</v>
          </cell>
          <cell r="L18">
            <v>0</v>
          </cell>
        </row>
        <row r="19">
          <cell r="A19">
            <v>17</v>
          </cell>
          <cell r="B19">
            <v>81.099999999999994</v>
          </cell>
          <cell r="C19">
            <v>89.2</v>
          </cell>
          <cell r="D19">
            <v>98</v>
          </cell>
          <cell r="E19">
            <v>113</v>
          </cell>
          <cell r="F19">
            <v>127</v>
          </cell>
          <cell r="G19">
            <v>133.35</v>
          </cell>
          <cell r="H19">
            <v>138.1</v>
          </cell>
          <cell r="I19">
            <v>142.30000000000001</v>
          </cell>
          <cell r="J19">
            <v>146.6</v>
          </cell>
          <cell r="K19">
            <v>168.6</v>
          </cell>
          <cell r="L19">
            <v>0</v>
          </cell>
        </row>
        <row r="20">
          <cell r="A20">
            <v>18</v>
          </cell>
          <cell r="B20">
            <v>83.5</v>
          </cell>
          <cell r="C20">
            <v>91.9</v>
          </cell>
          <cell r="D20">
            <v>101</v>
          </cell>
          <cell r="E20">
            <v>116</v>
          </cell>
          <cell r="F20">
            <v>130</v>
          </cell>
          <cell r="G20">
            <v>136.5</v>
          </cell>
          <cell r="H20">
            <v>141.5</v>
          </cell>
          <cell r="I20">
            <v>145.80000000000001</v>
          </cell>
          <cell r="J20">
            <v>150.19999999999999</v>
          </cell>
          <cell r="K20">
            <v>172.7</v>
          </cell>
          <cell r="L20">
            <v>0</v>
          </cell>
        </row>
        <row r="21">
          <cell r="A21">
            <v>19</v>
          </cell>
          <cell r="B21">
            <v>85.4</v>
          </cell>
          <cell r="C21">
            <v>93.9</v>
          </cell>
          <cell r="D21">
            <v>103</v>
          </cell>
          <cell r="E21">
            <v>118</v>
          </cell>
          <cell r="F21">
            <v>132</v>
          </cell>
          <cell r="G21">
            <v>138.6</v>
          </cell>
          <cell r="H21">
            <v>143.69999999999999</v>
          </cell>
          <cell r="I21">
            <v>148</v>
          </cell>
          <cell r="J21">
            <v>152.4</v>
          </cell>
          <cell r="K21">
            <v>175.3</v>
          </cell>
          <cell r="L21">
            <v>0</v>
          </cell>
        </row>
        <row r="22">
          <cell r="A22">
            <v>20</v>
          </cell>
          <cell r="B22">
            <v>87.8</v>
          </cell>
          <cell r="C22">
            <v>96.6</v>
          </cell>
          <cell r="D22">
            <v>106</v>
          </cell>
          <cell r="E22">
            <v>122</v>
          </cell>
          <cell r="F22">
            <v>137</v>
          </cell>
          <cell r="G22">
            <v>143.85</v>
          </cell>
          <cell r="H22">
            <v>149</v>
          </cell>
          <cell r="I22">
            <v>153.5</v>
          </cell>
          <cell r="J22">
            <v>158.1</v>
          </cell>
          <cell r="K22">
            <v>181.8</v>
          </cell>
          <cell r="L22">
            <v>0</v>
          </cell>
        </row>
        <row r="23">
          <cell r="A23">
            <v>21</v>
          </cell>
          <cell r="B23">
            <v>90</v>
          </cell>
          <cell r="C23">
            <v>99</v>
          </cell>
          <cell r="D23">
            <v>108.6</v>
          </cell>
          <cell r="E23">
            <v>125</v>
          </cell>
          <cell r="F23">
            <v>140.4</v>
          </cell>
          <cell r="G23">
            <v>147.4</v>
          </cell>
          <cell r="H23">
            <v>152.69999999999999</v>
          </cell>
          <cell r="I23">
            <v>157.30000000000001</v>
          </cell>
          <cell r="J23">
            <v>162.1</v>
          </cell>
          <cell r="K23">
            <v>186.6</v>
          </cell>
        </row>
        <row r="24">
          <cell r="A24">
            <v>22</v>
          </cell>
          <cell r="B24">
            <v>92.2</v>
          </cell>
          <cell r="C24">
            <v>101.4</v>
          </cell>
          <cell r="D24">
            <v>111.2</v>
          </cell>
          <cell r="E24">
            <v>128</v>
          </cell>
          <cell r="F24">
            <v>143.80000000000001</v>
          </cell>
          <cell r="G24">
            <v>150.94999999999999</v>
          </cell>
          <cell r="H24">
            <v>156.4</v>
          </cell>
          <cell r="I24">
            <v>161.1</v>
          </cell>
          <cell r="J24">
            <v>166.1</v>
          </cell>
          <cell r="K24">
            <v>191.4</v>
          </cell>
        </row>
        <row r="25">
          <cell r="A25">
            <v>23</v>
          </cell>
          <cell r="B25">
            <v>94.4</v>
          </cell>
          <cell r="C25">
            <v>103.8</v>
          </cell>
          <cell r="D25">
            <v>113.8</v>
          </cell>
          <cell r="E25">
            <v>131</v>
          </cell>
          <cell r="F25">
            <v>147.19999999999999</v>
          </cell>
          <cell r="G25">
            <v>154.5</v>
          </cell>
          <cell r="H25">
            <v>160.1</v>
          </cell>
          <cell r="I25">
            <v>164.9</v>
          </cell>
          <cell r="J25">
            <v>170.1</v>
          </cell>
          <cell r="K25">
            <v>196.2</v>
          </cell>
        </row>
        <row r="26">
          <cell r="A26">
            <v>24</v>
          </cell>
          <cell r="B26">
            <v>96.6</v>
          </cell>
          <cell r="C26">
            <v>106.2</v>
          </cell>
          <cell r="D26">
            <v>116.4</v>
          </cell>
          <cell r="E26">
            <v>134</v>
          </cell>
          <cell r="F26">
            <v>150.6</v>
          </cell>
          <cell r="G26">
            <v>158.05000000000001</v>
          </cell>
          <cell r="H26">
            <v>163.80000000000001</v>
          </cell>
          <cell r="I26">
            <v>168.7</v>
          </cell>
          <cell r="J26">
            <v>174.1</v>
          </cell>
          <cell r="K26">
            <v>201</v>
          </cell>
        </row>
        <row r="27">
          <cell r="A27">
            <v>25</v>
          </cell>
          <cell r="B27">
            <v>98.8</v>
          </cell>
          <cell r="C27">
            <v>108.6</v>
          </cell>
          <cell r="D27">
            <v>119</v>
          </cell>
          <cell r="E27">
            <v>137</v>
          </cell>
          <cell r="F27">
            <v>154</v>
          </cell>
          <cell r="G27">
            <v>161.6</v>
          </cell>
          <cell r="H27">
            <v>167.5</v>
          </cell>
          <cell r="I27">
            <v>172.5</v>
          </cell>
          <cell r="J27">
            <v>178.1</v>
          </cell>
          <cell r="K27">
            <v>205.8</v>
          </cell>
        </row>
        <row r="28">
          <cell r="A28">
            <v>26</v>
          </cell>
          <cell r="B28">
            <v>101</v>
          </cell>
          <cell r="C28">
            <v>111</v>
          </cell>
          <cell r="D28">
            <v>121.6</v>
          </cell>
          <cell r="E28">
            <v>140</v>
          </cell>
          <cell r="F28">
            <v>157.4</v>
          </cell>
          <cell r="G28">
            <v>165.15</v>
          </cell>
          <cell r="H28">
            <v>171.2</v>
          </cell>
          <cell r="I28">
            <v>176.3</v>
          </cell>
          <cell r="J28">
            <v>182.1</v>
          </cell>
          <cell r="K28">
            <v>210.6</v>
          </cell>
        </row>
        <row r="29">
          <cell r="A29">
            <v>27</v>
          </cell>
          <cell r="B29">
            <v>103.2</v>
          </cell>
          <cell r="C29">
            <v>113.4</v>
          </cell>
          <cell r="D29">
            <v>124.2</v>
          </cell>
          <cell r="E29">
            <v>143</v>
          </cell>
          <cell r="F29">
            <v>160.80000000000001</v>
          </cell>
          <cell r="G29">
            <v>168.7</v>
          </cell>
          <cell r="H29">
            <v>174.9</v>
          </cell>
          <cell r="I29">
            <v>180.1</v>
          </cell>
          <cell r="J29">
            <v>186.1</v>
          </cell>
          <cell r="K29">
            <v>215.4</v>
          </cell>
        </row>
        <row r="30">
          <cell r="A30">
            <v>28</v>
          </cell>
          <cell r="B30">
            <v>105.4</v>
          </cell>
          <cell r="C30">
            <v>115.8</v>
          </cell>
          <cell r="D30">
            <v>126.8</v>
          </cell>
          <cell r="E30">
            <v>146</v>
          </cell>
          <cell r="F30">
            <v>164.2</v>
          </cell>
          <cell r="G30">
            <v>172.25</v>
          </cell>
          <cell r="H30">
            <v>178.6</v>
          </cell>
          <cell r="I30">
            <v>183.9</v>
          </cell>
          <cell r="J30">
            <v>190.1</v>
          </cell>
          <cell r="K30">
            <v>220.2</v>
          </cell>
        </row>
        <row r="31">
          <cell r="A31">
            <v>29</v>
          </cell>
          <cell r="B31">
            <v>107.6</v>
          </cell>
          <cell r="C31">
            <v>118.2</v>
          </cell>
          <cell r="D31">
            <v>129.4</v>
          </cell>
          <cell r="E31">
            <v>149</v>
          </cell>
          <cell r="F31">
            <v>167.6</v>
          </cell>
          <cell r="G31">
            <v>175.8</v>
          </cell>
          <cell r="H31">
            <v>182.3</v>
          </cell>
          <cell r="I31">
            <v>187.7</v>
          </cell>
          <cell r="J31">
            <v>194.1</v>
          </cell>
          <cell r="K31">
            <v>225</v>
          </cell>
        </row>
        <row r="32">
          <cell r="A32">
            <v>30</v>
          </cell>
          <cell r="B32">
            <v>109.8</v>
          </cell>
          <cell r="C32">
            <v>120.6</v>
          </cell>
          <cell r="D32">
            <v>132</v>
          </cell>
          <cell r="E32">
            <v>152</v>
          </cell>
          <cell r="F32">
            <v>171</v>
          </cell>
          <cell r="G32">
            <v>179.35</v>
          </cell>
          <cell r="H32">
            <v>186</v>
          </cell>
          <cell r="I32">
            <v>191.5</v>
          </cell>
          <cell r="J32">
            <v>198.1</v>
          </cell>
          <cell r="K32">
            <v>229.8</v>
          </cell>
        </row>
        <row r="33">
          <cell r="A33">
            <v>31</v>
          </cell>
          <cell r="B33">
            <v>112</v>
          </cell>
          <cell r="C33">
            <v>123</v>
          </cell>
          <cell r="D33">
            <v>134.6</v>
          </cell>
          <cell r="E33">
            <v>155</v>
          </cell>
          <cell r="F33">
            <v>174.4</v>
          </cell>
          <cell r="G33">
            <v>182.9</v>
          </cell>
          <cell r="H33">
            <v>189.4</v>
          </cell>
          <cell r="I33">
            <v>195</v>
          </cell>
          <cell r="J33">
            <v>201.7</v>
          </cell>
          <cell r="K33">
            <v>234.1</v>
          </cell>
        </row>
        <row r="34">
          <cell r="A34">
            <v>32</v>
          </cell>
          <cell r="B34">
            <v>114.2</v>
          </cell>
          <cell r="C34">
            <v>125.4</v>
          </cell>
          <cell r="D34">
            <v>137.19999999999999</v>
          </cell>
          <cell r="E34">
            <v>158</v>
          </cell>
          <cell r="F34">
            <v>177.8</v>
          </cell>
          <cell r="G34">
            <v>186.45</v>
          </cell>
          <cell r="H34">
            <v>192.8</v>
          </cell>
          <cell r="I34">
            <v>198.5</v>
          </cell>
          <cell r="J34">
            <v>205.3</v>
          </cell>
          <cell r="K34">
            <v>238.4</v>
          </cell>
        </row>
        <row r="35">
          <cell r="A35">
            <v>33</v>
          </cell>
          <cell r="B35">
            <v>116.4</v>
          </cell>
          <cell r="C35">
            <v>127.8</v>
          </cell>
          <cell r="D35">
            <v>139.80000000000001</v>
          </cell>
          <cell r="E35">
            <v>161</v>
          </cell>
          <cell r="F35">
            <v>181.2</v>
          </cell>
          <cell r="G35">
            <v>190</v>
          </cell>
          <cell r="H35">
            <v>196.2</v>
          </cell>
          <cell r="I35">
            <v>202</v>
          </cell>
          <cell r="J35">
            <v>208.9</v>
          </cell>
          <cell r="K35">
            <v>242.7</v>
          </cell>
        </row>
        <row r="36">
          <cell r="A36">
            <v>34</v>
          </cell>
          <cell r="B36">
            <v>118.6</v>
          </cell>
          <cell r="C36">
            <v>130.19999999999999</v>
          </cell>
          <cell r="D36">
            <v>142.4</v>
          </cell>
          <cell r="E36">
            <v>164</v>
          </cell>
          <cell r="F36">
            <v>184.6</v>
          </cell>
          <cell r="G36">
            <v>193.55</v>
          </cell>
          <cell r="H36">
            <v>199.6</v>
          </cell>
          <cell r="I36">
            <v>205.5</v>
          </cell>
          <cell r="J36">
            <v>212.5</v>
          </cell>
          <cell r="K36">
            <v>247</v>
          </cell>
        </row>
        <row r="37">
          <cell r="A37">
            <v>35</v>
          </cell>
          <cell r="B37">
            <v>120.8</v>
          </cell>
          <cell r="C37">
            <v>132.6</v>
          </cell>
          <cell r="D37">
            <v>145</v>
          </cell>
          <cell r="E37">
            <v>167</v>
          </cell>
          <cell r="F37">
            <v>188</v>
          </cell>
          <cell r="G37">
            <v>197.1</v>
          </cell>
          <cell r="H37">
            <v>203</v>
          </cell>
          <cell r="I37">
            <v>209</v>
          </cell>
          <cell r="J37">
            <v>216.1</v>
          </cell>
          <cell r="K37">
            <v>251.3</v>
          </cell>
        </row>
        <row r="38">
          <cell r="A38">
            <v>36</v>
          </cell>
          <cell r="B38">
            <v>123</v>
          </cell>
          <cell r="C38">
            <v>135</v>
          </cell>
          <cell r="D38">
            <v>147.6</v>
          </cell>
          <cell r="E38">
            <v>170</v>
          </cell>
          <cell r="F38">
            <v>191.4</v>
          </cell>
          <cell r="G38">
            <v>200.65</v>
          </cell>
          <cell r="H38">
            <v>206.4</v>
          </cell>
          <cell r="I38">
            <v>212.5</v>
          </cell>
          <cell r="J38">
            <v>219.7</v>
          </cell>
          <cell r="K38">
            <v>255.6</v>
          </cell>
        </row>
        <row r="39">
          <cell r="A39">
            <v>37</v>
          </cell>
          <cell r="B39">
            <v>125.2</v>
          </cell>
          <cell r="C39">
            <v>137.4</v>
          </cell>
          <cell r="D39">
            <v>150.19999999999999</v>
          </cell>
          <cell r="E39">
            <v>173</v>
          </cell>
          <cell r="F39">
            <v>194.8</v>
          </cell>
          <cell r="G39">
            <v>204.2</v>
          </cell>
          <cell r="H39">
            <v>209.8</v>
          </cell>
          <cell r="I39">
            <v>216</v>
          </cell>
          <cell r="J39">
            <v>223.3</v>
          </cell>
          <cell r="K39">
            <v>259.89999999999998</v>
          </cell>
        </row>
        <row r="40">
          <cell r="A40">
            <v>38</v>
          </cell>
          <cell r="B40">
            <v>127.4</v>
          </cell>
          <cell r="C40">
            <v>139.80000000000001</v>
          </cell>
          <cell r="D40">
            <v>152.80000000000001</v>
          </cell>
          <cell r="E40">
            <v>176</v>
          </cell>
          <cell r="F40">
            <v>198.2</v>
          </cell>
          <cell r="G40">
            <v>207.75</v>
          </cell>
          <cell r="H40">
            <v>213.2</v>
          </cell>
          <cell r="I40">
            <v>219.5</v>
          </cell>
          <cell r="J40">
            <v>226.9</v>
          </cell>
          <cell r="K40">
            <v>264.2</v>
          </cell>
        </row>
        <row r="41">
          <cell r="A41">
            <v>39</v>
          </cell>
          <cell r="B41">
            <v>129.6</v>
          </cell>
          <cell r="C41">
            <v>142.19999999999999</v>
          </cell>
          <cell r="D41">
            <v>155.4</v>
          </cell>
          <cell r="E41">
            <v>179</v>
          </cell>
          <cell r="F41">
            <v>201.6</v>
          </cell>
          <cell r="G41">
            <v>211.3</v>
          </cell>
          <cell r="H41">
            <v>216.6</v>
          </cell>
          <cell r="I41">
            <v>223</v>
          </cell>
          <cell r="J41">
            <v>230.5</v>
          </cell>
          <cell r="K41">
            <v>268.5</v>
          </cell>
        </row>
        <row r="42">
          <cell r="A42">
            <v>40</v>
          </cell>
          <cell r="B42">
            <v>131.80000000000001</v>
          </cell>
          <cell r="C42">
            <v>144.6</v>
          </cell>
          <cell r="D42">
            <v>158</v>
          </cell>
          <cell r="E42">
            <v>182</v>
          </cell>
          <cell r="F42">
            <v>205</v>
          </cell>
          <cell r="G42">
            <v>214.85</v>
          </cell>
          <cell r="H42">
            <v>220</v>
          </cell>
          <cell r="I42">
            <v>226.5</v>
          </cell>
          <cell r="J42">
            <v>234.1</v>
          </cell>
          <cell r="K42">
            <v>272.8</v>
          </cell>
        </row>
        <row r="43">
          <cell r="A43">
            <v>41</v>
          </cell>
          <cell r="B43">
            <v>134</v>
          </cell>
          <cell r="C43">
            <v>147</v>
          </cell>
          <cell r="D43">
            <v>160.6</v>
          </cell>
          <cell r="E43">
            <v>185</v>
          </cell>
          <cell r="F43">
            <v>208.4</v>
          </cell>
          <cell r="G43">
            <v>218.4</v>
          </cell>
          <cell r="H43">
            <v>223.4</v>
          </cell>
          <cell r="I43">
            <v>230</v>
          </cell>
          <cell r="J43">
            <v>237.7</v>
          </cell>
          <cell r="K43">
            <v>277.10000000000002</v>
          </cell>
        </row>
        <row r="44">
          <cell r="A44">
            <v>42</v>
          </cell>
          <cell r="B44">
            <v>136.19999999999999</v>
          </cell>
          <cell r="C44">
            <v>149.4</v>
          </cell>
          <cell r="D44">
            <v>163.19999999999999</v>
          </cell>
          <cell r="E44">
            <v>188</v>
          </cell>
          <cell r="F44">
            <v>211.8</v>
          </cell>
          <cell r="G44">
            <v>221.95</v>
          </cell>
          <cell r="H44">
            <v>226.8</v>
          </cell>
          <cell r="I44">
            <v>233.5</v>
          </cell>
          <cell r="J44">
            <v>241.3</v>
          </cell>
          <cell r="K44">
            <v>281.39999999999998</v>
          </cell>
        </row>
        <row r="45">
          <cell r="A45">
            <v>43</v>
          </cell>
          <cell r="B45">
            <v>138.4</v>
          </cell>
          <cell r="C45">
            <v>151.80000000000001</v>
          </cell>
          <cell r="D45">
            <v>165.8</v>
          </cell>
          <cell r="E45">
            <v>191</v>
          </cell>
          <cell r="F45">
            <v>215.2</v>
          </cell>
          <cell r="G45">
            <v>225.5</v>
          </cell>
          <cell r="H45">
            <v>230.2</v>
          </cell>
          <cell r="I45">
            <v>237</v>
          </cell>
          <cell r="J45">
            <v>244.9</v>
          </cell>
          <cell r="K45">
            <v>285.7</v>
          </cell>
        </row>
        <row r="46">
          <cell r="A46">
            <v>44</v>
          </cell>
          <cell r="B46">
            <v>140.6</v>
          </cell>
          <cell r="C46">
            <v>154.19999999999999</v>
          </cell>
          <cell r="D46">
            <v>168.4</v>
          </cell>
          <cell r="E46">
            <v>194</v>
          </cell>
          <cell r="F46">
            <v>218.6</v>
          </cell>
          <cell r="G46">
            <v>229.05</v>
          </cell>
          <cell r="H46">
            <v>233.6</v>
          </cell>
          <cell r="I46">
            <v>240.5</v>
          </cell>
          <cell r="J46">
            <v>248.5</v>
          </cell>
          <cell r="K46">
            <v>290</v>
          </cell>
        </row>
        <row r="47">
          <cell r="A47">
            <v>45</v>
          </cell>
          <cell r="B47">
            <v>142.80000000000001</v>
          </cell>
          <cell r="C47">
            <v>156.6</v>
          </cell>
          <cell r="D47">
            <v>171</v>
          </cell>
          <cell r="E47">
            <v>197</v>
          </cell>
          <cell r="F47">
            <v>222</v>
          </cell>
          <cell r="G47">
            <v>232.6</v>
          </cell>
          <cell r="H47">
            <v>237</v>
          </cell>
          <cell r="I47">
            <v>244</v>
          </cell>
          <cell r="J47">
            <v>252.1</v>
          </cell>
          <cell r="K47">
            <v>294.3</v>
          </cell>
        </row>
        <row r="48">
          <cell r="A48">
            <v>46</v>
          </cell>
          <cell r="B48">
            <v>145</v>
          </cell>
          <cell r="C48">
            <v>159</v>
          </cell>
          <cell r="D48">
            <v>173.6</v>
          </cell>
          <cell r="E48">
            <v>200</v>
          </cell>
          <cell r="F48">
            <v>225.4</v>
          </cell>
          <cell r="G48">
            <v>236.15</v>
          </cell>
          <cell r="H48">
            <v>240.4</v>
          </cell>
          <cell r="I48">
            <v>247.5</v>
          </cell>
          <cell r="J48">
            <v>255.7</v>
          </cell>
          <cell r="K48">
            <v>298.60000000000002</v>
          </cell>
        </row>
        <row r="49">
          <cell r="A49">
            <v>47</v>
          </cell>
          <cell r="B49">
            <v>147.19999999999999</v>
          </cell>
          <cell r="C49">
            <v>161.4</v>
          </cell>
          <cell r="D49">
            <v>176.2</v>
          </cell>
          <cell r="E49">
            <v>203</v>
          </cell>
          <cell r="F49">
            <v>228.8</v>
          </cell>
          <cell r="G49">
            <v>239.7</v>
          </cell>
          <cell r="H49">
            <v>243.8</v>
          </cell>
          <cell r="I49">
            <v>251</v>
          </cell>
          <cell r="J49">
            <v>259.3</v>
          </cell>
          <cell r="K49">
            <v>302.89999999999998</v>
          </cell>
        </row>
        <row r="50">
          <cell r="A50">
            <v>48</v>
          </cell>
          <cell r="B50">
            <v>149.4</v>
          </cell>
          <cell r="C50">
            <v>163.80000000000001</v>
          </cell>
          <cell r="D50">
            <v>178.8</v>
          </cell>
          <cell r="E50">
            <v>206</v>
          </cell>
          <cell r="F50">
            <v>232.2</v>
          </cell>
          <cell r="G50">
            <v>243.25</v>
          </cell>
          <cell r="H50">
            <v>247.2</v>
          </cell>
          <cell r="I50">
            <v>254.5</v>
          </cell>
          <cell r="J50">
            <v>262.89999999999998</v>
          </cell>
          <cell r="K50">
            <v>307.2</v>
          </cell>
        </row>
        <row r="51">
          <cell r="A51">
            <v>49</v>
          </cell>
          <cell r="B51">
            <v>151.6</v>
          </cell>
          <cell r="C51">
            <v>166.2</v>
          </cell>
          <cell r="D51">
            <v>181.4</v>
          </cell>
          <cell r="E51">
            <v>209</v>
          </cell>
          <cell r="F51">
            <v>235.6</v>
          </cell>
          <cell r="G51">
            <v>246.8</v>
          </cell>
          <cell r="H51">
            <v>250.6</v>
          </cell>
          <cell r="I51">
            <v>258</v>
          </cell>
          <cell r="J51">
            <v>266.5</v>
          </cell>
          <cell r="K51">
            <v>311.5</v>
          </cell>
        </row>
        <row r="52">
          <cell r="A52">
            <v>50</v>
          </cell>
          <cell r="B52">
            <v>153.80000000000001</v>
          </cell>
          <cell r="C52">
            <v>168.6</v>
          </cell>
          <cell r="D52">
            <v>184</v>
          </cell>
          <cell r="E52">
            <v>212</v>
          </cell>
          <cell r="F52">
            <v>239</v>
          </cell>
          <cell r="G52">
            <v>250.35</v>
          </cell>
          <cell r="H52">
            <v>254</v>
          </cell>
          <cell r="I52">
            <v>261.5</v>
          </cell>
          <cell r="J52">
            <v>270.10000000000002</v>
          </cell>
          <cell r="K52">
            <v>315.8</v>
          </cell>
        </row>
        <row r="53">
          <cell r="A53">
            <v>51</v>
          </cell>
          <cell r="B53">
            <v>155.4</v>
          </cell>
          <cell r="C53">
            <v>170.4</v>
          </cell>
          <cell r="D53">
            <v>186.4</v>
          </cell>
          <cell r="E53">
            <v>214.8</v>
          </cell>
          <cell r="F53">
            <v>242.1</v>
          </cell>
          <cell r="G53">
            <v>253.6</v>
          </cell>
          <cell r="H53">
            <v>257</v>
          </cell>
          <cell r="I53">
            <v>264.60000000000002</v>
          </cell>
          <cell r="J53">
            <v>273.39999999999998</v>
          </cell>
          <cell r="K53">
            <v>319.8</v>
          </cell>
        </row>
        <row r="54">
          <cell r="A54">
            <v>52</v>
          </cell>
          <cell r="B54">
            <v>157</v>
          </cell>
          <cell r="C54">
            <v>172.2</v>
          </cell>
          <cell r="D54">
            <v>188.8</v>
          </cell>
          <cell r="E54">
            <v>217.6</v>
          </cell>
          <cell r="F54">
            <v>245.2</v>
          </cell>
          <cell r="G54">
            <v>256.85000000000002</v>
          </cell>
          <cell r="H54">
            <v>260</v>
          </cell>
          <cell r="I54">
            <v>267.7</v>
          </cell>
          <cell r="J54">
            <v>276.7</v>
          </cell>
          <cell r="K54">
            <v>323.8</v>
          </cell>
        </row>
        <row r="55">
          <cell r="A55">
            <v>53</v>
          </cell>
          <cell r="B55">
            <v>158.6</v>
          </cell>
          <cell r="C55">
            <v>174</v>
          </cell>
          <cell r="D55">
            <v>191.2</v>
          </cell>
          <cell r="E55">
            <v>220.4</v>
          </cell>
          <cell r="F55">
            <v>248.3</v>
          </cell>
          <cell r="G55">
            <v>260.10000000000002</v>
          </cell>
          <cell r="H55">
            <v>263</v>
          </cell>
          <cell r="I55">
            <v>270.8</v>
          </cell>
          <cell r="J55">
            <v>280</v>
          </cell>
          <cell r="K55">
            <v>327.8</v>
          </cell>
        </row>
        <row r="56">
          <cell r="A56">
            <v>54</v>
          </cell>
          <cell r="B56">
            <v>160.19999999999999</v>
          </cell>
          <cell r="C56">
            <v>175.8</v>
          </cell>
          <cell r="D56">
            <v>193.6</v>
          </cell>
          <cell r="E56">
            <v>223.2</v>
          </cell>
          <cell r="F56">
            <v>251.4</v>
          </cell>
          <cell r="G56">
            <v>263.35000000000002</v>
          </cell>
          <cell r="H56">
            <v>266</v>
          </cell>
          <cell r="I56">
            <v>273.89999999999998</v>
          </cell>
          <cell r="J56">
            <v>283.3</v>
          </cell>
          <cell r="K56">
            <v>331.8</v>
          </cell>
        </row>
        <row r="57">
          <cell r="A57">
            <v>55</v>
          </cell>
          <cell r="B57">
            <v>161.80000000000001</v>
          </cell>
          <cell r="C57">
            <v>177.6</v>
          </cell>
          <cell r="D57">
            <v>196</v>
          </cell>
          <cell r="E57">
            <v>226</v>
          </cell>
          <cell r="F57">
            <v>254.5</v>
          </cell>
          <cell r="G57">
            <v>266.60000000000002</v>
          </cell>
          <cell r="H57">
            <v>269</v>
          </cell>
          <cell r="I57">
            <v>277</v>
          </cell>
          <cell r="J57">
            <v>286.60000000000002</v>
          </cell>
          <cell r="K57">
            <v>335.8</v>
          </cell>
        </row>
        <row r="58">
          <cell r="A58">
            <v>56</v>
          </cell>
          <cell r="B58">
            <v>163.4</v>
          </cell>
          <cell r="C58">
            <v>179.4</v>
          </cell>
          <cell r="D58">
            <v>198.4</v>
          </cell>
          <cell r="E58">
            <v>228.8</v>
          </cell>
          <cell r="F58">
            <v>257.60000000000002</v>
          </cell>
          <cell r="G58">
            <v>269.85000000000002</v>
          </cell>
          <cell r="H58">
            <v>272</v>
          </cell>
          <cell r="I58">
            <v>280.10000000000002</v>
          </cell>
          <cell r="J58">
            <v>289.89999999999998</v>
          </cell>
          <cell r="K58">
            <v>339.8</v>
          </cell>
        </row>
        <row r="59">
          <cell r="A59">
            <v>57</v>
          </cell>
          <cell r="B59">
            <v>165</v>
          </cell>
          <cell r="C59">
            <v>181.2</v>
          </cell>
          <cell r="D59">
            <v>200.8</v>
          </cell>
          <cell r="E59">
            <v>231.6</v>
          </cell>
          <cell r="F59">
            <v>260.7</v>
          </cell>
          <cell r="G59">
            <v>273.10000000000002</v>
          </cell>
          <cell r="H59">
            <v>275</v>
          </cell>
          <cell r="I59">
            <v>283.2</v>
          </cell>
          <cell r="J59">
            <v>293.2</v>
          </cell>
          <cell r="K59">
            <v>285.2</v>
          </cell>
        </row>
        <row r="60">
          <cell r="A60">
            <v>58</v>
          </cell>
          <cell r="B60">
            <v>166.6</v>
          </cell>
          <cell r="C60">
            <v>183</v>
          </cell>
          <cell r="D60">
            <v>203.2</v>
          </cell>
          <cell r="E60">
            <v>234.4</v>
          </cell>
          <cell r="F60">
            <v>263.8</v>
          </cell>
          <cell r="G60">
            <v>276.35000000000002</v>
          </cell>
          <cell r="H60">
            <v>278</v>
          </cell>
          <cell r="I60">
            <v>286.3</v>
          </cell>
          <cell r="J60">
            <v>296.5</v>
          </cell>
          <cell r="K60">
            <v>288.7</v>
          </cell>
        </row>
        <row r="61">
          <cell r="A61">
            <v>59</v>
          </cell>
          <cell r="B61">
            <v>168.2</v>
          </cell>
          <cell r="C61">
            <v>184.8</v>
          </cell>
          <cell r="D61">
            <v>205.6</v>
          </cell>
          <cell r="E61">
            <v>237.2</v>
          </cell>
          <cell r="F61">
            <v>266.89999999999998</v>
          </cell>
          <cell r="G61">
            <v>279.60000000000002</v>
          </cell>
          <cell r="H61">
            <v>281</v>
          </cell>
          <cell r="I61">
            <v>289.39999999999998</v>
          </cell>
          <cell r="J61">
            <v>299.8</v>
          </cell>
          <cell r="K61">
            <v>292.2</v>
          </cell>
        </row>
        <row r="62">
          <cell r="A62">
            <v>60</v>
          </cell>
          <cell r="B62">
            <v>169.8</v>
          </cell>
          <cell r="C62">
            <v>186.6</v>
          </cell>
          <cell r="D62">
            <v>208</v>
          </cell>
          <cell r="E62">
            <v>240</v>
          </cell>
          <cell r="F62">
            <v>270</v>
          </cell>
          <cell r="G62">
            <v>282.85000000000002</v>
          </cell>
          <cell r="H62">
            <v>284</v>
          </cell>
          <cell r="I62">
            <v>292.5</v>
          </cell>
          <cell r="J62">
            <v>303.10000000000002</v>
          </cell>
          <cell r="K62">
            <v>295.7</v>
          </cell>
        </row>
        <row r="63">
          <cell r="A63">
            <v>61</v>
          </cell>
          <cell r="B63">
            <v>171.4</v>
          </cell>
          <cell r="C63">
            <v>188.4</v>
          </cell>
          <cell r="D63">
            <v>210.4</v>
          </cell>
          <cell r="E63">
            <v>242.8</v>
          </cell>
          <cell r="F63">
            <v>273.10000000000002</v>
          </cell>
          <cell r="G63">
            <v>286.10000000000002</v>
          </cell>
          <cell r="H63">
            <v>287</v>
          </cell>
          <cell r="I63">
            <v>295.60000000000002</v>
          </cell>
          <cell r="J63">
            <v>306.39999999999998</v>
          </cell>
          <cell r="K63">
            <v>299.2</v>
          </cell>
        </row>
        <row r="64">
          <cell r="A64">
            <v>62</v>
          </cell>
          <cell r="B64">
            <v>173</v>
          </cell>
          <cell r="C64">
            <v>190.2</v>
          </cell>
          <cell r="D64">
            <v>212.8</v>
          </cell>
          <cell r="E64">
            <v>245.6</v>
          </cell>
          <cell r="F64">
            <v>276.2</v>
          </cell>
          <cell r="G64">
            <v>289.35000000000002</v>
          </cell>
          <cell r="H64">
            <v>290</v>
          </cell>
          <cell r="I64">
            <v>298.7</v>
          </cell>
          <cell r="J64">
            <v>309.7</v>
          </cell>
          <cell r="K64">
            <v>302.7</v>
          </cell>
        </row>
        <row r="65">
          <cell r="A65">
            <v>63</v>
          </cell>
          <cell r="B65">
            <v>174.6</v>
          </cell>
          <cell r="C65">
            <v>192</v>
          </cell>
          <cell r="D65">
            <v>215.2</v>
          </cell>
          <cell r="E65">
            <v>248.4</v>
          </cell>
          <cell r="F65">
            <v>279.3</v>
          </cell>
          <cell r="G65">
            <v>292.60000000000002</v>
          </cell>
          <cell r="H65">
            <v>293</v>
          </cell>
          <cell r="I65">
            <v>301.8</v>
          </cell>
          <cell r="J65">
            <v>313</v>
          </cell>
          <cell r="K65">
            <v>306.2</v>
          </cell>
        </row>
        <row r="66">
          <cell r="A66">
            <v>64</v>
          </cell>
          <cell r="B66">
            <v>176.2</v>
          </cell>
          <cell r="C66">
            <v>193.8</v>
          </cell>
          <cell r="D66">
            <v>217.6</v>
          </cell>
          <cell r="E66">
            <v>251.2</v>
          </cell>
          <cell r="F66">
            <v>282.39999999999998</v>
          </cell>
          <cell r="G66">
            <v>295.85000000000002</v>
          </cell>
          <cell r="H66">
            <v>296</v>
          </cell>
          <cell r="I66">
            <v>304.89999999999998</v>
          </cell>
          <cell r="J66">
            <v>316.3</v>
          </cell>
          <cell r="K66">
            <v>309.7</v>
          </cell>
        </row>
        <row r="67">
          <cell r="A67">
            <v>65</v>
          </cell>
          <cell r="B67">
            <v>177.8</v>
          </cell>
          <cell r="C67">
            <v>195.6</v>
          </cell>
          <cell r="D67">
            <v>220</v>
          </cell>
          <cell r="E67">
            <v>254</v>
          </cell>
          <cell r="F67">
            <v>285.5</v>
          </cell>
          <cell r="G67">
            <v>299.10000000000002</v>
          </cell>
          <cell r="H67">
            <v>299</v>
          </cell>
          <cell r="I67">
            <v>308</v>
          </cell>
          <cell r="J67">
            <v>319.60000000000002</v>
          </cell>
          <cell r="K67">
            <v>313.2</v>
          </cell>
        </row>
        <row r="68">
          <cell r="A68">
            <v>66</v>
          </cell>
          <cell r="B68">
            <v>179.4</v>
          </cell>
          <cell r="C68">
            <v>197.4</v>
          </cell>
          <cell r="D68">
            <v>222.4</v>
          </cell>
          <cell r="E68">
            <v>256.8</v>
          </cell>
          <cell r="F68">
            <v>288.60000000000002</v>
          </cell>
          <cell r="G68">
            <v>302.35000000000002</v>
          </cell>
          <cell r="H68">
            <v>302</v>
          </cell>
          <cell r="I68">
            <v>311.10000000000002</v>
          </cell>
          <cell r="J68">
            <v>322.89999999999998</v>
          </cell>
          <cell r="K68">
            <v>316.7</v>
          </cell>
        </row>
        <row r="69">
          <cell r="A69">
            <v>67</v>
          </cell>
          <cell r="B69">
            <v>181</v>
          </cell>
          <cell r="C69">
            <v>199.2</v>
          </cell>
          <cell r="D69">
            <v>224.8</v>
          </cell>
          <cell r="E69">
            <v>259.60000000000002</v>
          </cell>
          <cell r="F69">
            <v>291.7</v>
          </cell>
          <cell r="G69">
            <v>305.60000000000002</v>
          </cell>
          <cell r="H69">
            <v>305</v>
          </cell>
          <cell r="I69">
            <v>314.2</v>
          </cell>
          <cell r="J69">
            <v>326.2</v>
          </cell>
          <cell r="K69">
            <v>320.2</v>
          </cell>
        </row>
        <row r="70">
          <cell r="A70">
            <v>68</v>
          </cell>
          <cell r="B70">
            <v>182.6</v>
          </cell>
          <cell r="C70">
            <v>201</v>
          </cell>
          <cell r="D70">
            <v>227.2</v>
          </cell>
          <cell r="E70">
            <v>262.39999999999998</v>
          </cell>
          <cell r="F70">
            <v>294.8</v>
          </cell>
          <cell r="G70">
            <v>308.85000000000002</v>
          </cell>
          <cell r="H70">
            <v>308</v>
          </cell>
          <cell r="I70">
            <v>317.3</v>
          </cell>
          <cell r="J70">
            <v>329.5</v>
          </cell>
          <cell r="K70">
            <v>323.7</v>
          </cell>
        </row>
        <row r="71">
          <cell r="A71">
            <v>69</v>
          </cell>
          <cell r="B71">
            <v>184.2</v>
          </cell>
          <cell r="C71">
            <v>202.8</v>
          </cell>
          <cell r="D71">
            <v>229.6</v>
          </cell>
          <cell r="E71">
            <v>265.2</v>
          </cell>
          <cell r="F71">
            <v>297.89999999999998</v>
          </cell>
          <cell r="G71">
            <v>312.10000000000002</v>
          </cell>
          <cell r="H71">
            <v>311</v>
          </cell>
          <cell r="I71">
            <v>320.39999999999998</v>
          </cell>
          <cell r="J71">
            <v>332.8</v>
          </cell>
          <cell r="K71">
            <v>327.2</v>
          </cell>
        </row>
        <row r="72">
          <cell r="A72">
            <v>70</v>
          </cell>
          <cell r="B72">
            <v>185.8</v>
          </cell>
          <cell r="C72">
            <v>204.6</v>
          </cell>
          <cell r="D72">
            <v>232</v>
          </cell>
          <cell r="E72">
            <v>268</v>
          </cell>
          <cell r="F72">
            <v>301</v>
          </cell>
          <cell r="G72">
            <v>315.35000000000002</v>
          </cell>
          <cell r="H72">
            <v>314</v>
          </cell>
          <cell r="I72">
            <v>323.5</v>
          </cell>
          <cell r="J72">
            <v>336.1</v>
          </cell>
          <cell r="K72">
            <v>330.7</v>
          </cell>
        </row>
        <row r="73">
          <cell r="A73">
            <v>71</v>
          </cell>
          <cell r="B73">
            <v>187.4</v>
          </cell>
          <cell r="C73">
            <v>206.4</v>
          </cell>
          <cell r="D73">
            <v>234.4</v>
          </cell>
          <cell r="E73">
            <v>270.8</v>
          </cell>
          <cell r="F73">
            <v>304.10000000000002</v>
          </cell>
          <cell r="G73">
            <v>318.60000000000002</v>
          </cell>
          <cell r="H73">
            <v>317</v>
          </cell>
          <cell r="I73">
            <v>326.60000000000002</v>
          </cell>
          <cell r="J73">
            <v>339.4</v>
          </cell>
          <cell r="K73">
            <v>334.2</v>
          </cell>
        </row>
        <row r="74">
          <cell r="A74">
            <v>72</v>
          </cell>
          <cell r="B74">
            <v>189</v>
          </cell>
          <cell r="C74">
            <v>208.2</v>
          </cell>
          <cell r="D74">
            <v>236.8</v>
          </cell>
          <cell r="E74">
            <v>273.60000000000002</v>
          </cell>
          <cell r="F74">
            <v>307.2</v>
          </cell>
          <cell r="G74">
            <v>321.85000000000002</v>
          </cell>
          <cell r="H74">
            <v>320</v>
          </cell>
          <cell r="I74">
            <v>329.7</v>
          </cell>
          <cell r="J74">
            <v>342.7</v>
          </cell>
          <cell r="K74">
            <v>337.7</v>
          </cell>
        </row>
        <row r="75">
          <cell r="A75">
            <v>73</v>
          </cell>
          <cell r="B75">
            <v>190.6</v>
          </cell>
          <cell r="C75">
            <v>210</v>
          </cell>
          <cell r="D75">
            <v>239.2</v>
          </cell>
          <cell r="E75">
            <v>276.39999999999998</v>
          </cell>
          <cell r="F75">
            <v>310.3</v>
          </cell>
          <cell r="G75">
            <v>325.10000000000002</v>
          </cell>
          <cell r="H75">
            <v>323</v>
          </cell>
          <cell r="I75">
            <v>332.8</v>
          </cell>
          <cell r="J75">
            <v>346</v>
          </cell>
          <cell r="K75">
            <v>341.2</v>
          </cell>
        </row>
        <row r="76">
          <cell r="A76">
            <v>74</v>
          </cell>
          <cell r="B76">
            <v>192.2</v>
          </cell>
          <cell r="C76">
            <v>211.8</v>
          </cell>
          <cell r="D76">
            <v>241.6</v>
          </cell>
          <cell r="E76">
            <v>279.2</v>
          </cell>
          <cell r="F76">
            <v>313.39999999999998</v>
          </cell>
          <cell r="G76">
            <v>328.35</v>
          </cell>
          <cell r="H76">
            <v>326</v>
          </cell>
          <cell r="I76">
            <v>335.9</v>
          </cell>
          <cell r="J76">
            <v>349.3</v>
          </cell>
          <cell r="K76">
            <v>344.7</v>
          </cell>
        </row>
        <row r="77">
          <cell r="A77">
            <v>75</v>
          </cell>
          <cell r="B77">
            <v>193.8</v>
          </cell>
          <cell r="C77">
            <v>213.6</v>
          </cell>
          <cell r="D77">
            <v>244</v>
          </cell>
          <cell r="E77">
            <v>282</v>
          </cell>
          <cell r="F77">
            <v>316.5</v>
          </cell>
          <cell r="G77">
            <v>331.6</v>
          </cell>
          <cell r="H77">
            <v>329</v>
          </cell>
          <cell r="I77">
            <v>339</v>
          </cell>
          <cell r="J77">
            <v>352.6</v>
          </cell>
          <cell r="K77">
            <v>348.2</v>
          </cell>
        </row>
        <row r="78">
          <cell r="A78">
            <v>76</v>
          </cell>
          <cell r="B78">
            <v>195.4</v>
          </cell>
          <cell r="C78">
            <v>215.4</v>
          </cell>
          <cell r="D78">
            <v>246.4</v>
          </cell>
          <cell r="E78">
            <v>284.8</v>
          </cell>
          <cell r="F78">
            <v>319.60000000000002</v>
          </cell>
          <cell r="G78">
            <v>334.85</v>
          </cell>
          <cell r="H78">
            <v>332</v>
          </cell>
          <cell r="I78">
            <v>342.1</v>
          </cell>
          <cell r="J78">
            <v>355.9</v>
          </cell>
          <cell r="K78">
            <v>351.7</v>
          </cell>
        </row>
        <row r="79">
          <cell r="A79">
            <v>77</v>
          </cell>
          <cell r="B79">
            <v>197</v>
          </cell>
          <cell r="C79">
            <v>217.2</v>
          </cell>
          <cell r="D79">
            <v>248.8</v>
          </cell>
          <cell r="E79">
            <v>287.60000000000002</v>
          </cell>
          <cell r="F79">
            <v>322.7</v>
          </cell>
          <cell r="G79">
            <v>338.1</v>
          </cell>
          <cell r="H79">
            <v>335</v>
          </cell>
          <cell r="I79">
            <v>345.2</v>
          </cell>
          <cell r="J79">
            <v>359.2</v>
          </cell>
          <cell r="K79">
            <v>355.2</v>
          </cell>
        </row>
        <row r="80">
          <cell r="A80">
            <v>78</v>
          </cell>
          <cell r="B80">
            <v>198.6</v>
          </cell>
          <cell r="C80">
            <v>219</v>
          </cell>
          <cell r="D80">
            <v>251.2</v>
          </cell>
          <cell r="E80">
            <v>290.39999999999998</v>
          </cell>
          <cell r="F80">
            <v>325.8</v>
          </cell>
          <cell r="G80">
            <v>341.35</v>
          </cell>
          <cell r="H80">
            <v>338</v>
          </cell>
          <cell r="I80">
            <v>348.3</v>
          </cell>
          <cell r="J80">
            <v>362.5</v>
          </cell>
          <cell r="K80">
            <v>358.7</v>
          </cell>
        </row>
        <row r="81">
          <cell r="A81">
            <v>79</v>
          </cell>
          <cell r="B81">
            <v>200.2</v>
          </cell>
          <cell r="C81">
            <v>220.8</v>
          </cell>
          <cell r="D81">
            <v>253.6</v>
          </cell>
          <cell r="E81">
            <v>293.2</v>
          </cell>
          <cell r="F81">
            <v>328.9</v>
          </cell>
          <cell r="G81">
            <v>344.6</v>
          </cell>
          <cell r="H81">
            <v>341</v>
          </cell>
          <cell r="I81">
            <v>351.4</v>
          </cell>
          <cell r="J81">
            <v>365.8</v>
          </cell>
          <cell r="K81">
            <v>362.2</v>
          </cell>
        </row>
        <row r="82">
          <cell r="A82">
            <v>80</v>
          </cell>
          <cell r="B82">
            <v>201.8</v>
          </cell>
          <cell r="C82">
            <v>222.6</v>
          </cell>
          <cell r="D82">
            <v>256</v>
          </cell>
          <cell r="E82">
            <v>296</v>
          </cell>
          <cell r="F82">
            <v>332</v>
          </cell>
          <cell r="G82">
            <v>347.85</v>
          </cell>
          <cell r="H82">
            <v>344</v>
          </cell>
          <cell r="I82">
            <v>354.5</v>
          </cell>
          <cell r="J82">
            <v>369.1</v>
          </cell>
          <cell r="K82">
            <v>365.7</v>
          </cell>
        </row>
        <row r="83">
          <cell r="A83">
            <v>81</v>
          </cell>
          <cell r="B83">
            <v>203.4</v>
          </cell>
          <cell r="C83">
            <v>224.4</v>
          </cell>
          <cell r="D83">
            <v>258.39999999999998</v>
          </cell>
          <cell r="E83">
            <v>298.8</v>
          </cell>
          <cell r="F83">
            <v>335.1</v>
          </cell>
          <cell r="G83">
            <v>351.1</v>
          </cell>
          <cell r="H83">
            <v>346.9</v>
          </cell>
          <cell r="I83">
            <v>357.5</v>
          </cell>
          <cell r="J83">
            <v>372.3</v>
          </cell>
          <cell r="K83">
            <v>369.2</v>
          </cell>
        </row>
        <row r="84">
          <cell r="A84">
            <v>82</v>
          </cell>
          <cell r="B84">
            <v>205</v>
          </cell>
          <cell r="C84">
            <v>226.2</v>
          </cell>
          <cell r="D84">
            <v>260.8</v>
          </cell>
          <cell r="E84">
            <v>301.60000000000002</v>
          </cell>
          <cell r="F84">
            <v>338.2</v>
          </cell>
          <cell r="G84">
            <v>354.35</v>
          </cell>
          <cell r="H84">
            <v>349.8</v>
          </cell>
          <cell r="I84">
            <v>360.5</v>
          </cell>
          <cell r="J84">
            <v>375.5</v>
          </cell>
          <cell r="K84">
            <v>372.7</v>
          </cell>
        </row>
        <row r="85">
          <cell r="A85">
            <v>83</v>
          </cell>
          <cell r="B85">
            <v>206.6</v>
          </cell>
          <cell r="C85">
            <v>228</v>
          </cell>
          <cell r="D85">
            <v>263.2</v>
          </cell>
          <cell r="E85">
            <v>304.39999999999998</v>
          </cell>
          <cell r="F85">
            <v>341.3</v>
          </cell>
          <cell r="G85">
            <v>357.6</v>
          </cell>
          <cell r="H85">
            <v>352.7</v>
          </cell>
          <cell r="I85">
            <v>363.5</v>
          </cell>
          <cell r="J85">
            <v>378.7</v>
          </cell>
          <cell r="K85">
            <v>376.2</v>
          </cell>
        </row>
        <row r="86">
          <cell r="A86">
            <v>84</v>
          </cell>
          <cell r="B86">
            <v>208.2</v>
          </cell>
          <cell r="C86">
            <v>229.8</v>
          </cell>
          <cell r="D86">
            <v>265.60000000000002</v>
          </cell>
          <cell r="E86">
            <v>307.2</v>
          </cell>
          <cell r="F86">
            <v>344.4</v>
          </cell>
          <cell r="G86">
            <v>360.85</v>
          </cell>
          <cell r="H86">
            <v>355.6</v>
          </cell>
          <cell r="I86">
            <v>366.5</v>
          </cell>
          <cell r="J86">
            <v>381.9</v>
          </cell>
          <cell r="K86">
            <v>379.7</v>
          </cell>
        </row>
        <row r="87">
          <cell r="A87">
            <v>85</v>
          </cell>
          <cell r="B87">
            <v>209.8</v>
          </cell>
          <cell r="C87">
            <v>231.6</v>
          </cell>
          <cell r="D87">
            <v>268</v>
          </cell>
          <cell r="E87">
            <v>310</v>
          </cell>
          <cell r="F87">
            <v>347.5</v>
          </cell>
          <cell r="G87">
            <v>364.1</v>
          </cell>
          <cell r="H87">
            <v>358.5</v>
          </cell>
          <cell r="I87">
            <v>369.5</v>
          </cell>
          <cell r="J87">
            <v>385.1</v>
          </cell>
          <cell r="K87">
            <v>383</v>
          </cell>
        </row>
        <row r="88">
          <cell r="A88">
            <v>86</v>
          </cell>
          <cell r="B88">
            <v>211.4</v>
          </cell>
          <cell r="C88">
            <v>233.4</v>
          </cell>
          <cell r="D88">
            <v>270.39999999999998</v>
          </cell>
          <cell r="E88">
            <v>312.8</v>
          </cell>
          <cell r="F88">
            <v>350.6</v>
          </cell>
          <cell r="G88">
            <v>367.35</v>
          </cell>
          <cell r="H88">
            <v>361.4</v>
          </cell>
          <cell r="I88">
            <v>372.5</v>
          </cell>
          <cell r="J88">
            <v>388.3</v>
          </cell>
          <cell r="K88">
            <v>386.3</v>
          </cell>
        </row>
        <row r="89">
          <cell r="A89">
            <v>87</v>
          </cell>
          <cell r="B89">
            <v>213</v>
          </cell>
          <cell r="C89">
            <v>235.2</v>
          </cell>
          <cell r="D89">
            <v>272.8</v>
          </cell>
          <cell r="E89">
            <v>315.60000000000002</v>
          </cell>
          <cell r="F89">
            <v>353.7</v>
          </cell>
          <cell r="G89">
            <v>370.6</v>
          </cell>
          <cell r="H89">
            <v>364.3</v>
          </cell>
          <cell r="I89">
            <v>375.5</v>
          </cell>
          <cell r="J89">
            <v>391.5</v>
          </cell>
          <cell r="K89">
            <v>389.6</v>
          </cell>
        </row>
        <row r="90">
          <cell r="A90">
            <v>88</v>
          </cell>
          <cell r="B90">
            <v>214.6</v>
          </cell>
          <cell r="C90">
            <v>237</v>
          </cell>
          <cell r="D90">
            <v>275.2</v>
          </cell>
          <cell r="E90">
            <v>318.39999999999998</v>
          </cell>
          <cell r="F90">
            <v>356.8</v>
          </cell>
          <cell r="G90">
            <v>373.85</v>
          </cell>
          <cell r="H90">
            <v>367.2</v>
          </cell>
          <cell r="I90">
            <v>378.5</v>
          </cell>
          <cell r="J90">
            <v>394.7</v>
          </cell>
          <cell r="K90">
            <v>392.9</v>
          </cell>
        </row>
        <row r="91">
          <cell r="A91">
            <v>89</v>
          </cell>
          <cell r="B91">
            <v>216.2</v>
          </cell>
          <cell r="C91">
            <v>238.8</v>
          </cell>
          <cell r="D91">
            <v>277.60000000000002</v>
          </cell>
          <cell r="E91">
            <v>321.2</v>
          </cell>
          <cell r="F91">
            <v>359.9</v>
          </cell>
          <cell r="G91">
            <v>377.1</v>
          </cell>
          <cell r="H91">
            <v>370.1</v>
          </cell>
          <cell r="I91">
            <v>381.5</v>
          </cell>
          <cell r="J91">
            <v>397.9</v>
          </cell>
          <cell r="K91">
            <v>396.2</v>
          </cell>
        </row>
        <row r="92">
          <cell r="A92">
            <v>90</v>
          </cell>
          <cell r="B92">
            <v>217.8</v>
          </cell>
          <cell r="C92">
            <v>240.6</v>
          </cell>
          <cell r="D92">
            <v>280</v>
          </cell>
          <cell r="E92">
            <v>324</v>
          </cell>
          <cell r="F92">
            <v>363</v>
          </cell>
          <cell r="G92">
            <v>380.35</v>
          </cell>
          <cell r="H92">
            <v>373</v>
          </cell>
          <cell r="I92">
            <v>384.5</v>
          </cell>
          <cell r="J92">
            <v>401.1</v>
          </cell>
          <cell r="K92">
            <v>399.5</v>
          </cell>
        </row>
        <row r="93">
          <cell r="A93">
            <v>91</v>
          </cell>
          <cell r="B93">
            <v>219.4</v>
          </cell>
          <cell r="C93">
            <v>242.4</v>
          </cell>
          <cell r="D93">
            <v>282.39999999999998</v>
          </cell>
          <cell r="E93">
            <v>326.8</v>
          </cell>
          <cell r="F93">
            <v>366.1</v>
          </cell>
          <cell r="G93">
            <v>383.6</v>
          </cell>
          <cell r="H93">
            <v>375.9</v>
          </cell>
          <cell r="I93">
            <v>387.5</v>
          </cell>
          <cell r="J93">
            <v>404.3</v>
          </cell>
          <cell r="K93">
            <v>402.8</v>
          </cell>
        </row>
        <row r="94">
          <cell r="A94">
            <v>92</v>
          </cell>
          <cell r="B94">
            <v>221</v>
          </cell>
          <cell r="C94">
            <v>244.2</v>
          </cell>
          <cell r="D94">
            <v>284.8</v>
          </cell>
          <cell r="E94">
            <v>329.6</v>
          </cell>
          <cell r="F94">
            <v>369.2</v>
          </cell>
          <cell r="G94">
            <v>386.85</v>
          </cell>
          <cell r="H94">
            <v>378.8</v>
          </cell>
          <cell r="I94">
            <v>390.5</v>
          </cell>
          <cell r="J94">
            <v>407.5</v>
          </cell>
          <cell r="K94">
            <v>406.1</v>
          </cell>
        </row>
        <row r="95">
          <cell r="A95">
            <v>93</v>
          </cell>
          <cell r="B95">
            <v>222.6</v>
          </cell>
          <cell r="C95">
            <v>246</v>
          </cell>
          <cell r="D95">
            <v>287.2</v>
          </cell>
          <cell r="E95">
            <v>332.4</v>
          </cell>
          <cell r="F95">
            <v>372.3</v>
          </cell>
          <cell r="G95">
            <v>390.1</v>
          </cell>
          <cell r="H95">
            <v>381.7</v>
          </cell>
          <cell r="I95">
            <v>393.5</v>
          </cell>
          <cell r="J95">
            <v>410.7</v>
          </cell>
          <cell r="K95">
            <v>409.4</v>
          </cell>
        </row>
        <row r="96">
          <cell r="A96">
            <v>94</v>
          </cell>
          <cell r="B96">
            <v>224.2</v>
          </cell>
          <cell r="C96">
            <v>247.8</v>
          </cell>
          <cell r="D96">
            <v>289.60000000000002</v>
          </cell>
          <cell r="E96">
            <v>335.2</v>
          </cell>
          <cell r="F96">
            <v>375.4</v>
          </cell>
          <cell r="G96">
            <v>393.35</v>
          </cell>
          <cell r="H96">
            <v>384.6</v>
          </cell>
          <cell r="I96">
            <v>396.5</v>
          </cell>
          <cell r="J96">
            <v>413.9</v>
          </cell>
          <cell r="K96">
            <v>412.7</v>
          </cell>
        </row>
        <row r="97">
          <cell r="A97">
            <v>95</v>
          </cell>
          <cell r="B97">
            <v>225.8</v>
          </cell>
          <cell r="C97">
            <v>249.6</v>
          </cell>
          <cell r="D97">
            <v>292</v>
          </cell>
          <cell r="E97">
            <v>338</v>
          </cell>
          <cell r="F97">
            <v>378.5</v>
          </cell>
          <cell r="G97">
            <v>396.6</v>
          </cell>
          <cell r="H97">
            <v>387.5</v>
          </cell>
          <cell r="I97">
            <v>399.5</v>
          </cell>
          <cell r="J97">
            <v>417.1</v>
          </cell>
          <cell r="K97">
            <v>416</v>
          </cell>
        </row>
        <row r="98">
          <cell r="A98">
            <v>96</v>
          </cell>
          <cell r="B98">
            <v>227.4</v>
          </cell>
          <cell r="C98">
            <v>251.4</v>
          </cell>
          <cell r="D98">
            <v>294.39999999999998</v>
          </cell>
          <cell r="E98">
            <v>340.8</v>
          </cell>
          <cell r="F98">
            <v>381.6</v>
          </cell>
          <cell r="G98">
            <v>399.85</v>
          </cell>
          <cell r="H98">
            <v>390.4</v>
          </cell>
          <cell r="I98">
            <v>402.5</v>
          </cell>
          <cell r="J98">
            <v>420.3</v>
          </cell>
          <cell r="K98">
            <v>419.3</v>
          </cell>
        </row>
        <row r="99">
          <cell r="A99">
            <v>97</v>
          </cell>
          <cell r="B99">
            <v>229</v>
          </cell>
          <cell r="C99">
            <v>253.2</v>
          </cell>
          <cell r="D99">
            <v>296.8</v>
          </cell>
          <cell r="E99">
            <v>343.6</v>
          </cell>
          <cell r="F99">
            <v>384.7</v>
          </cell>
          <cell r="G99">
            <v>403.1</v>
          </cell>
          <cell r="H99">
            <v>393.3</v>
          </cell>
          <cell r="I99">
            <v>405.5</v>
          </cell>
          <cell r="J99">
            <v>423.5</v>
          </cell>
          <cell r="K99">
            <v>422.6</v>
          </cell>
        </row>
        <row r="100">
          <cell r="A100">
            <v>98</v>
          </cell>
          <cell r="B100">
            <v>230.6</v>
          </cell>
          <cell r="C100">
            <v>255</v>
          </cell>
          <cell r="D100">
            <v>299.2</v>
          </cell>
          <cell r="E100">
            <v>346.4</v>
          </cell>
          <cell r="F100">
            <v>387.8</v>
          </cell>
          <cell r="G100">
            <v>406.35</v>
          </cell>
          <cell r="H100">
            <v>396.2</v>
          </cell>
          <cell r="I100">
            <v>408.5</v>
          </cell>
          <cell r="J100">
            <v>426.7</v>
          </cell>
          <cell r="K100">
            <v>425.9</v>
          </cell>
        </row>
        <row r="101">
          <cell r="A101">
            <v>99</v>
          </cell>
          <cell r="B101">
            <v>0</v>
          </cell>
          <cell r="C101">
            <v>0</v>
          </cell>
          <cell r="D101">
            <v>0</v>
          </cell>
          <cell r="E101">
            <v>0</v>
          </cell>
          <cell r="F101">
            <v>0</v>
          </cell>
          <cell r="G101">
            <v>0</v>
          </cell>
          <cell r="H101">
            <v>0</v>
          </cell>
          <cell r="I101">
            <v>0</v>
          </cell>
          <cell r="J101">
            <v>364.1</v>
          </cell>
          <cell r="K101">
            <v>429.2</v>
          </cell>
        </row>
        <row r="102">
          <cell r="A102">
            <v>100</v>
          </cell>
          <cell r="B102">
            <v>0</v>
          </cell>
          <cell r="C102">
            <v>0</v>
          </cell>
          <cell r="D102">
            <v>0</v>
          </cell>
          <cell r="E102">
            <v>0</v>
          </cell>
          <cell r="F102">
            <v>0</v>
          </cell>
          <cell r="G102">
            <v>0</v>
          </cell>
          <cell r="H102">
            <v>0</v>
          </cell>
          <cell r="I102">
            <v>0</v>
          </cell>
          <cell r="J102">
            <v>366.9</v>
          </cell>
          <cell r="K102">
            <v>432.5</v>
          </cell>
        </row>
        <row r="103">
          <cell r="A103">
            <v>101</v>
          </cell>
          <cell r="B103">
            <v>0</v>
          </cell>
          <cell r="C103">
            <v>0</v>
          </cell>
          <cell r="D103">
            <v>0</v>
          </cell>
          <cell r="E103">
            <v>0</v>
          </cell>
          <cell r="F103">
            <v>0</v>
          </cell>
          <cell r="G103">
            <v>0</v>
          </cell>
          <cell r="H103">
            <v>0</v>
          </cell>
          <cell r="I103">
            <v>0</v>
          </cell>
          <cell r="J103">
            <v>369.7</v>
          </cell>
          <cell r="K103">
            <v>435.8</v>
          </cell>
        </row>
        <row r="104">
          <cell r="A104">
            <v>102</v>
          </cell>
          <cell r="B104">
            <v>0</v>
          </cell>
          <cell r="C104">
            <v>0</v>
          </cell>
          <cell r="D104">
            <v>0</v>
          </cell>
          <cell r="E104">
            <v>0</v>
          </cell>
          <cell r="F104">
            <v>0</v>
          </cell>
          <cell r="G104">
            <v>0</v>
          </cell>
          <cell r="H104">
            <v>0</v>
          </cell>
          <cell r="I104">
            <v>0</v>
          </cell>
          <cell r="J104">
            <v>372.5</v>
          </cell>
          <cell r="K104">
            <v>439.1</v>
          </cell>
        </row>
        <row r="105">
          <cell r="A105">
            <v>103</v>
          </cell>
          <cell r="B105">
            <v>0</v>
          </cell>
          <cell r="C105">
            <v>0</v>
          </cell>
          <cell r="D105">
            <v>0</v>
          </cell>
          <cell r="E105">
            <v>0</v>
          </cell>
          <cell r="F105">
            <v>0</v>
          </cell>
          <cell r="G105">
            <v>0</v>
          </cell>
          <cell r="H105">
            <v>0</v>
          </cell>
          <cell r="I105">
            <v>0</v>
          </cell>
          <cell r="J105">
            <v>375.3</v>
          </cell>
          <cell r="K105">
            <v>442.4</v>
          </cell>
        </row>
        <row r="106">
          <cell r="A106">
            <v>104</v>
          </cell>
          <cell r="B106">
            <v>0</v>
          </cell>
          <cell r="C106">
            <v>0</v>
          </cell>
          <cell r="D106">
            <v>0</v>
          </cell>
          <cell r="E106">
            <v>0</v>
          </cell>
          <cell r="F106">
            <v>0</v>
          </cell>
          <cell r="G106">
            <v>0</v>
          </cell>
          <cell r="H106">
            <v>0</v>
          </cell>
          <cell r="I106">
            <v>0</v>
          </cell>
          <cell r="J106">
            <v>378.1</v>
          </cell>
          <cell r="K106">
            <v>445.7</v>
          </cell>
        </row>
        <row r="107">
          <cell r="A107">
            <v>105</v>
          </cell>
        </row>
        <row r="108">
          <cell r="A108">
            <v>106</v>
          </cell>
        </row>
        <row r="109">
          <cell r="A109">
            <v>107</v>
          </cell>
        </row>
        <row r="110">
          <cell r="A110">
            <v>108</v>
          </cell>
        </row>
        <row r="111">
          <cell r="A111">
            <v>109</v>
          </cell>
        </row>
        <row r="112">
          <cell r="A112">
            <v>110</v>
          </cell>
        </row>
        <row r="113">
          <cell r="A113">
            <v>111</v>
          </cell>
        </row>
        <row r="114">
          <cell r="A114">
            <v>112</v>
          </cell>
        </row>
        <row r="115">
          <cell r="A115">
            <v>113</v>
          </cell>
        </row>
        <row r="116">
          <cell r="A116">
            <v>114</v>
          </cell>
        </row>
        <row r="117">
          <cell r="A117">
            <v>115</v>
          </cell>
        </row>
        <row r="118">
          <cell r="A118">
            <v>116</v>
          </cell>
        </row>
        <row r="119">
          <cell r="A119">
            <v>117</v>
          </cell>
        </row>
        <row r="120">
          <cell r="A120">
            <v>118</v>
          </cell>
        </row>
        <row r="121">
          <cell r="A121">
            <v>119</v>
          </cell>
        </row>
        <row r="122">
          <cell r="A122">
            <v>120</v>
          </cell>
        </row>
        <row r="123">
          <cell r="A123">
            <v>121</v>
          </cell>
        </row>
        <row r="124">
          <cell r="A124">
            <v>122</v>
          </cell>
        </row>
        <row r="125">
          <cell r="A125">
            <v>123</v>
          </cell>
        </row>
        <row r="126">
          <cell r="A126">
            <v>124</v>
          </cell>
        </row>
        <row r="127">
          <cell r="A127">
            <v>125</v>
          </cell>
        </row>
        <row r="128">
          <cell r="A128">
            <v>126</v>
          </cell>
        </row>
        <row r="129">
          <cell r="A129">
            <v>127</v>
          </cell>
        </row>
        <row r="130">
          <cell r="A130">
            <v>128</v>
          </cell>
        </row>
        <row r="131">
          <cell r="A131">
            <v>129</v>
          </cell>
        </row>
        <row r="132">
          <cell r="A132">
            <v>130</v>
          </cell>
        </row>
        <row r="133">
          <cell r="A133">
            <v>131</v>
          </cell>
        </row>
        <row r="134">
          <cell r="A134">
            <v>132</v>
          </cell>
        </row>
        <row r="135">
          <cell r="A135">
            <v>133</v>
          </cell>
        </row>
        <row r="136">
          <cell r="A136">
            <v>134</v>
          </cell>
        </row>
        <row r="137">
          <cell r="A137">
            <v>135</v>
          </cell>
        </row>
        <row r="138">
          <cell r="A138">
            <v>136</v>
          </cell>
        </row>
        <row r="139">
          <cell r="A139">
            <v>137</v>
          </cell>
        </row>
        <row r="140">
          <cell r="A140">
            <v>138</v>
          </cell>
        </row>
        <row r="141">
          <cell r="A141">
            <v>139</v>
          </cell>
        </row>
        <row r="142">
          <cell r="A142">
            <v>140</v>
          </cell>
        </row>
        <row r="143">
          <cell r="A143">
            <v>141</v>
          </cell>
        </row>
        <row r="144">
          <cell r="A144">
            <v>142</v>
          </cell>
        </row>
        <row r="145">
          <cell r="A145">
            <v>143</v>
          </cell>
        </row>
        <row r="146">
          <cell r="A146">
            <v>144</v>
          </cell>
        </row>
        <row r="147">
          <cell r="A147">
            <v>145</v>
          </cell>
        </row>
        <row r="148">
          <cell r="A148">
            <v>146</v>
          </cell>
        </row>
        <row r="149">
          <cell r="A149">
            <v>147</v>
          </cell>
        </row>
        <row r="150">
          <cell r="A150">
            <v>148</v>
          </cell>
        </row>
        <row r="151">
          <cell r="A151">
            <v>149</v>
          </cell>
        </row>
        <row r="152">
          <cell r="A152">
            <v>150</v>
          </cell>
        </row>
        <row r="153">
          <cell r="A153">
            <v>151</v>
          </cell>
        </row>
        <row r="154">
          <cell r="A154">
            <v>152</v>
          </cell>
        </row>
        <row r="155">
          <cell r="A155">
            <v>153</v>
          </cell>
        </row>
        <row r="156">
          <cell r="A156">
            <v>154</v>
          </cell>
        </row>
        <row r="157">
          <cell r="A157">
            <v>155</v>
          </cell>
        </row>
        <row r="158">
          <cell r="A158">
            <v>156</v>
          </cell>
        </row>
        <row r="159">
          <cell r="A159">
            <v>157</v>
          </cell>
        </row>
        <row r="160">
          <cell r="A160">
            <v>158</v>
          </cell>
        </row>
        <row r="161">
          <cell r="A161">
            <v>159</v>
          </cell>
        </row>
        <row r="162">
          <cell r="A162">
            <v>160</v>
          </cell>
        </row>
        <row r="163">
          <cell r="A163">
            <v>161</v>
          </cell>
        </row>
        <row r="164">
          <cell r="A164">
            <v>162</v>
          </cell>
        </row>
        <row r="165">
          <cell r="A165">
            <v>163</v>
          </cell>
        </row>
        <row r="166">
          <cell r="A166">
            <v>164</v>
          </cell>
        </row>
        <row r="167">
          <cell r="A167">
            <v>165</v>
          </cell>
        </row>
        <row r="168">
          <cell r="A168">
            <v>166</v>
          </cell>
        </row>
        <row r="169">
          <cell r="A169">
            <v>167</v>
          </cell>
        </row>
        <row r="170">
          <cell r="A170">
            <v>168</v>
          </cell>
        </row>
        <row r="171">
          <cell r="A171">
            <v>169</v>
          </cell>
        </row>
        <row r="172">
          <cell r="A172">
            <v>170</v>
          </cell>
        </row>
        <row r="173">
          <cell r="A173">
            <v>171</v>
          </cell>
        </row>
        <row r="174">
          <cell r="A174">
            <v>172</v>
          </cell>
        </row>
        <row r="175">
          <cell r="A175">
            <v>173</v>
          </cell>
        </row>
        <row r="176">
          <cell r="A176">
            <v>174</v>
          </cell>
        </row>
        <row r="177">
          <cell r="A177">
            <v>175</v>
          </cell>
        </row>
        <row r="178">
          <cell r="A178">
            <v>176</v>
          </cell>
        </row>
        <row r="179">
          <cell r="A179">
            <v>177</v>
          </cell>
        </row>
        <row r="180">
          <cell r="A180">
            <v>178</v>
          </cell>
        </row>
        <row r="181">
          <cell r="A181">
            <v>179</v>
          </cell>
        </row>
        <row r="182">
          <cell r="A182">
            <v>180</v>
          </cell>
        </row>
        <row r="183">
          <cell r="A183">
            <v>181</v>
          </cell>
        </row>
        <row r="184">
          <cell r="A184">
            <v>182</v>
          </cell>
        </row>
        <row r="185">
          <cell r="A185">
            <v>183</v>
          </cell>
        </row>
        <row r="186">
          <cell r="A186">
            <v>184</v>
          </cell>
        </row>
        <row r="187">
          <cell r="A187">
            <v>185</v>
          </cell>
        </row>
        <row r="188">
          <cell r="A188">
            <v>186</v>
          </cell>
        </row>
        <row r="189">
          <cell r="A189">
            <v>187</v>
          </cell>
        </row>
        <row r="190">
          <cell r="A190">
            <v>188</v>
          </cell>
        </row>
        <row r="191">
          <cell r="A191">
            <v>189</v>
          </cell>
        </row>
        <row r="192">
          <cell r="A192">
            <v>190</v>
          </cell>
        </row>
        <row r="193">
          <cell r="A193">
            <v>191</v>
          </cell>
        </row>
        <row r="194">
          <cell r="A194">
            <v>192</v>
          </cell>
        </row>
        <row r="195">
          <cell r="A195">
            <v>193</v>
          </cell>
        </row>
        <row r="196">
          <cell r="A196">
            <v>194</v>
          </cell>
        </row>
        <row r="197">
          <cell r="A197">
            <v>195</v>
          </cell>
        </row>
        <row r="198">
          <cell r="A198">
            <v>196</v>
          </cell>
        </row>
        <row r="199">
          <cell r="A199">
            <v>197</v>
          </cell>
        </row>
        <row r="200">
          <cell r="A200">
            <v>198</v>
          </cell>
        </row>
        <row r="201">
          <cell r="A201">
            <v>199</v>
          </cell>
        </row>
        <row r="202">
          <cell r="A202">
            <v>200</v>
          </cell>
        </row>
      </sheetData>
      <sheetData sheetId="7" refreshError="1"/>
      <sheetData sheetId="8" refreshError="1"/>
      <sheetData sheetId="9" refreshError="1"/>
      <sheetData sheetId="10" refreshError="1">
        <row r="1">
          <cell r="A1" t="str">
            <v>1997-1998</v>
          </cell>
          <cell r="B1" t="str">
            <v>1998-1999</v>
          </cell>
          <cell r="C1" t="str">
            <v>1999-2000</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A2">
            <v>2</v>
          </cell>
          <cell r="B2">
            <v>3</v>
          </cell>
          <cell r="C2">
            <v>4</v>
          </cell>
          <cell r="D2">
            <v>5</v>
          </cell>
          <cell r="E2">
            <v>6</v>
          </cell>
          <cell r="F2">
            <v>7</v>
          </cell>
          <cell r="G2">
            <v>8</v>
          </cell>
          <cell r="H2">
            <v>9</v>
          </cell>
          <cell r="I2">
            <v>10</v>
          </cell>
          <cell r="J2">
            <v>11</v>
          </cell>
          <cell r="K2">
            <v>12</v>
          </cell>
          <cell r="L2">
            <v>13</v>
          </cell>
          <cell r="M2">
            <v>14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v"/>
      <sheetName val="sand"/>
      <sheetName val="DATA_PRG"/>
      <sheetName val="Rates SSR 2008-09"/>
      <sheetName val="Lead"/>
      <sheetName val="Lead statement"/>
      <sheetName val="leads"/>
      <sheetName val="Legal Risk Analysis"/>
      <sheetName val="Specification"/>
      <sheetName val="r"/>
      <sheetName val="pvc"/>
      <sheetName val="WS Data"/>
      <sheetName val="Boq"/>
      <sheetName val="SSR _ NSSR Market final"/>
      <sheetName val="Note"/>
      <sheetName val="Labour"/>
      <sheetName val="Material"/>
      <sheetName val="Plant &amp;  Machinery"/>
      <sheetName val="data"/>
      <sheetName val="Main sheet"/>
      <sheetName val="RMR"/>
      <sheetName val="Summary"/>
      <sheetName val="Lead statement ss5"/>
      <sheetName val="t_prsr"/>
      <sheetName val="wh"/>
      <sheetName val="mas_hab"/>
      <sheetName val="Basic Rates"/>
      <sheetName val="b asic rates"/>
      <sheetName val="Bitumen trunk"/>
      <sheetName val="Feeder"/>
      <sheetName val="R99 etc"/>
      <sheetName val="Trunk unpaved"/>
      <sheetName val="Sheet2"/>
      <sheetName val="Data.F8.BTR"/>
      <sheetName val="maya"/>
      <sheetName val="Work_sheet"/>
      <sheetName val="Suppl-data"/>
      <sheetName val=" "/>
      <sheetName val="detls"/>
      <sheetName val="G F  (2)"/>
      <sheetName val="DISCOUNT"/>
      <sheetName val="Global factors"/>
      <sheetName val="Specification report"/>
      <sheetName val="data existing_do not delete"/>
      <sheetName val="m"/>
      <sheetName val="moments-table(tri)"/>
      <sheetName val="ssr-rates"/>
      <sheetName val="Estimate "/>
      <sheetName val="GEN__ABS_1"/>
      <sheetName val="MRoad_data1"/>
      <sheetName val="Lead_Chart1"/>
      <sheetName val="Quarry_Chart1"/>
      <sheetName val="Road_Est_1"/>
      <sheetName val="Slab_Culvert_51_101"/>
      <sheetName val="Slab_Wid_52_41"/>
      <sheetName val="Wid_Pipe_cul_52_101"/>
      <sheetName val="P_C_Drawing1"/>
      <sheetName val="C_S_OF_DIVIDER1"/>
      <sheetName val="Road_data"/>
      <sheetName val="Lead_statement"/>
      <sheetName val="Rates_SSR_2008-09"/>
      <sheetName val="Legal_Risk_Analysis"/>
      <sheetName val="SSR___NSSR_Market_final"/>
      <sheetName val="WS_Data"/>
      <sheetName val="Main_sheet"/>
      <sheetName val="Plant_&amp;__Machinery"/>
      <sheetName val="Lead_statement_ss5"/>
      <sheetName val="Basic_Rates"/>
      <sheetName val="Bitumen_trunk"/>
      <sheetName val="R99_etc"/>
      <sheetName val="Trunk_unpaved"/>
    </sheetNames>
    <sheetDataSet>
      <sheetData sheetId="0" refreshError="1"/>
      <sheetData sheetId="1" refreshError="1"/>
      <sheetData sheetId="2" refreshError="1"/>
      <sheetData sheetId="3" refreshError="1"/>
      <sheetData sheetId="4"/>
      <sheetData sheetId="5">
        <row r="36">
          <cell r="F36">
            <v>160</v>
          </cell>
        </row>
        <row r="52">
          <cell r="H52">
            <v>6</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m"/>
      <sheetName val="HDPE-pipe-rates"/>
      <sheetName val="pvc-pipe-rates"/>
      <sheetName val="ww-march-02"/>
      <sheetName val="Road data"/>
      <sheetName val="data-WC"/>
      <sheetName val="Labour"/>
      <sheetName val="LEADS"/>
      <sheetName val="General"/>
      <sheetName val="DATA_PRG"/>
      <sheetName val="r"/>
      <sheetName val="MRATES"/>
      <sheetName val="data"/>
      <sheetName val="SSR 2014-15 Rates"/>
      <sheetName val="Lead statement"/>
      <sheetName val="Specification"/>
      <sheetName val="Sheet1 (2)"/>
      <sheetName val="Data_Base"/>
      <sheetName val="Nspt-smp-final-ORIGINAL"/>
      <sheetName val="Lead"/>
      <sheetName val="stone"/>
      <sheetName val="index"/>
      <sheetName val="Detailed"/>
      <sheetName val="hdpe weights"/>
      <sheetName val="PVC weights"/>
      <sheetName val="pop"/>
      <sheetName val="b asic rates"/>
      <sheetName val="ESTIMATE"/>
      <sheetName val="m1"/>
      <sheetName val="Sheet2"/>
      <sheetName val="sectorwise"/>
      <sheetName val="habs-list"/>
      <sheetName val="int-Dia"/>
      <sheetName val="nodes"/>
      <sheetName val="Material"/>
      <sheetName val="Sheet6"/>
      <sheetName val="0000000000000"/>
      <sheetName val="Abs"/>
      <sheetName val="Rates"/>
      <sheetName val="v"/>
      <sheetName val="Rate"/>
      <sheetName val="BOQ"/>
      <sheetName val="economic PM"/>
      <sheetName val="WATER-HAMMER"/>
      <sheetName val="Data rough"/>
      <sheetName val="hdpe-rates"/>
      <sheetName val="pvc-rates"/>
      <sheetName val="ewst"/>
      <sheetName val="Suppl-data"/>
      <sheetName val="Note"/>
      <sheetName val="Plant &amp;  Machinery"/>
      <sheetName val="SUMP1420KL@HW"/>
      <sheetName val="Det Est"/>
      <sheetName val="civ data"/>
      <sheetName val="9 Col"/>
      <sheetName val="G F  (2)"/>
      <sheetName val="ssr-rates"/>
      <sheetName val="Main sheet"/>
      <sheetName val="Sheet5"/>
      <sheetName val="water-hammar-strenght"/>
      <sheetName val="cpheeo"/>
      <sheetName val="wh_data_r"/>
      <sheetName val="_5wgdhabfinal00_01"/>
      <sheetName val="mlead"/>
      <sheetName val="AV-HDPE"/>
      <sheetName val="Di_gate-HDPE"/>
      <sheetName val="Rising Main"/>
      <sheetName val="MRoad data"/>
      <sheetName val="New33KVSS_E3"/>
      <sheetName val="Prop aug of Ex 33KVSS_E3a"/>
    </sheetNames>
    <sheetDataSet>
      <sheetData sheetId="0">
        <row r="3">
          <cell r="B3">
            <v>2.5</v>
          </cell>
        </row>
      </sheetData>
      <sheetData sheetId="1"/>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stone"/>
      <sheetName val="index"/>
      <sheetName val="detls"/>
      <sheetName val="Summary"/>
      <sheetName val="MRATES"/>
      <sheetName val="Lead statement"/>
      <sheetName val="Labour"/>
      <sheetName val="Usage"/>
      <sheetName val="wordsdata"/>
      <sheetName val="data-WC"/>
      <sheetName val="Footings"/>
      <sheetName val="Nspt-smp-final-ORIGINAL"/>
      <sheetName val="Road data"/>
      <sheetName val="sand"/>
      <sheetName val="Plant &amp;  Machinery"/>
      <sheetName val="Note"/>
      <sheetName val="RA-markate"/>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V?O?I?L?S?I?N?G?R?A?M?.?X?L?S?"/>
      <sheetName val="Sheet1"/>
      <sheetName val="Material"/>
      <sheetName val="Labour"/>
      <sheetName val="Data"/>
      <sheetName val="TBAL9697 -group wise  sdpl"/>
      <sheetName val="ABS.C.D."/>
      <sheetName val="com_st_PM1"/>
      <sheetName val="comst_GM1"/>
      <sheetName val="G_R_P1"/>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rdamdata"/>
      <sheetName val="lead-st"/>
      <sheetName val="RMR"/>
      <sheetName val="Rates"/>
      <sheetName val="Line"/>
      <sheetName val="0000000000000"/>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C-data"/>
      <sheetName val="HDPE-pipe-rates"/>
      <sheetName val="pvc-pipe-rates"/>
      <sheetName val="_V_O_I_L_S_I_N_G_R_A_M_._X_L_S_"/>
      <sheetName val="Sheet2"/>
      <sheetName val="m"/>
      <sheetName val="SPT vs PHI"/>
      <sheetName val="_x005f_x0000_V_x005f_x0000_O_x005f_x0000_I_x005f_x0000_"/>
      <sheetName val="RAM"/>
      <sheetName val="Shaft type"/>
      <sheetName val="SSR"/>
      <sheetName val="Flight-1"/>
      <sheetName val="EDWise"/>
      <sheetName val="ESTIMATE"/>
      <sheetName val="FF WRK"/>
    </sheetNames>
    <sheetDataSet>
      <sheetData sheetId="0"/>
      <sheetData sheetId="1"/>
      <sheetData sheetId="2"/>
      <sheetData sheetId="3"/>
      <sheetData sheetId="4"/>
      <sheetData sheetId="5" refreshError="1">
        <row r="14">
          <cell r="G14">
            <v>35.35</v>
          </cell>
        </row>
        <row r="41">
          <cell r="G41">
            <v>54.3</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Material"/>
      <sheetName val="Civil-SOR"/>
      <sheetName val="Data"/>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DATA_PRG"/>
      <sheetName val="Sheet1"/>
      <sheetName val="lead-st"/>
      <sheetName val="rdamdata"/>
      <sheetName val="r"/>
      <sheetName val="Lead"/>
      <sheetName val="leads"/>
      <sheetName val="p&amp;m"/>
    </sheetNames>
    <sheetDataSet>
      <sheetData sheetId="0"/>
      <sheetData sheetId="1"/>
      <sheetData sheetId="2"/>
      <sheetData sheetId="3"/>
      <sheetData sheetId="4"/>
      <sheetData sheetId="5">
        <row r="14">
          <cell r="G14">
            <v>35.35</v>
          </cell>
        </row>
      </sheetData>
      <sheetData sheetId="6">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ow r="16">
          <cell r="C16">
            <v>73.2</v>
          </cell>
        </row>
        <row r="30">
          <cell r="L30">
            <v>887.49</v>
          </cell>
          <cell r="M30">
            <v>1081.68</v>
          </cell>
          <cell r="N30">
            <v>1343.94</v>
          </cell>
          <cell r="O30">
            <v>1690.77</v>
          </cell>
        </row>
      </sheetData>
      <sheetData sheetId="9">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abour"/>
      <sheetName val="DATA"/>
      <sheetName val="HDPE"/>
      <sheetName val="DI"/>
      <sheetName val="pvc"/>
      <sheetName val="Lead statement ss5"/>
      <sheetName val="Lead_statement_ss5"/>
      <sheetName val="Lead"/>
      <sheetName val="data existing_do not delete"/>
      <sheetName val="ssr-rates"/>
      <sheetName val="DATA_PRG"/>
      <sheetName val="clvrt_data"/>
      <sheetName val="t_prsr"/>
      <sheetName val="wh"/>
      <sheetName val="Plant 㫨  Machinery"/>
      <sheetName val="Plant_㫨__Machinery"/>
      <sheetName val="Works"/>
      <sheetName val="RMR"/>
      <sheetName val="General"/>
      <sheetName val="Lɥad"/>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Sheet1"/>
      <sheetName val="Rates-May-14"/>
      <sheetName val="TOP SLAB-beams"/>
      <sheetName val="int-Dia-pvc"/>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hdpe_basic"/>
      <sheetName val="pvc_basic"/>
      <sheetName val="Rates"/>
      <sheetName val="Ins &amp; Bonds"/>
      <sheetName val="A-3.1"/>
      <sheetName val="Client req"/>
      <sheetName val="MRoad data"/>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PROCTOR"/>
      <sheetName val="PH data"/>
      <sheetName val="Common "/>
      <sheetName val="Delivery mains"/>
      <sheetName val="bundqty"/>
      <sheetName val="CONST"/>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BOQ (2)"/>
      <sheetName val="Rates SSR 2008-09"/>
      <sheetName val="PUMP_DATA"/>
      <sheetName val="Tees"/>
      <sheetName val="Usage"/>
      <sheetName val="C-data"/>
      <sheetName val="RWS"/>
      <sheetName val="Entry"/>
      <sheetName val="Quarry"/>
      <sheetName val="Line"/>
      <sheetName val="BTR"/>
      <sheetName val="CRUST"/>
      <sheetName val="QDTS"/>
      <sheetName val="Abs_CD_2"/>
      <sheetName val="road est"/>
      <sheetName val="ECV"/>
      <sheetName val="FORM-W3"/>
      <sheetName val="Cover"/>
      <sheetName val="index"/>
      <sheetName val="Cash2"/>
      <sheetName val="Design"/>
      <sheetName val="BWSCPlt"/>
      <sheetName val="CI"/>
      <sheetName val="G.R.P"/>
      <sheetName val="PSC REVISED"/>
      <sheetName val="DATA SHEET"/>
      <sheetName val="ANAL-PIPE LINE"/>
      <sheetName val="MS Pipe Working"/>
      <sheetName val="wh_data"/>
      <sheetName val="wh_data_R"/>
      <sheetName val="CPHEEO"/>
      <sheetName val="input"/>
      <sheetName val="civ data"/>
      <sheetName val="HDPE-pipe-rates"/>
      <sheetName val="pvc-pipe-rates"/>
      <sheetName val="650kL-design-final"/>
      <sheetName val="_5wgdhabfinal00_01"/>
      <sheetName val="SPT vs PHI"/>
      <sheetName val="PS1"/>
      <sheetName val="Rate Analysis"/>
      <sheetName val="RMR.PS"/>
      <sheetName val="BTR.PS"/>
      <sheetName val="Road data.PS"/>
      <sheetName val="Road data-TDR"/>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sheetData sheetId="223"/>
      <sheetData sheetId="22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sand"/>
      <sheetName val="stone"/>
      <sheetName val="com_st_PM"/>
      <sheetName val="comst_GM"/>
      <sheetName val="G_R_P"/>
      <sheetName val="Road Detail Est."/>
      <sheetName val="Road data"/>
      <sheetName val="Labour"/>
      <sheetName val="DATA"/>
      <sheetName val="rdamdata"/>
      <sheetName val="Material"/>
      <sheetName val="Lead statement"/>
      <sheetName val="v"/>
      <sheetName val="r"/>
      <sheetName val="quarry"/>
      <sheetName val="Sheet1"/>
      <sheetName val="maya"/>
      <sheetName val="com_st_PM1"/>
      <sheetName val="comst_GM1"/>
      <sheetName val="G_R_P1"/>
      <sheetName val="SPT vs PHI"/>
      <sheetName val="#REF"/>
      <sheetName val="detls"/>
      <sheetName val="hdpe weights"/>
      <sheetName val="PVC weights"/>
      <sheetName val="index"/>
      <sheetName val="ssr-rates"/>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Specification report"/>
      <sheetName val="_x0000_V_x0000_O_x0000_I_x0000_L_x0000_S_x0000_I_x0000_N_x0000_G_x0000_R_x0000_A_x0000_M_x0000_._x0000_X_x0000_L_x0000_S_x0000_"/>
      <sheetName val=""/>
      <sheetName val="Nspt-smp-final-ORIGINAL"/>
      <sheetName val="wh_data"/>
      <sheetName val="CPHEEO"/>
      <sheetName val="wh_data_R"/>
      <sheetName val="input"/>
      <sheetName val="Plant &amp;  Machinery"/>
      <sheetName val="DATA_PRG"/>
      <sheetName val="0000000000000"/>
      <sheetName val="MRATES"/>
      <sheetName val="Staff Acco."/>
      <sheetName val="C-data"/>
      <sheetName val="data-WC"/>
      <sheetName val="?V?O?I?L?S?I?N?G?R?A?M?.?X?L?S?"/>
      <sheetName val="Leads Entry"/>
      <sheetName val="RMR"/>
      <sheetName val="Rates-May-14"/>
      <sheetName val="m"/>
      <sheetName val="p&amp;m"/>
      <sheetName val="Di_gate-HDPE"/>
      <sheetName val="COLUMN"/>
      <sheetName val="_V_O_I_L_S_I_N_G_R_A_M_._X_L_S_"/>
      <sheetName val="segments-details"/>
      <sheetName val="Datas"/>
      <sheetName val="Plant_&amp;__Machinery"/>
      <sheetName val="Sheet2"/>
      <sheetName val="HDPE-pipe-rates"/>
      <sheetName val="Sheet1_(2)"/>
      <sheetName val="int-Dia-hdpe"/>
      <sheetName val="habs-list"/>
      <sheetName val="pvc-pipe-rates"/>
      <sheetName val="PVC_dia"/>
      <sheetName val="int-Dia-pvc"/>
      <sheetName val="C.D.Abs.Est."/>
      <sheetName val="Cover"/>
      <sheetName val="_5wgdhabfinal00_01"/>
      <sheetName val="WATER-HAMMER"/>
      <sheetName val="not req 3"/>
      <sheetName val="coverpage"/>
      <sheetName val="R_Det"/>
      <sheetName val="Work_sheet"/>
      <sheetName val="bom"/>
      <sheetName val="abs road"/>
      <sheetName val="Summary"/>
      <sheetName val="t_prsr"/>
      <sheetName val="wh"/>
      <sheetName val="CC &amp; VC"/>
      <sheetName val="General"/>
      <sheetName val="AV-HDPE"/>
      <sheetName val="l"/>
      <sheetName val="Estimate"/>
      <sheetName val="Data rough"/>
      <sheetName val="Rates"/>
      <sheetName val="PRECAST lightconc-II"/>
      <sheetName val="hdpe_weights"/>
      <sheetName val="PVC_weights"/>
      <sheetName val="BWSCPlt"/>
      <sheetName val="DATA-BASE"/>
      <sheetName val="int-Dia"/>
      <sheetName val="mas_hab"/>
      <sheetName val="id"/>
      <sheetName val="PSC_REVISED"/>
      <sheetName val="DATA-ABSTRACT"/>
      <sheetName val="hdpe_weights2"/>
      <sheetName val="PVC_weights2"/>
      <sheetName val="hdpe_weights1"/>
      <sheetName val="PVC_weights1"/>
      <sheetName val="Plant_&amp;__Machinery1"/>
      <sheetName val="_x005f_x0000_V_x005f_x0000_O_x005f_x0000_I_x005f_x0000_"/>
      <sheetName val="water-hammar-strenght"/>
      <sheetName val="mlead"/>
      <sheetName val="road safety datas"/>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s>
    <sheetDataSet>
      <sheetData sheetId="0">
        <row r="14">
          <cell r="G14">
            <v>35.35</v>
          </cell>
        </row>
      </sheetData>
      <sheetData sheetId="1">
        <row r="16">
          <cell r="C16">
            <v>73.2</v>
          </cell>
        </row>
      </sheetData>
      <sheetData sheetId="2">
        <row r="14">
          <cell r="G14">
            <v>40.78</v>
          </cell>
        </row>
      </sheetData>
      <sheetData sheetId="3">
        <row r="16">
          <cell r="C16">
            <v>73.2</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refreshError="1"/>
      <sheetData sheetId="13" refreshError="1"/>
      <sheetData sheetId="14"/>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sheetData sheetId="86" refreshError="1"/>
      <sheetData sheetId="87"/>
      <sheetData sheetId="88" refreshError="1"/>
      <sheetData sheetId="89" refreshError="1"/>
      <sheetData sheetId="90" refreshError="1"/>
      <sheetData sheetId="91" refreshError="1"/>
      <sheetData sheetId="92"/>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26">
          <cell r="T26">
            <v>0</v>
          </cell>
        </row>
      </sheetData>
      <sheetData sheetId="17" refreshError="1"/>
      <sheetData sheetId="18" refreshError="1"/>
      <sheetData sheetId="1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ata"/>
      <sheetName val="Estimate-Civil"/>
      <sheetName val="det-qty"/>
      <sheetName val="Joinary"/>
      <sheetName val="HDPE"/>
      <sheetName val="DI"/>
      <sheetName val="pvc"/>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Estimate "/>
      <sheetName val="maya"/>
      <sheetName val="final abstract"/>
      <sheetName val="v"/>
      <sheetName val="LEADS"/>
      <sheetName val="r"/>
      <sheetName val="m"/>
      <sheetName val="Sheet1"/>
      <sheetName val="not req 3"/>
      <sheetName val="SPT vs PHI"/>
      <sheetName val="Electrical SSR 2018-19 (2)"/>
      <sheetName val="Report"/>
      <sheetName val="Label"/>
      <sheetName val="SC"/>
      <sheetName val="Quarry Korutla"/>
      <sheetName val="Quarry"/>
      <sheetName val="LeadEEJ"/>
      <sheetName val="Lead Avg"/>
      <sheetName val="G-A road"/>
      <sheetName val="SpecReportAll"/>
      <sheetName val="Lead2DyEEM"/>
      <sheetName val="Main sheet"/>
      <sheetName val="GA-Open Air Theater"/>
      <sheetName val="1. Gallary"/>
      <sheetName val="2. Retaining wall"/>
      <sheetName val="2. Compound Wall"/>
      <sheetName val="3.Entrance Plaza"/>
      <sheetName val="4. Stage &amp; Green rooms"/>
      <sheetName val="4.a. AC-Est."/>
      <sheetName val="4.b.Elec &amp; Sani-Stage"/>
      <sheetName val="5 Guest room"/>
      <sheetName val="5.a.Elec &amp; Sani-Guest House"/>
      <sheetName val="6 Toilet Block- Ladies"/>
      <sheetName val="7. Toilet Block- Gents"/>
      <sheetName val="Solar Lighting-Gallery"/>
      <sheetName val="Solar Lighting-earth work"/>
      <sheetName val="8. ST-12x3.3-(200 Users)"/>
      <sheetName val="9. Est-Sump"/>
      <sheetName val="10. Greenary &amp; Pathways"/>
      <sheetName val="11. Fountain &amp; Planters"/>
      <sheetName val="12. Garden Posts"/>
      <sheetName val="13.Gen sets - "/>
      <sheetName val="14.Transformer"/>
      <sheetName val="15.Bore wells."/>
      <sheetName val="16.Highmast"/>
      <sheetName val="GA ALL"/>
      <sheetName val="GA Park"/>
      <sheetName val="Abstract Gazebo "/>
      <sheetName val="Gazebo "/>
      <sheetName val="Abstract toilets"/>
      <sheetName val="Toilets (2)"/>
      <sheetName val="Food Court, CW, Pathway Abst"/>
      <sheetName val="Pathway"/>
      <sheetName val="Est. Kargil Lake"/>
      <sheetName val="Garden posts"/>
      <sheetName val="Toilets"/>
      <sheetName val="Entrance Plaza"/>
      <sheetName val="Children Play Area"/>
      <sheetName val="Parking Area"/>
      <sheetName val="Gazebo"/>
      <sheetName val="Junction Dtl and Abs"/>
      <sheetName val="Recreational Space"/>
      <sheetName val="Greenary"/>
      <sheetName val="Bathukamma Ghat"/>
      <sheetName val="1.Est-Cmpnd-wall"/>
      <sheetName val="10. CARE TAKERS CABIN"/>
      <sheetName val="Toilet Dtl and Abs"/>
      <sheetName val="Highmast-12m"/>
      <sheetName val="GA-Veg Market"/>
      <sheetName val="Veg Market Dtl and Abs"/>
      <sheetName val="GA-Dump yard"/>
      <sheetName val="Dump Yard Abs"/>
      <sheetName val=" Compound wallDtl and Abs "/>
      <sheetName val="GA-library"/>
      <sheetName val="data-WS &amp; Sanitary-18-19"/>
      <sheetName val="Elc.data-18-09 final"/>
      <sheetName val="Library Dtl and Abs"/>
      <sheetName val=" Compound wallDtl and Abs  LIB"/>
      <sheetName val="data-Bld-18-19"/>
      <sheetName val="GA-Municipal office"/>
      <sheetName val=" Compound wall extDtl and Abs "/>
      <sheetName val="Road Dtl and Abs"/>
      <sheetName val="AC ESTIMATE"/>
      <sheetName val="GA Jun"/>
      <sheetName val="Junction Abs Dtl"/>
      <sheetName val="Jun HighMast"/>
      <sheetName val="Municipal office Dtl and Abs"/>
      <sheetName val="Elc.Stnd.Data-18-19-final "/>
      <sheetName val="Lighting DATA"/>
      <sheetName val="Road data- MoRTH-5th Revision"/>
      <sheetName val="data-Parks-18-19"/>
      <sheetName val="Q-Land scaping"/>
      <sheetName val="MS-Truss Gazebo "/>
      <sheetName val="LeadCert"/>
      <sheetName val="C-Mat-Gen-"/>
      <sheetName val="Mortars,"/>
      <sheetName val="Gazebo Dtl and Abs "/>
      <sheetName val="Q-Fountain"/>
      <sheetName val="Q-Play equipments"/>
      <sheetName val="Q-Gym equipments"/>
      <sheetName val="Q-RCC Benches"/>
      <sheetName val="Electrical SSR 2018-19"/>
      <sheetName val="data-Sump &amp; ST"/>
      <sheetName val="Data- Garden Lighting"/>
      <sheetName val="Elc-data-new"/>
      <sheetName val="data-Parks"/>
      <sheetName val="Data- Focus lights"/>
      <sheetName val="GA- Park. Ramayya Bowli"/>
      <sheetName val="1. Compound wall-"/>
      <sheetName val="3. Parking area-new"/>
      <sheetName val="4.Est-Greenary."/>
      <sheetName val="5. Main Path way"/>
      <sheetName val="8.Entrance Plaza"/>
      <sheetName val="9.Toilets"/>
      <sheetName val="11. Amphi theater"/>
      <sheetName val="GA - Sagala cheruvu Park"/>
      <sheetName val="1. Compound wall"/>
      <sheetName val="2.Entrance Plaza"/>
      <sheetName val="4 ).She Toilets "/>
      <sheetName val="5). He Toilets"/>
      <sheetName val="4. Garden Posts"/>
      <sheetName val="6.Pathways  (2)"/>
      <sheetName val="Highmast (2)"/>
      <sheetName val="Elc.Stnd.Data-16-17 "/>
      <sheetName val="Elec -Toilet block Ladies"/>
      <sheetName val="Elec-Toilet block gents"/>
      <sheetName val="Solar Lighting-greenary"/>
      <sheetName val="Solar Lighting-Compound wall"/>
      <sheetName val="Sanitary SSR-18-19"/>
      <sheetName val="Data-Gen sets (2)"/>
      <sheetName val="SSR-Irri, R&amp;B, PH-18-19"/>
      <sheetName val="Bld.SoR-18-19"/>
      <sheetName val="labour&amp; Hire-18-19"/>
      <sheetName val="Convey -18-19"/>
      <sheetName val="Lead-18-19"/>
      <sheetName val="Lead1DyEEM"/>
      <sheetName val="Cent'g--18-19"/>
      <sheetName val="drains-data"/>
      <sheetName val="6.Pathways "/>
      <sheetName val="data-Borewells"/>
      <sheetName val="RC-Bore wells-1"/>
      <sheetName val="RC-Bore wells-2"/>
      <sheetName val="RC-Bore wells-3"/>
      <sheetName val="bricks"/>
      <sheetName val="BOQ"/>
      <sheetName val="G.O MS 35"/>
      <sheetName val="CC"/>
      <sheetName val="General"/>
      <sheetName val="Materials"/>
      <sheetName val="ROADS"/>
      <sheetName val="Data.F8.BTR"/>
      <sheetName val="Class IV Qtr. Ele"/>
      <sheetName val="Dormitory"/>
      <sheetName val="precast RC element"/>
      <sheetName val="bom"/>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row r="55">
          <cell r="F55">
            <v>0</v>
          </cell>
        </row>
      </sheetData>
      <sheetData sheetId="110">
        <row r="55">
          <cell r="F55">
            <v>0</v>
          </cell>
        </row>
      </sheetData>
      <sheetData sheetId="111">
        <row r="55">
          <cell r="F55">
            <v>0</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83">
          <cell r="I83">
            <v>171.37848</v>
          </cell>
        </row>
      </sheetData>
      <sheetData sheetId="25" refreshError="1"/>
      <sheetData sheetId="26">
        <row r="6">
          <cell r="P6">
            <v>970.29</v>
          </cell>
        </row>
      </sheetData>
      <sheetData sheetId="27" refreshError="1"/>
      <sheetData sheetId="28">
        <row r="41">
          <cell r="E41">
            <v>385</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arages"/>
      <sheetName val="DetEst"/>
      <sheetName val="Lead"/>
      <sheetName val="WorkSlip"/>
      <sheetName val="BTLeads"/>
      <sheetName val="RMR"/>
      <sheetName val="MRoad data"/>
      <sheetName val="Certificates"/>
      <sheetName val="MRATES"/>
      <sheetName val="Sheet2"/>
      <sheetName val="Sheet3"/>
      <sheetName val="Sheet4"/>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G6">
            <v>103</v>
          </cell>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cell r="J16">
            <v>70</v>
          </cell>
        </row>
        <row r="17">
          <cell r="G17">
            <v>48</v>
          </cell>
          <cell r="J17">
            <v>74</v>
          </cell>
          <cell r="M17">
            <v>340</v>
          </cell>
        </row>
        <row r="30">
          <cell r="H30">
            <v>0</v>
          </cell>
          <cell r="K30">
            <v>0</v>
          </cell>
        </row>
        <row r="32">
          <cell r="H32">
            <v>0</v>
          </cell>
          <cell r="K32">
            <v>0</v>
          </cell>
        </row>
        <row r="33">
          <cell r="K33">
            <v>0</v>
          </cell>
        </row>
        <row r="34">
          <cell r="H34">
            <v>0</v>
          </cell>
          <cell r="K34">
            <v>0</v>
          </cell>
        </row>
        <row r="37">
          <cell r="C37">
            <v>0</v>
          </cell>
        </row>
        <row r="48">
          <cell r="P48">
            <v>6200</v>
          </cell>
        </row>
        <row r="49">
          <cell r="P49">
            <v>43000</v>
          </cell>
        </row>
        <row r="50">
          <cell r="P50">
            <v>45000</v>
          </cell>
        </row>
        <row r="51">
          <cell r="P51">
            <v>44000</v>
          </cell>
        </row>
        <row r="52">
          <cell r="P52">
            <v>70</v>
          </cell>
        </row>
      </sheetData>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MRATES"/>
      <sheetName val="Sheet1"/>
      <sheetName val="sand"/>
      <sheetName val="stone"/>
      <sheetName val="Devider(CC)"/>
      <sheetName val="Devider (CRS)"/>
      <sheetName val="data-Parks-new"/>
      <sheetName val="C-Mat-Gen-"/>
      <sheetName val="Data "/>
      <sheetName val="Devider (CRS) final"/>
      <sheetName val="GA"/>
      <sheetName val="Single Devider"/>
      <sheetName val="v"/>
      <sheetName val="Rates SSR 2008-09"/>
      <sheetName val="final abstract"/>
      <sheetName val="rdamdata"/>
      <sheetName val="DATA_PRG"/>
      <sheetName val="Quarry"/>
      <sheetName val="RMR"/>
      <sheetName val="Line"/>
      <sheetName val="BTR"/>
      <sheetName val="CRUST"/>
      <sheetName val="QDTS"/>
      <sheetName val="Rates"/>
      <sheetName val="Road data"/>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Lead"/>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Rd.Est"/>
      <sheetName val="Works"/>
      <sheetName val="General"/>
      <sheetName val="HDPE"/>
      <sheetName val="DI"/>
      <sheetName val="pvc"/>
      <sheetName val="Rates2"/>
      <sheetName val="CDdata_(2)1"/>
      <sheetName val="Plant_&amp;__Machinery1"/>
      <sheetName val="CDdata_(2)2"/>
      <sheetName val="Plant_&amp;__Machinery2"/>
      <sheetName val="BALAN1"/>
      <sheetName val="m"/>
      <sheetName val="Convey"/>
      <sheetName val="c.d.abs.est."/>
      <sheetName val="pvc_basic"/>
      <sheetName val="Staff Acco."/>
      <sheetName val="SC Cost FEB 03"/>
      <sheetName val="mlead"/>
      <sheetName val="abs road"/>
      <sheetName val="Abs_CD_2"/>
      <sheetName val="road est"/>
      <sheetName val="ECV"/>
      <sheetName val="hdpe_basic"/>
      <sheetName val="BLK2"/>
      <sheetName val="BLK3"/>
      <sheetName val="E &amp; R"/>
      <sheetName val="radar"/>
      <sheetName val="UG"/>
      <sheetName val="Rates_SSR_2008-09"/>
      <sheetName val="final_abstract"/>
      <sheetName val="Devider_(CRS)"/>
      <sheetName val="Data_"/>
      <sheetName val="Devider_(CRS)_final"/>
      <sheetName val="Single_Devider"/>
      <sheetName val="Road_da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 val="mlead"/>
    </sheetNames>
    <sheetDataSet>
      <sheetData sheetId="0"/>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row r="6">
          <cell r="P6">
            <v>970.29</v>
          </cell>
        </row>
        <row r="7">
          <cell r="P7">
            <v>977.1</v>
          </cell>
        </row>
        <row r="8">
          <cell r="P8">
            <v>706.29</v>
          </cell>
        </row>
        <row r="9">
          <cell r="P9">
            <v>504.56</v>
          </cell>
        </row>
        <row r="10">
          <cell r="P10">
            <v>976.25</v>
          </cell>
        </row>
        <row r="13">
          <cell r="P13">
            <v>1903.25</v>
          </cell>
        </row>
        <row r="14">
          <cell r="P14">
            <v>1383.25</v>
          </cell>
        </row>
        <row r="16">
          <cell r="P16">
            <v>999.09</v>
          </cell>
        </row>
        <row r="20">
          <cell r="P20">
            <v>5371.84</v>
          </cell>
        </row>
        <row r="22">
          <cell r="P22">
            <v>44000</v>
          </cell>
        </row>
      </sheetData>
      <sheetData sheetId="27" refreshError="1"/>
      <sheetData sheetId="28" refreshError="1">
        <row r="41">
          <cell r="E41">
            <v>385</v>
          </cell>
        </row>
        <row r="42">
          <cell r="E42">
            <v>345</v>
          </cell>
        </row>
        <row r="43">
          <cell r="E43">
            <v>295</v>
          </cell>
        </row>
        <row r="44">
          <cell r="E44">
            <v>440</v>
          </cell>
        </row>
        <row r="61">
          <cell r="E61">
            <v>103</v>
          </cell>
        </row>
        <row r="62">
          <cell r="E62">
            <v>328.6</v>
          </cell>
        </row>
        <row r="63">
          <cell r="E63">
            <v>165.7</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r"/>
      <sheetName val="DATA"/>
      <sheetName val="C-data"/>
      <sheetName val="Bitumen trunk"/>
      <sheetName val="Feeder"/>
      <sheetName val="R99 etc"/>
      <sheetName val="Trunk unpaved"/>
      <sheetName val="HDPE"/>
      <sheetName val="DI"/>
      <sheetName val="pvc"/>
      <sheetName val="pvc_basic"/>
      <sheetName val="hdpe_basic"/>
      <sheetName val="bom"/>
      <sheetName val="Sheet1"/>
      <sheetName val="S Tank"/>
      <sheetName val="t_prsr"/>
      <sheetName val="wh"/>
      <sheetName val="final abstract"/>
      <sheetName val="Usage"/>
      <sheetName val="Common "/>
      <sheetName val="General"/>
      <sheetName val="Estimate "/>
      <sheetName val="Cover"/>
      <sheetName val="SSR 2014-15 Rates"/>
      <sheetName val="DATA-2005-06"/>
      <sheetName val="not req 3"/>
      <sheetName val="maya"/>
      <sheetName val="mlead"/>
      <sheetName val="Sheet2"/>
      <sheetName val="Labour"/>
      <sheetName val="Material"/>
      <sheetName val="Plant &amp;  Machinery"/>
      <sheetName val="G_Abs1"/>
      <sheetName val="MRoad_data1"/>
      <sheetName val="Lead_statement"/>
      <sheetName val="Bitumen_trunk"/>
      <sheetName val="R99_etc"/>
      <sheetName val="Trunk_unpav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refreshError="1"/>
      <sheetData sheetId="56"/>
      <sheetData sheetId="57"/>
      <sheetData sheetId="58"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SPT vs PHI"/>
      <sheetName val="Lead statement"/>
      <sheetName val="Data"/>
    </sheetNames>
    <sheetDataSet>
      <sheetData sheetId="0"/>
      <sheetData sheetId="1"/>
      <sheetData sheetId="2"/>
      <sheetData sheetId="3"/>
      <sheetData sheetId="4" refreshError="1"/>
      <sheetData sheetId="5" refreshError="1"/>
      <sheetData sheetId="6"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MRATES"/>
      <sheetName val="hdpe-int-Dia"/>
      <sheetName val="Cover"/>
      <sheetName val="final abstract"/>
      <sheetName val="Sheet1"/>
      <sheetName val="R_Det"/>
      <sheetName val="Road data"/>
      <sheetName val="RMR"/>
      <sheetName val="Plant &amp;  Machinery"/>
      <sheetName val="Labour"/>
      <sheetName val="Material"/>
      <sheetName val="wh_data"/>
      <sheetName val="wh_data_R"/>
      <sheetName val="CPHEEO"/>
      <sheetName val="input"/>
      <sheetName val="Estimate "/>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RMR"/>
      <sheetName val="coverpage"/>
      <sheetName val="R_Det"/>
      <sheetName val="Road data"/>
      <sheetName val="MRATES"/>
      <sheetName val=" "/>
      <sheetName val="Estimate "/>
      <sheetName val="leads"/>
      <sheetName val="v"/>
      <sheetName val="r"/>
      <sheetName val="not req 3"/>
      <sheetName val="SPT vs PHI"/>
      <sheetName val="DATA-2005-06"/>
      <sheetName val="final abstract"/>
      <sheetName val="pvc"/>
      <sheetName val="SSR 2014-15 Rates"/>
      <sheetName val="DATA_PRG"/>
      <sheetName val="rdamdata"/>
      <sheetName val="lead-st"/>
      <sheetName val="DI"/>
      <sheetName val="hdpe_basic"/>
      <sheetName val="CD data"/>
      <sheetName val="col-reinft1"/>
      <sheetName val="wh_data"/>
      <sheetName val="wh_data_R"/>
      <sheetName val="CPHEEO"/>
      <sheetName val="input"/>
      <sheetName val="lead"/>
      <sheetName val="Cover"/>
      <sheetName val="doq"/>
      <sheetName val="Data_Bit_I"/>
      <sheetName val="mlead"/>
      <sheetName val="abs road"/>
      <sheetName val="Abs_CD_2"/>
      <sheetName val="road est"/>
      <sheetName val="ECV"/>
      <sheetName val="SOR"/>
      <sheetName val="maya"/>
      <sheetName val="basic"/>
      <sheetName val="Machinery"/>
      <sheetName val="Bituminous"/>
      <sheetName val="Labour rates"/>
      <sheetName val="Culverts"/>
      <sheetName val="Bitumen"/>
      <sheetName val="Earthwork"/>
      <sheetName val="2a Main Road"/>
      <sheetName val="LIST"/>
      <sheetName val="Data.F8.BTR"/>
      <sheetName val="Common_1"/>
      <sheetName val="RMR_1"/>
      <sheetName val="Lead_statement"/>
      <sheetName val="Road_data"/>
      <sheetName val="_"/>
      <sheetName val="Estimate_"/>
      <sheetName val="not_req_3"/>
      <sheetName val="SPT_vs_PHI"/>
      <sheetName val="final_abstract"/>
      <sheetName val="SSR_2014-15_Rates"/>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HDPE"/>
      <sheetName val="pvc_basic"/>
      <sheetName val="Proforma -II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damdata"/>
      <sheetName val="Estimate "/>
      <sheetName val="HDPE"/>
      <sheetName val="Rates"/>
      <sheetName val="PH data"/>
      <sheetName val="labour"/>
      <sheetName val="Details (3)"/>
      <sheetName val="Rates-May-14"/>
      <sheetName val="Lead"/>
      <sheetName val="Usage"/>
      <sheetName val="Common "/>
      <sheetName val="General"/>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PART-I_(2)"/>
      <sheetName val="final_abstract"/>
      <sheetName val="Config"/>
      <sheetName val="Break Dw"/>
      <sheetName val="Design"/>
      <sheetName val="SPT vs PHI"/>
      <sheetName val="Civil Boq"/>
      <sheetName val="PA- Consutant "/>
      <sheetName val="Debits as on 12.04.08"/>
      <sheetName val="Sheet3 (2)"/>
      <sheetName val="BOQ (2)"/>
      <sheetName val="GBW"/>
      <sheetName val="FitOutConfCentr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MES-SEC"/>
      <sheetName val="VCH-SLC"/>
      <sheetName val="Supplier"/>
      <sheetName val="THK"/>
      <sheetName val="Data"/>
      <sheetName val="Analy_7-10"/>
      <sheetName val="INDORAMA Group June 02"/>
      <sheetName val="INPUT-DATA1"/>
      <sheetName val="col-reinft1"/>
      <sheetName val="대외공문"/>
      <sheetName val="Build-up"/>
      <sheetName val="FORM7"/>
      <sheetName val="RCC,Ret. Wall"/>
      <sheetName val="RA 4 Challan Summary "/>
      <sheetName val="p&amp;m"/>
      <sheetName val="Labour productivity"/>
      <sheetName val="labour coeff"/>
      <sheetName val="COST"/>
      <sheetName val="Formulas"/>
      <sheetName val="For Bill-04 PS"/>
      <sheetName val="Desgn(zone I)"/>
      <sheetName val="M B-QtyRecn"/>
      <sheetName val="Quotation"/>
      <sheetName val="Sqn _Main_ Abs"/>
      <sheetName val="ORDER BOOKING"/>
      <sheetName val="Mat.Cost"/>
      <sheetName val="Staff Acco."/>
      <sheetName val="Section Catalogue"/>
      <sheetName val="#REF!"/>
      <sheetName val="lookup"/>
      <sheetName val="Approved MTD Proj #'s"/>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beam-reinft-IIInd floor"/>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RES-PLANNING"/>
      <sheetName val="BOQ civil"/>
      <sheetName val="Interior"/>
      <sheetName val="parametry"/>
      <sheetName val="VARIABLE"/>
      <sheetName val="#REF"/>
      <sheetName val="GR.slab-reinft"/>
      <sheetName val="SCHEDULE"/>
      <sheetName val="Aseet1998"/>
      <sheetName val="M-Book for Conc"/>
      <sheetName val="M-Book for FW"/>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Voucher"/>
      <sheetName val="jobhist"/>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det_est"/>
      <sheetName val="Lead statement"/>
      <sheetName val="PRECAST lightconc-II"/>
      <sheetName val="Labour &amp; Plant"/>
      <sheetName val="Flight-1"/>
      <sheetName val="pvc"/>
      <sheetName val="선수금"/>
      <sheetName val="Code"/>
      <sheetName val="Set"/>
      <sheetName val="Summary_Bank"/>
      <sheetName val="Staircase "/>
      <sheetName val="concrete"/>
      <sheetName val="NLD - Assum"/>
      <sheetName val="Capex-fixed"/>
      <sheetName val="schedule nos"/>
      <sheetName val="CPIPE"/>
      <sheetName val="Data.F8.BTR"/>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SOR"/>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DATA-2005-06"/>
      <sheetName val="ssr-rates"/>
      <sheetName val="leads"/>
      <sheetName val="Register"/>
      <sheetName val="r"/>
      <sheetName val="BS"/>
      <sheetName val="Capex"/>
      <sheetName val="CIV INV&amp;EXP"/>
      <sheetName val="not req 3"/>
      <sheetName val="newsales"/>
      <sheetName val="Meas.-Hotel Part"/>
      <sheetName val="Pay_Sep06"/>
      <sheetName val="협조전"/>
      <sheetName val="AK-Offertstammblatt"/>
      <sheetName val="WORK TABLE"/>
      <sheetName val="220 11  BS "/>
      <sheetName val="Intro."/>
      <sheetName val="B3-B4-B5-B6"/>
      <sheetName val="Detail"/>
      <sheetName val="B1"/>
      <sheetName val="B"/>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Vind - BtB"/>
      <sheetName val="Tender Summary"/>
      <sheetName val="intr stool brkup"/>
      <sheetName val="Cash Flows &amp; IRR"/>
      <sheetName val="MFG"/>
      <sheetName val="QCEQPT-owned"/>
      <sheetName val="Internet"/>
      <sheetName val="Introduction"/>
      <sheetName val="Operating Statistics"/>
      <sheetName val="Financials"/>
      <sheetName val="1"/>
      <sheetName val="PriceSummary"/>
      <sheetName val="A.O.R."/>
      <sheetName val="sheeet7"/>
      <sheetName val="P4-BOQ"/>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roforma -II "/>
      <sheetName val="Pump se_x0000_Ñ"/>
      <sheetName val="220Kv (2)"/>
      <sheetName val="COMPLEXALL"/>
      <sheetName val="DATA_PRG"/>
      <sheetName val="Material"/>
      <sheetName val="Lead statement ss5"/>
      <sheetName val="Ellis &amp; WS&amp;S"/>
      <sheetName val="Drip mould &amp; Elevation"/>
      <sheetName val="Trussess"/>
      <sheetName val="MRATES"/>
      <sheetName val="Pump se"/>
      <sheetName val="Works - Quote Sheet"/>
      <sheetName val="Control"/>
      <sheetName val="PROG_DATA"/>
      <sheetName val="DETAILED  BOQ"/>
      <sheetName val="Name List"/>
      <sheetName val="PRELIM5"/>
      <sheetName val="Abs PMRL"/>
      <sheetName val="Cleaning &amp; Grubbing"/>
      <sheetName val="Price Comparison"/>
      <sheetName val="BLOCK-A (MEA.SHEET)"/>
      <sheetName val="Insts"/>
      <sheetName val="Retaing wall"/>
      <sheetName val="TS-TC"/>
      <sheetName val="대비표"/>
      <sheetName val="except wiring"/>
      <sheetName val="Cs"/>
      <sheetName val="CPIPE 1"/>
      <sheetName val="Assumptions"/>
      <sheetName val="3. Elemental Summary"/>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Branch Power"/>
      <sheetName val="Distrib"/>
      <sheetName val="Emergency"/>
      <sheetName val="Equipment"/>
      <sheetName val="Lighting"/>
      <sheetName val="P.Well( RCC)"/>
      <sheetName val="Template4444"/>
      <sheetName val="CONNECT"/>
      <sheetName val="DetEst"/>
      <sheetName val="basdat"/>
      <sheetName val="P-Ins &amp; Bonds"/>
      <sheetName val="PCC"/>
      <sheetName val="NEW-IDs Fun &amp; Group"/>
      <sheetName val="Values"/>
      <sheetName val="PRICE-COMP"/>
      <sheetName val="sheet6"/>
      <sheetName val="India F&amp;S Template"/>
      <sheetName val="R20_R30_work"/>
      <sheetName val="PRSH"/>
      <sheetName val="Results"/>
      <sheetName val="PLGroupings"/>
      <sheetName val="List"/>
      <sheetName val="BASIS -DEC 08"/>
      <sheetName val=" "/>
      <sheetName val="Occ, Other Rev, Exp, Dispo"/>
      <sheetName val="PART-I_(2)6"/>
      <sheetName val="final_abstract6"/>
      <sheetName val="Basement_Budget5"/>
      <sheetName val="Fee_Rate_Summary5"/>
      <sheetName val="Rate_analysis5"/>
      <sheetName val="Materials_Cost5"/>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2.대외공문"/>
      <sheetName val="M.S."/>
      <sheetName val="BHANDUP"/>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TOTAL SUMMARY"/>
      <sheetName val="QTY"/>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pri-com"/>
      <sheetName val="conc-foot-gradeslab"/>
      <sheetName val="Parameter"/>
      <sheetName val="site fab&amp;ernstr"/>
      <sheetName val="ecc_res"/>
      <sheetName val="water prop."/>
      <sheetName val="Door Qty"/>
      <sheetName val="Win Qty"/>
      <sheetName val="Japan Reco"/>
      <sheetName val="Costing-blk-B"/>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Mater_x0000_fÙ_x0002_G"/>
      <sheetName val="Mater"/>
      <sheetName val="MRoad data"/>
      <sheetName val="Cover"/>
      <sheetName val="DATA-BASE"/>
      <sheetName val="DATA-ABSTRACT"/>
      <sheetName val="v"/>
      <sheetName val="Plant &amp;  Machinery"/>
      <sheetName val="wh_data_R"/>
      <sheetName val="Abs_CD_2"/>
      <sheetName val="road est"/>
      <sheetName val="ECV"/>
      <sheetName val="ABST SANITARY"/>
      <sheetName val="ABST CIVIL"/>
      <sheetName val="DI"/>
      <sheetName val="DATA SHEET FOR 2014-15"/>
      <sheetName val="wh_data"/>
      <sheetName val="CPHEEO"/>
      <sheetName val="SSR 2014-15 Rates"/>
      <sheetName val="C-data"/>
      <sheetName val="Bitumen trunk"/>
      <sheetName val="Feeder"/>
      <sheetName val="R99 etc"/>
      <sheetName val="Trunk unpaved"/>
      <sheetName val="maya"/>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GROUND FLOOR"/>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RCC,Ret__Wall4"/>
      <sheetName val="RA_4_Challan_Summary_4"/>
      <sheetName val="Labour_productivity4"/>
      <sheetName val="labour_coeff4"/>
      <sheetName val="RCC,Ret__Wall3"/>
      <sheetName val="RA_4_Challan_Summary_3"/>
      <sheetName val="Labour_productivity3"/>
      <sheetName val="labour_coeff3"/>
      <sheetName val="RCC,Ret__Wall5"/>
      <sheetName val="RA_4_Challan_Summary_5"/>
      <sheetName val="Labour_productivity5"/>
      <sheetName val="labour_coeff5"/>
      <sheetName val="RCC,Ret__Wall6"/>
      <sheetName val="RA_4_Challan_Summary_6"/>
      <sheetName val="Labour_productivity6"/>
      <sheetName val="labour_coeff6"/>
      <sheetName val="RCC,Ret__Wall12"/>
      <sheetName val="RA_4_Challan_Summary_12"/>
      <sheetName val="Labour_productivity12"/>
      <sheetName val="labour_coeff12"/>
      <sheetName val="RCC,Ret__Wall7"/>
      <sheetName val="RA_4_Challan_Summary_7"/>
      <sheetName val="Labour_productivity7"/>
      <sheetName val="labour_coeff7"/>
      <sheetName val="RCC,Ret__Wall11"/>
      <sheetName val="RA_4_Challan_Summary_11"/>
      <sheetName val="Labour_productivity11"/>
      <sheetName val="labour_coeff11"/>
      <sheetName val="RCC,Ret__Wall8"/>
      <sheetName val="RA_4_Challan_Summary_8"/>
      <sheetName val="Labour_productivity8"/>
      <sheetName val="labour_coeff8"/>
      <sheetName val="RCC,Ret__Wall9"/>
      <sheetName val="RA_4_Challan_Summary_9"/>
      <sheetName val="Labour_productivity9"/>
      <sheetName val="labour_coeff9"/>
      <sheetName val="RCC,Ret__Wall10"/>
      <sheetName val="RA_4_Challan_Summary_10"/>
      <sheetName val="Labour_productivity10"/>
      <sheetName val="labour_coeff10"/>
      <sheetName val="RCC,Ret__Wall13"/>
      <sheetName val="RA_4_Challan_Summary_13"/>
      <sheetName val="Labour_productivity13"/>
      <sheetName val="labour_coeff13"/>
      <sheetName val="RCC,Ret__Wall14"/>
      <sheetName val="RA_4_Challan_Summary_14"/>
      <sheetName val="Labour_productivity14"/>
      <sheetName val="labour_coeff14"/>
      <sheetName val="RCC,Ret__Wall15"/>
      <sheetName val="RA_4_Challan_Summary_15"/>
      <sheetName val="Labour_productivity15"/>
      <sheetName val="labour_coeff15"/>
      <sheetName val="RCC,Ret__Wall16"/>
      <sheetName val="RA_4_Challan_Summary_16"/>
      <sheetName val="Labour_productivity16"/>
      <sheetName val="labour_coeff16"/>
      <sheetName val="RCC,Ret__Wall18"/>
      <sheetName val="RA_4_Challan_Summary_18"/>
      <sheetName val="Labour_productivity18"/>
      <sheetName val="labour_coeff18"/>
      <sheetName val="RCC,Ret__Wall17"/>
      <sheetName val="RA_4_Challan_Summary_17"/>
      <sheetName val="Labour_productivity17"/>
      <sheetName val="labour_coeff17"/>
      <sheetName val="RCC,Ret__Wall20"/>
      <sheetName val="RA_4_Challan_Summary_20"/>
      <sheetName val="Labour_productivity20"/>
      <sheetName val="labour_coeff20"/>
      <sheetName val="RCC,Ret__Wall19"/>
      <sheetName val="RA_4_Challan_Summary_19"/>
      <sheetName val="Labour_productivity19"/>
      <sheetName val="labour_coeff19"/>
      <sheetName val="RCC,Ret__Wall21"/>
      <sheetName val="RA_4_Challan_Summary_21"/>
      <sheetName val="Labour_productivity21"/>
      <sheetName val="labour_coeff21"/>
      <sheetName val="RCC,Ret__Wall22"/>
      <sheetName val="RA_4_Challan_Summary_22"/>
      <sheetName val="Labour_productivity22"/>
      <sheetName val="labour_coeff22"/>
      <sheetName val="RCC,Ret__Wall23"/>
      <sheetName val="RA_4_Challan_Summary_23"/>
      <sheetName val="Labour_productivity23"/>
      <sheetName val="labour_coeff23"/>
      <sheetName val="RCC,Ret__Wall24"/>
      <sheetName val="RA_4_Challan_Summary_24"/>
      <sheetName val="Labour_productivity24"/>
      <sheetName val="labour_coeff24"/>
      <sheetName val="RCC,Ret__Wall26"/>
      <sheetName val="RA_4_Challan_Summary_26"/>
      <sheetName val="Labour_productivity26"/>
      <sheetName val="labour_coeff26"/>
      <sheetName val="RCC,Ret__Wall25"/>
      <sheetName val="RA_4_Challan_Summary_25"/>
      <sheetName val="Labour_productivity25"/>
      <sheetName val="labour_coeff25"/>
      <sheetName val="RCC,Ret__Wall29"/>
      <sheetName val="RA_4_Challan_Summary_29"/>
      <sheetName val="Labour_productivity29"/>
      <sheetName val="labour_coeff29"/>
      <sheetName val="RCC,Ret__Wall28"/>
      <sheetName val="RA_4_Challan_Summary_28"/>
      <sheetName val="Labour_productivity28"/>
      <sheetName val="labour_coeff28"/>
      <sheetName val="RCC,Ret__Wall27"/>
      <sheetName val="RA_4_Challan_Summary_27"/>
      <sheetName val="Labour_productivity27"/>
      <sheetName val="labour_coeff27"/>
      <sheetName val="RCC,Ret__Wall30"/>
      <sheetName val="RA_4_Challan_Summary_30"/>
      <sheetName val="Labour_productivity30"/>
      <sheetName val="labour_coeff30"/>
      <sheetName val="RCC,Ret__Wall31"/>
      <sheetName val="RA_4_Challan_Summary_31"/>
      <sheetName val="Labour_productivity31"/>
      <sheetName val="labour_coeff31"/>
      <sheetName val="RCC,Ret__Wall33"/>
      <sheetName val="RA_4_Challan_Summary_33"/>
      <sheetName val="Labour_productivity33"/>
      <sheetName val="labour_coeff33"/>
      <sheetName val="RCC,Ret__Wall32"/>
      <sheetName val="RA_4_Challan_Summary_32"/>
      <sheetName val="Labour_productivity32"/>
      <sheetName val="labour_coeff32"/>
      <sheetName val="RCC,Ret__Wall36"/>
      <sheetName val="RA_4_Challan_Summary_36"/>
      <sheetName val="Labour_productivity36"/>
      <sheetName val="labour_coeff36"/>
      <sheetName val="RCC,Ret__Wall35"/>
      <sheetName val="RA_4_Challan_Summary_35"/>
      <sheetName val="Labour_productivity35"/>
      <sheetName val="labour_coeff35"/>
      <sheetName val="RCC,Ret__Wall34"/>
      <sheetName val="RA_4_Challan_Summary_34"/>
      <sheetName val="Labour_productivity34"/>
      <sheetName val="labour_coeff34"/>
      <sheetName val="RCC,Ret__Wall37"/>
      <sheetName val="RA_4_Challan_Summary_37"/>
      <sheetName val="Labour_productivity37"/>
      <sheetName val="labour_coeff37"/>
      <sheetName val="Labour Rate "/>
      <sheetName val="Material List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sheetData sheetId="47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sheetData sheetId="705"/>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ow r="52">
          <cell r="B52" t="str">
            <v>Main Panel</v>
          </cell>
        </row>
      </sheetData>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ow r="52">
          <cell r="B52" t="str">
            <v>Main Panel</v>
          </cell>
        </row>
      </sheetData>
      <sheetData sheetId="780">
        <row r="52">
          <cell r="B52" t="str">
            <v>Main Panel</v>
          </cell>
        </row>
      </sheetData>
      <sheetData sheetId="781">
        <row r="52">
          <cell r="B52" t="str">
            <v>Main Panel</v>
          </cell>
        </row>
      </sheetData>
      <sheetData sheetId="782">
        <row r="52">
          <cell r="B52" t="str">
            <v>Main Panel</v>
          </cell>
        </row>
      </sheetData>
      <sheetData sheetId="783">
        <row r="52">
          <cell r="B52" t="str">
            <v>Main Panel</v>
          </cell>
        </row>
      </sheetData>
      <sheetData sheetId="784">
        <row r="52">
          <cell r="B52" t="str">
            <v>Main Panel</v>
          </cell>
        </row>
      </sheetData>
      <sheetData sheetId="785">
        <row r="52">
          <cell r="B52" t="str">
            <v>Main Panel</v>
          </cell>
        </row>
      </sheetData>
      <sheetData sheetId="786">
        <row r="52">
          <cell r="B52" t="str">
            <v>Main Panel</v>
          </cell>
        </row>
      </sheetData>
      <sheetData sheetId="787">
        <row r="52">
          <cell r="B52" t="str">
            <v>Main Panel</v>
          </cell>
        </row>
      </sheetData>
      <sheetData sheetId="788">
        <row r="52">
          <cell r="B52" t="str">
            <v>Main Panel</v>
          </cell>
        </row>
      </sheetData>
      <sheetData sheetId="789">
        <row r="52">
          <cell r="B52" t="str">
            <v>Main Panel</v>
          </cell>
        </row>
      </sheetData>
      <sheetData sheetId="790">
        <row r="52">
          <cell r="B52" t="str">
            <v>Main Panel</v>
          </cell>
        </row>
      </sheetData>
      <sheetData sheetId="791">
        <row r="52">
          <cell r="B52" t="str">
            <v>Main Panel</v>
          </cell>
        </row>
      </sheetData>
      <sheetData sheetId="792">
        <row r="52">
          <cell r="B52" t="str">
            <v>Main Panel</v>
          </cell>
        </row>
      </sheetData>
      <sheetData sheetId="793">
        <row r="52">
          <cell r="B52" t="str">
            <v>Main Panel</v>
          </cell>
        </row>
      </sheetData>
      <sheetData sheetId="794">
        <row r="52">
          <cell r="B52" t="str">
            <v>Main Panel</v>
          </cell>
        </row>
      </sheetData>
      <sheetData sheetId="795">
        <row r="52">
          <cell r="B52" t="str">
            <v>Main Panel</v>
          </cell>
        </row>
      </sheetData>
      <sheetData sheetId="796">
        <row r="52">
          <cell r="B52" t="str">
            <v>Main Panel</v>
          </cell>
        </row>
      </sheetData>
      <sheetData sheetId="797">
        <row r="52">
          <cell r="B52" t="str">
            <v>Main Panel</v>
          </cell>
        </row>
      </sheetData>
      <sheetData sheetId="798">
        <row r="52">
          <cell r="B52" t="str">
            <v>Main Panel</v>
          </cell>
        </row>
      </sheetData>
      <sheetData sheetId="799">
        <row r="52">
          <cell r="B52" t="str">
            <v>Main Panel</v>
          </cell>
        </row>
      </sheetData>
      <sheetData sheetId="800">
        <row r="52">
          <cell r="B52" t="str">
            <v>Main Panel</v>
          </cell>
        </row>
      </sheetData>
      <sheetData sheetId="801">
        <row r="52">
          <cell r="B52" t="str">
            <v>Main Panel</v>
          </cell>
        </row>
      </sheetData>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row r="52">
          <cell r="B52" t="str">
            <v>Main Panel</v>
          </cell>
        </row>
      </sheetData>
      <sheetData sheetId="868">
        <row r="52">
          <cell r="B52" t="str">
            <v>Main Panel</v>
          </cell>
        </row>
      </sheetData>
      <sheetData sheetId="869"/>
      <sheetData sheetId="870"/>
      <sheetData sheetId="871"/>
      <sheetData sheetId="872"/>
      <sheetData sheetId="873"/>
      <sheetData sheetId="874"/>
      <sheetData sheetId="875">
        <row r="52">
          <cell r="B52" t="str">
            <v>Main Panel</v>
          </cell>
        </row>
      </sheetData>
      <sheetData sheetId="876">
        <row r="52">
          <cell r="B52" t="str">
            <v>Main Panel</v>
          </cell>
        </row>
      </sheetData>
      <sheetData sheetId="877">
        <row r="52">
          <cell r="B52" t="str">
            <v>Main Panel</v>
          </cell>
        </row>
      </sheetData>
      <sheetData sheetId="878"/>
      <sheetData sheetId="879">
        <row r="52">
          <cell r="B52" t="str">
            <v>Main Panel</v>
          </cell>
        </row>
      </sheetData>
      <sheetData sheetId="880">
        <row r="52">
          <cell r="B52" t="str">
            <v>Main Panel</v>
          </cell>
        </row>
      </sheetData>
      <sheetData sheetId="881">
        <row r="52">
          <cell r="B52" t="str">
            <v>Main Panel</v>
          </cell>
        </row>
      </sheetData>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refreshError="1"/>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refreshError="1"/>
      <sheetData sheetId="3305" refreshError="1"/>
      <sheetData sheetId="3306" refreshError="1"/>
      <sheetData sheetId="3307" refreshError="1"/>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 val="Lead"/>
      <sheetName val="wh"/>
      <sheetName val="DATA_PRG"/>
      <sheetName val="Labour"/>
      <sheetName val="Material"/>
      <sheetName val="Plant &amp;  Machinery"/>
      <sheetName val="GEN-ABS Del"/>
      <sheetName val="Rates SSR 2008-09"/>
      <sheetName val="m"/>
      <sheetName val="mlead"/>
      <sheetName val="MRATES"/>
      <sheetName val="Cover"/>
      <sheetName val="BALAN1"/>
      <sheetName val="Voucher"/>
      <sheetName val="FORM7"/>
      <sheetName val="DI"/>
      <sheetName val="pvc"/>
      <sheetName val="abs road"/>
      <sheetName val="DATA"/>
      <sheetName val="mas_hab"/>
      <sheetName val="Staff Acco."/>
      <sheetName val="RMR"/>
      <sheetName val="BHANDUP"/>
      <sheetName val="Plant_&amp;__Machinery"/>
      <sheetName val="GEN-ABS_Del"/>
      <sheetName val="Rates_SSR_2008-09"/>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DATA_PRG"/>
      <sheetName val="DATA"/>
      <sheetName val="leads"/>
      <sheetName val="Rates-May-14"/>
    </sheetNames>
    <sheetDataSet>
      <sheetData sheetId="0"/>
      <sheetData sheetId="1"/>
      <sheetData sheetId="2">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Cover"/>
      <sheetName val="SPT vs P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C8">
            <v>75</v>
          </cell>
        </row>
        <row r="18">
          <cell r="C18">
            <v>113.5</v>
          </cell>
        </row>
        <row r="23">
          <cell r="D23">
            <v>146.6</v>
          </cell>
        </row>
        <row r="44">
          <cell r="D44">
            <v>226.9</v>
          </cell>
        </row>
      </sheetData>
      <sheetData sheetId="16" refreshError="1"/>
      <sheetData sheetId="1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C11">
            <v>86.4</v>
          </cell>
        </row>
        <row r="73">
          <cell r="D73">
            <v>326.20000000000005</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col-reinft1"/>
      <sheetName val="labour"/>
      <sheetName val="Rates"/>
      <sheetName val="upa"/>
      <sheetName val="COLUMN"/>
      <sheetName val="data existing_do not delete"/>
      <sheetName val="Analysis"/>
      <sheetName val="Elect."/>
      <sheetName val="office"/>
      <sheetName val="Lab"/>
      <sheetName val="Material&amp;equipment"/>
      <sheetName val="SPT vs PHI"/>
      <sheetName val="SSR 2014-15 Rates"/>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row r="48">
          <cell r="I48">
            <v>470</v>
          </cell>
        </row>
      </sheetData>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sheetData>
      <sheetData sheetId="14"/>
      <sheetData sheetId="15"/>
      <sheetData sheetId="16"/>
      <sheetData sheetId="17"/>
      <sheetData sheetId="18"/>
      <sheetData sheetId="1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row r="13">
          <cell r="P13">
            <v>1110.08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HDPE"/>
      <sheetName val="DI"/>
      <sheetName val="pvc"/>
      <sheetName val="pvc_basic"/>
      <sheetName val="hdpe_basic"/>
      <sheetName val="r"/>
      <sheetName val="segments-details"/>
      <sheetName val="int-Dia-hdpe"/>
      <sheetName val="habs-list"/>
      <sheetName val="int-Dia-pvc"/>
      <sheetName val="Common "/>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rdamdata"/>
      <sheetName val="lead-st"/>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BWSCPlt"/>
      <sheetName val="CI"/>
      <sheetName val="G.R.P"/>
      <sheetName val="PSC REVISED"/>
      <sheetName val="Sheet1 (2)"/>
      <sheetName val="m"/>
      <sheetName val="Analy_7-10"/>
      <sheetName val="DataInput"/>
      <sheetName val="DataInput-1"/>
      <sheetName val="DI Rate Analysis"/>
      <sheetName val="Lead statement ss5"/>
      <sheetName val="cover-Akoly"/>
      <sheetName val="cover-oorta"/>
      <sheetName val="ewcal-korti_(2)1"/>
      <sheetName val="int-Diá-pvc"/>
      <sheetName val="SUMP1420KL@HW"/>
      <sheetName val="Sheet2"/>
      <sheetName val="DATA_PRG"/>
      <sheetName val="sg-clay(d)"/>
      <sheetName val="Main sheet"/>
      <sheetName val="HDPE-pipe-rates"/>
      <sheetName val="pvc-pipe-rates"/>
      <sheetName val="stone"/>
      <sheetName val="m1"/>
      <sheetName val="v"/>
      <sheetName val="Rate"/>
      <sheetName val="Design"/>
      <sheetName val="Process"/>
      <sheetName val="MRMECADAMoad data"/>
      <sheetName val="R_Det"/>
      <sheetName val="abs_(2)akoli2"/>
      <sheetName val="Cd_nam2"/>
      <sheetName val="cd_namnoor_12"/>
      <sheetName val="ewcal_(2)-akoli2"/>
      <sheetName val="abs_(2)ko2"/>
      <sheetName val="ewcal-korta_(2)2"/>
      <sheetName val="Data_F8_BTR1"/>
      <sheetName val="Common_"/>
      <sheetName val="data_existing_do_not_delete"/>
      <sheetName val="ABS"/>
      <sheetName val="p&amp;m"/>
      <sheetName val="Boq (Main Building)"/>
      <sheetName val="ewst"/>
      <sheetName val="PRECAST lightconc-II"/>
      <sheetName val="Convey"/>
      <sheetName val="Labour"/>
      <sheetName val="Plant &amp;  Machinery"/>
      <sheetName val="MRoad data"/>
      <sheetName val="Design of two-way slab"/>
      <sheetName val="zone-8"/>
      <sheetName val="MHNO_LEV"/>
      <sheetName val="Data rough"/>
      <sheetName val="Main"/>
      <sheetName val="dlvoid"/>
      <sheetName val="slab"/>
      <sheetName val="Staff Acco."/>
      <sheetName val="C-data"/>
      <sheetName val="Rates"/>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BTR"/>
      <sheetName val="GenAbst"/>
      <sheetName val="Av.G Level"/>
      <sheetName val="Sheet9"/>
      <sheetName val="Data-ELSR"/>
      <sheetName val=" Data -Valves"/>
      <sheetName val="sch"/>
      <sheetName val="Lookup"/>
      <sheetName val="Abs PMRL"/>
      <sheetName val="pop"/>
      <sheetName val="Rates SSR 2008-09"/>
      <sheetName val="moments-table(tri)"/>
      <sheetName val="HS 30.04.2015.Final"/>
      <sheetName val="nodes"/>
      <sheetName val="int-Dia"/>
      <sheetName val="JAWAHAR-hyd-original"/>
      <sheetName val="detls"/>
      <sheetName val="pumping main"/>
      <sheetName val="hdpe weights"/>
      <sheetName val="PVC weights"/>
      <sheetName val=" data sheet "/>
      <sheetName val="HS 1"/>
      <sheetName val="0000000000000"/>
      <sheetName val="HPs HPs"/>
      <sheetName val="ssr-rates"/>
      <sheetName val="hdpe_rates"/>
      <sheetName val="hdpe_wt-r"/>
      <sheetName val="pvc-rates"/>
      <sheetName val="index"/>
      <sheetName val="DATA-2005-06"/>
      <sheetName val="51"/>
      <sheetName val="mlead"/>
      <sheetName val="PUMP_DATA"/>
      <sheetName val="water-hammar-strenght"/>
      <sheetName val="wh_data"/>
      <sheetName val="wh_data_R"/>
      <sheetName val="CPHEEO"/>
      <sheetName val="input"/>
      <sheetName val="TBAL9697 -group wise  sdpl"/>
      <sheetName val="RAFT"/>
      <sheetName val="scour depth"/>
      <sheetName val="Boq"/>
      <sheetName val="Road data-TDR"/>
      <sheetName val="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rdamdata"/>
      <sheetName val="DATA"/>
      <sheetName val="DetEst"/>
      <sheetName val="coverpage"/>
      <sheetName val="Road data"/>
      <sheetName val="MRATES"/>
      <sheetName val="Lead statement"/>
      <sheetName val="r"/>
      <sheetName val="EDWise"/>
      <sheetName val="Labour"/>
      <sheetName val="Material"/>
      <sheetName val="Plant &amp;  Machinery"/>
      <sheetName val="Drains Est"/>
      <sheetName val="Rd.Est"/>
      <sheetName val="abs road"/>
      <sheetName val="maya"/>
      <sheetName val="RMR "/>
      <sheetName val="Road data "/>
      <sheetName val="Abutment"/>
      <sheetName val="Sketch"/>
      <sheetName val="MRoad data"/>
      <sheetName val="Abs_CD_2"/>
      <sheetName val="road est"/>
      <sheetName val="ECV"/>
      <sheetName val="Road Detail Est."/>
      <sheetName val="R_Det"/>
      <sheetName val="C-data"/>
      <sheetName val="Basicrates"/>
      <sheetName val="Input"/>
      <sheetName val="Lead"/>
      <sheetName val="Masonry"/>
      <sheetName val="GEN_abstrct"/>
      <sheetName val="Data (2)"/>
    </sheetNames>
    <sheetDataSet>
      <sheetData sheetId="0"/>
      <sheetData sheetId="1"/>
      <sheetData sheetId="2"/>
      <sheetData sheetId="3" refreshError="1">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rdamdata"/>
      <sheetName val="0000000000000"/>
      <sheetName val="pvc"/>
      <sheetName val="HDPE"/>
      <sheetName val="DI"/>
      <sheetName val="Lead statement"/>
      <sheetName val="DATA"/>
      <sheetName val="census91"/>
      <sheetName val="maya"/>
      <sheetName val="C-data"/>
      <sheetName val="RMR"/>
      <sheetName val="MRATES"/>
      <sheetName val="stone"/>
      <sheetName val="Road data"/>
      <sheetName val="Nspt-smp-final-ORIGINAL"/>
      <sheetName val="Labour"/>
      <sheetName val="Lead"/>
      <sheetName val="DATA_PRG"/>
      <sheetName val="GF SB Ok "/>
      <sheetName val="Levels"/>
      <sheetName val="HDPE-pipe-rates"/>
      <sheetName val="pvc-pipe-rates"/>
      <sheetName val="Material"/>
      <sheetName val="Plant &amp;  Machinery"/>
      <sheetName val="BTR"/>
      <sheetName val="DES"/>
      <sheetName val="COVER"/>
      <sheetName val="HP PIPE  DATA"/>
      <sheetName val="SLAB  DATA"/>
      <sheetName val="m"/>
      <sheetName val="MRoad data"/>
      <sheetName val="AV-HDPE"/>
      <sheetName val="Di_gate-HDPE"/>
      <sheetName val="mlead"/>
      <sheetName val="splmidata"/>
      <sheetName val="ppraodata"/>
      <sheetName val="CONST"/>
      <sheetName val="Estimate "/>
      <sheetName val="EDWise"/>
      <sheetName val="BHANDUP"/>
      <sheetName val="PRECAST lightconc-II"/>
      <sheetName val="data existing_do not delete"/>
      <sheetName val="Sheet3"/>
      <sheetName val="Quarry"/>
      <sheetName val="Line"/>
      <sheetName val="CRUST"/>
      <sheetName val="QDTS"/>
      <sheetName val="Rates"/>
      <sheetName val="Sheet2"/>
      <sheetName val="Common "/>
      <sheetName val="final abstract"/>
      <sheetName val="Rate Analysis"/>
      <sheetName val="Basicrates"/>
      <sheetName val="discount"/>
      <sheetName val="mas_hab"/>
      <sheetName val="BLK3"/>
      <sheetName val="BLK2"/>
      <sheetName val="radar"/>
      <sheetName val="E &amp; R"/>
      <sheetName val="hdpe_basic"/>
      <sheetName val="pvc_basic"/>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t_prsr"/>
      <sheetName val="wh"/>
      <sheetName val="Data.F8.BTR"/>
      <sheetName val="GA"/>
      <sheetName val="hdpe-rates"/>
      <sheetName val="pvc-rates"/>
      <sheetName val="detls"/>
      <sheetName val="Civil Boq"/>
      <sheetName val="Summary"/>
      <sheetName val="Note"/>
      <sheetName val="Specification"/>
      <sheetName val="analy"/>
      <sheetName val="basdat"/>
      <sheetName val="Abs"/>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DISCOUNT"/>
      <sheetName val="m"/>
      <sheetName val="Boq"/>
      <sheetName val="COLUMN"/>
      <sheetName val="TBAL9697 -group wise  sdpl"/>
      <sheetName val="CPHEEO"/>
      <sheetName val="wh_data_R"/>
      <sheetName val="wh_data"/>
      <sheetName val="input"/>
      <sheetName val="Specification report"/>
    </sheetNames>
    <sheetDataSet>
      <sheetData sheetId="0" refreshError="1"/>
      <sheetData sheetId="1" refreshError="1"/>
      <sheetData sheetId="2" refreshError="1"/>
      <sheetData sheetId="3" refreshError="1"/>
      <sheetData sheetId="4">
        <row r="27">
          <cell r="E27" t="str">
            <v>SRIKAKULAM</v>
          </cell>
        </row>
      </sheetData>
      <sheetData sheetId="5"/>
      <sheetData sheetId="6"/>
      <sheetData sheetId="7" refreshError="1"/>
      <sheetData sheetId="8"/>
      <sheetData sheetId="9">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row r="30">
          <cell r="K30">
            <v>43.7</v>
          </cell>
        </row>
      </sheetData>
      <sheetData sheetId="26">
        <row r="30">
          <cell r="K30">
            <v>43.7</v>
          </cell>
        </row>
      </sheetData>
      <sheetData sheetId="27">
        <row r="30">
          <cell r="K30">
            <v>43.7</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Common "/>
      <sheetName val="Work_sheet"/>
      <sheetName val="r"/>
      <sheetName val="Cover-MEstt_1"/>
      <sheetName val="ABST(PART_B)_1"/>
      <sheetName val="F6-Gnrl_Abstrt1"/>
      <sheetName val="sub-data_1"/>
      <sheetName val="Data_F8_BTR1"/>
      <sheetName val="sub_estt1"/>
      <sheetName val="Common_"/>
      <sheetName val="MRATES"/>
      <sheetName val="DATA_PRG"/>
      <sheetName val="Material"/>
      <sheetName val="Plant &amp;  Machinery"/>
      <sheetName val="Lead statement"/>
      <sheetName val="Lead statement ss5"/>
      <sheetName val="segments-details"/>
      <sheetName val="int-Dia-hdpe"/>
      <sheetName val="habs-list"/>
      <sheetName val="int-Dia-pvc"/>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Bitumen trunk"/>
      <sheetName val="Feeder"/>
      <sheetName val="R99 etc"/>
      <sheetName val="Trunk unpaved"/>
      <sheetName val="maya"/>
      <sheetName val="BWSCPlt"/>
      <sheetName val="CPI"/>
      <sheetName val="WPI C"/>
      <sheetName val="WPI all"/>
      <sheetName val="WPI HM"/>
      <sheetName val="WPI S"/>
      <sheetName val="nodes"/>
      <sheetName val="int-Dia"/>
      <sheetName val="JAWAHAR-hyd-original"/>
      <sheetName val="SPT vs PHI"/>
      <sheetName val="LS"/>
      <sheetName val="sub-dapa "/>
      <sheetName val="Plant 㫨  Machinery"/>
      <sheetName val="DATA_ENTRY"/>
      <sheetName val="Cover"/>
      <sheetName val="Bridge Data 2005-06"/>
      <sheetName val="Rate"/>
      <sheetName val="PM&amp;GM"/>
      <sheetName val="AV-PVC"/>
      <sheetName val="DI gate-DI"/>
      <sheetName val="DIgate_PVC "/>
      <sheetName val="sg-clay(d)"/>
      <sheetName val="DATA-BASE"/>
      <sheetName val="DATA-ABSTRACT"/>
      <sheetName val="Data 07-08 "/>
      <sheetName val="SUMP1420KL@HW"/>
      <sheetName val="Sheet2"/>
      <sheetName val="SSR 2015-16"/>
      <sheetName val="DATA SHEET FOR 2012 - 13"/>
      <sheetName val="Main sheet"/>
      <sheetName val="Rates"/>
      <sheetName val="Data-ELSR"/>
      <sheetName val=" Data -Valves"/>
      <sheetName val="Nspt-smp-final-ORIGINAL"/>
      <sheetName val="ABS"/>
      <sheetName val="zone-8"/>
      <sheetName val="MHNO_LEV"/>
      <sheetName val="Sorted"/>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Sheet9"/>
      <sheetName val="gen"/>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hdpe_basic"/>
      <sheetName val="pvc_basic"/>
      <sheetName val="Boq"/>
      <sheetName val="TBAL9697 -group wise  sdpl"/>
      <sheetName val="Process"/>
      <sheetName val="Specification report"/>
      <sheetName val="1V800"/>
      <sheetName val="Rd.Est"/>
      <sheetName val="p&amp;m"/>
      <sheetName val="habs-details"/>
      <sheetName val="hab-details"/>
      <sheetName val="INPUT-DATA"/>
      <sheetName val="DL CAL"/>
      <sheetName val="SSR 2014-15 Rates"/>
      <sheetName val="Flanged Beams"/>
      <sheetName val="Rectangular Beam"/>
      <sheetName val="not req 3"/>
      <sheetName val="ultmom"/>
      <sheetName val="dlvoid"/>
      <sheetName val="final abstract"/>
      <sheetName val="detail'02"/>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ESTIMATE"/>
      <sheetName val="Mortars"/>
      <sheetName val="Data rough"/>
      <sheetName val="Convey"/>
      <sheetName val="bundqty"/>
      <sheetName val="hdpe weights"/>
      <sheetName val="data existing_do not delete"/>
      <sheetName val="m1"/>
      <sheetName val="detls"/>
      <sheetName val="SSR 2010-11 Rates"/>
      <sheetName val="Data well"/>
      <sheetName val="Lead Distance"/>
      <sheetName val="WATER-HAMMER"/>
      <sheetName val="crop water req.(Kh)  "/>
      <sheetName val="Bund"/>
      <sheetName val="C.D.Abs.Est."/>
      <sheetName val="20kL-design-final"/>
      <sheetName val="wh"/>
      <sheetName val="AV-HDPE"/>
      <sheetName val="Di_gate-HDPE"/>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Formulas"/>
      <sheetName val="SITE OVERHEADS"/>
      <sheetName val="BALAN1"/>
      <sheetName val="BTR"/>
      <sheetName val="Line"/>
      <sheetName val="conc-foot-gradeslab"/>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refreshError="1"/>
      <sheetData sheetId="108"/>
      <sheetData sheetId="109"/>
      <sheetData sheetId="110"/>
      <sheetData sheetId="111" refreshError="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s>
    <sheetDataSet>
      <sheetData sheetId="0" refreshError="1">
        <row r="4">
          <cell r="C4">
            <v>2</v>
          </cell>
        </row>
        <row r="5">
          <cell r="C5">
            <v>10</v>
          </cell>
        </row>
        <row r="6">
          <cell r="C6">
            <v>20</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7">
          <cell r="C17">
            <v>8000</v>
          </cell>
          <cell r="E17">
            <v>10720</v>
          </cell>
        </row>
      </sheetData>
      <sheetData sheetId="1" refreshError="1">
        <row r="2">
          <cell r="AO2" t="str">
            <v>PVC</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Y4">
            <v>280</v>
          </cell>
          <cell r="AZ4">
            <v>355</v>
          </cell>
          <cell r="BA4">
            <v>900</v>
          </cell>
          <cell r="BB4">
            <v>1000</v>
          </cell>
          <cell r="BC4">
            <v>1200</v>
          </cell>
          <cell r="BD4">
            <v>900</v>
          </cell>
          <cell r="BE4">
            <v>1500</v>
          </cell>
          <cell r="BF4">
            <v>50</v>
          </cell>
          <cell r="BG4">
            <v>1100</v>
          </cell>
          <cell r="BH4">
            <v>900</v>
          </cell>
        </row>
        <row r="5">
          <cell r="Z5" t="str">
            <v>CI</v>
          </cell>
          <cell r="AY5">
            <v>250</v>
          </cell>
          <cell r="AZ5">
            <v>315</v>
          </cell>
          <cell r="BA5">
            <v>800</v>
          </cell>
          <cell r="BB5">
            <v>900</v>
          </cell>
          <cell r="BC5">
            <v>1100</v>
          </cell>
          <cell r="BD5">
            <v>800</v>
          </cell>
          <cell r="BE5">
            <v>1400</v>
          </cell>
          <cell r="BF5">
            <v>40</v>
          </cell>
          <cell r="BG5">
            <v>1000</v>
          </cell>
          <cell r="BH5">
            <v>850</v>
          </cell>
        </row>
        <row r="6">
          <cell r="Z6" t="str">
            <v>DI</v>
          </cell>
          <cell r="AY6">
            <v>225</v>
          </cell>
          <cell r="AZ6">
            <v>280</v>
          </cell>
          <cell r="BA6">
            <v>750</v>
          </cell>
          <cell r="BB6">
            <v>800</v>
          </cell>
          <cell r="BC6">
            <v>1000</v>
          </cell>
          <cell r="BD6">
            <v>700</v>
          </cell>
          <cell r="BE6">
            <v>1300</v>
          </cell>
          <cell r="BF6">
            <v>32</v>
          </cell>
          <cell r="BG6">
            <v>900</v>
          </cell>
          <cell r="BH6">
            <v>800</v>
          </cell>
        </row>
        <row r="7">
          <cell r="Z7" t="str">
            <v>PSC</v>
          </cell>
          <cell r="AY7">
            <v>200</v>
          </cell>
          <cell r="AZ7">
            <v>250</v>
          </cell>
          <cell r="BA7">
            <v>700</v>
          </cell>
          <cell r="BB7">
            <v>750</v>
          </cell>
          <cell r="BC7">
            <v>900</v>
          </cell>
          <cell r="BD7">
            <v>600</v>
          </cell>
          <cell r="BE7">
            <v>1200</v>
          </cell>
          <cell r="BF7">
            <v>25</v>
          </cell>
          <cell r="BG7">
            <v>800</v>
          </cell>
          <cell r="BH7">
            <v>750</v>
          </cell>
        </row>
        <row r="8">
          <cell r="Z8" t="str">
            <v>GRP</v>
          </cell>
          <cell r="AY8">
            <v>180</v>
          </cell>
          <cell r="AZ8">
            <v>225</v>
          </cell>
          <cell r="BA8">
            <v>600</v>
          </cell>
          <cell r="BB8">
            <v>700</v>
          </cell>
          <cell r="BC8">
            <v>800</v>
          </cell>
          <cell r="BD8">
            <v>500</v>
          </cell>
          <cell r="BE8">
            <v>1100</v>
          </cell>
          <cell r="BF8">
            <v>0</v>
          </cell>
          <cell r="BG8">
            <v>700</v>
          </cell>
          <cell r="BH8">
            <v>700</v>
          </cell>
        </row>
        <row r="9">
          <cell r="Z9" t="str">
            <v>BWSP</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Y11">
            <v>125</v>
          </cell>
          <cell r="AZ11">
            <v>160</v>
          </cell>
          <cell r="BA11">
            <v>400</v>
          </cell>
          <cell r="BB11">
            <v>450</v>
          </cell>
          <cell r="BC11">
            <v>500</v>
          </cell>
          <cell r="BD11">
            <v>350</v>
          </cell>
          <cell r="BE11">
            <v>800</v>
          </cell>
          <cell r="BF11">
            <v>0</v>
          </cell>
          <cell r="BG11">
            <v>450</v>
          </cell>
          <cell r="BH11">
            <v>450</v>
          </cell>
        </row>
        <row r="12">
          <cell r="Z12" t="str">
            <v>AC</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Y13">
            <v>90</v>
          </cell>
          <cell r="AZ13">
            <v>125</v>
          </cell>
          <cell r="BA13">
            <v>300</v>
          </cell>
          <cell r="BB13">
            <v>350</v>
          </cell>
          <cell r="BC13">
            <v>400</v>
          </cell>
          <cell r="BE13">
            <v>600</v>
          </cell>
          <cell r="BF13">
            <v>0</v>
          </cell>
          <cell r="BG13">
            <v>350</v>
          </cell>
          <cell r="BH13">
            <v>350</v>
          </cell>
        </row>
        <row r="14">
          <cell r="AY14">
            <v>75</v>
          </cell>
          <cell r="AZ14">
            <v>110</v>
          </cell>
          <cell r="BA14">
            <v>250</v>
          </cell>
          <cell r="BB14">
            <v>300</v>
          </cell>
          <cell r="BC14">
            <v>350</v>
          </cell>
          <cell r="BE14">
            <v>500</v>
          </cell>
          <cell r="BF14">
            <v>0</v>
          </cell>
          <cell r="BH14">
            <v>300</v>
          </cell>
        </row>
        <row r="15">
          <cell r="AY15">
            <v>63</v>
          </cell>
          <cell r="AZ15">
            <v>90</v>
          </cell>
          <cell r="BA15">
            <v>200</v>
          </cell>
          <cell r="BB15">
            <v>250</v>
          </cell>
          <cell r="BE15">
            <v>400</v>
          </cell>
          <cell r="BH15">
            <v>250</v>
          </cell>
        </row>
        <row r="16">
          <cell r="AY16">
            <v>0</v>
          </cell>
          <cell r="AZ16">
            <v>75</v>
          </cell>
          <cell r="BA16">
            <v>150</v>
          </cell>
          <cell r="BB16">
            <v>200</v>
          </cell>
          <cell r="BE16">
            <v>300</v>
          </cell>
          <cell r="BH16">
            <v>200</v>
          </cell>
        </row>
        <row r="17">
          <cell r="C17">
            <v>20</v>
          </cell>
          <cell r="AZ17">
            <v>63</v>
          </cell>
          <cell r="BA17">
            <v>125</v>
          </cell>
          <cell r="BB17">
            <v>150</v>
          </cell>
          <cell r="BE17">
            <v>250</v>
          </cell>
          <cell r="BH17">
            <v>150</v>
          </cell>
        </row>
        <row r="18">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L21">
            <v>63</v>
          </cell>
        </row>
        <row r="22">
          <cell r="A22">
            <v>75</v>
          </cell>
          <cell r="B22">
            <v>2.2000000000000001E-3</v>
          </cell>
          <cell r="C22">
            <v>3.0999999999999999E-3</v>
          </cell>
          <cell r="D22">
            <v>4.9000000000000007E-3</v>
          </cell>
          <cell r="L22">
            <v>75</v>
          </cell>
        </row>
        <row r="23">
          <cell r="A23">
            <v>90</v>
          </cell>
          <cell r="B23">
            <v>2.5999999999999999E-3</v>
          </cell>
          <cell r="C23">
            <v>3.7000000000000002E-3</v>
          </cell>
          <cell r="D23">
            <v>5.7000000000000002E-3</v>
          </cell>
          <cell r="L23">
            <v>90</v>
          </cell>
        </row>
        <row r="24">
          <cell r="A24">
            <v>110</v>
          </cell>
          <cell r="B24">
            <v>3.0000000000000001E-3</v>
          </cell>
          <cell r="C24">
            <v>4.3E-3</v>
          </cell>
          <cell r="D24">
            <v>7.0999999999999995E-3</v>
          </cell>
          <cell r="L24">
            <v>110</v>
          </cell>
        </row>
        <row r="25">
          <cell r="A25">
            <v>125</v>
          </cell>
          <cell r="B25">
            <v>3.3999999999999998E-3</v>
          </cell>
          <cell r="C25">
            <v>5.0000000000000001E-3</v>
          </cell>
          <cell r="D25">
            <v>8.0000000000000002E-3</v>
          </cell>
          <cell r="L25">
            <v>125</v>
          </cell>
        </row>
        <row r="26">
          <cell r="A26">
            <v>140</v>
          </cell>
          <cell r="B26">
            <v>3.8E-3</v>
          </cell>
          <cell r="C26">
            <v>5.4999999999999997E-3</v>
          </cell>
          <cell r="D26">
            <v>8.8999999999999999E-3</v>
          </cell>
          <cell r="L26">
            <v>140</v>
          </cell>
        </row>
        <row r="27">
          <cell r="A27">
            <v>160</v>
          </cell>
          <cell r="B27">
            <v>4.3E-3</v>
          </cell>
          <cell r="C27">
            <v>6.1999999999999998E-3</v>
          </cell>
          <cell r="D27">
            <v>1.0199999999999999E-2</v>
          </cell>
          <cell r="L27">
            <v>160</v>
          </cell>
        </row>
        <row r="28">
          <cell r="A28">
            <v>180</v>
          </cell>
          <cell r="B28">
            <v>4.9000000000000007E-3</v>
          </cell>
          <cell r="C28">
            <v>7.0999999999999995E-3</v>
          </cell>
          <cell r="D28">
            <v>1.14E-2</v>
          </cell>
          <cell r="L28">
            <v>180</v>
          </cell>
        </row>
        <row r="29">
          <cell r="A29">
            <v>200</v>
          </cell>
          <cell r="B29">
            <v>5.3E-3</v>
          </cell>
          <cell r="C29">
            <v>7.9000000000000008E-3</v>
          </cell>
          <cell r="D29">
            <v>1.2699999999999999E-2</v>
          </cell>
          <cell r="L29">
            <v>200</v>
          </cell>
        </row>
        <row r="30">
          <cell r="A30">
            <v>225</v>
          </cell>
          <cell r="B30">
            <v>6.0000000000000001E-3</v>
          </cell>
          <cell r="C30">
            <v>8.6E-3</v>
          </cell>
          <cell r="D30">
            <v>1.43E-2</v>
          </cell>
          <cell r="L30">
            <v>225</v>
          </cell>
        </row>
        <row r="31">
          <cell r="A31">
            <v>250</v>
          </cell>
          <cell r="B31">
            <v>6.4999999999999997E-3</v>
          </cell>
          <cell r="C31">
            <v>9.8000000000000014E-3</v>
          </cell>
          <cell r="D31">
            <v>1.5900000000000001E-2</v>
          </cell>
          <cell r="L31">
            <v>250</v>
          </cell>
        </row>
        <row r="32">
          <cell r="A32">
            <v>280</v>
          </cell>
          <cell r="B32">
            <v>7.4000000000000003E-3</v>
          </cell>
          <cell r="C32">
            <v>1.0999999999999999E-2</v>
          </cell>
          <cell r="D32">
            <v>1.78E-2</v>
          </cell>
          <cell r="L32">
            <v>280</v>
          </cell>
        </row>
        <row r="33">
          <cell r="A33">
            <v>315</v>
          </cell>
          <cell r="B33">
            <v>8.3000000000000001E-3</v>
          </cell>
          <cell r="C33">
            <v>1.24E-2</v>
          </cell>
          <cell r="D33">
            <v>1.9899999999999998E-2</v>
          </cell>
          <cell r="L33">
            <v>315</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row>
        <row r="37">
          <cell r="A37">
            <v>100</v>
          </cell>
        </row>
        <row r="38">
          <cell r="A38">
            <v>125</v>
          </cell>
        </row>
        <row r="39">
          <cell r="A39">
            <v>150</v>
          </cell>
        </row>
        <row r="40">
          <cell r="A40">
            <v>200</v>
          </cell>
        </row>
        <row r="41">
          <cell r="A41">
            <v>250</v>
          </cell>
        </row>
        <row r="42">
          <cell r="A42">
            <v>300</v>
          </cell>
        </row>
        <row r="43">
          <cell r="A43">
            <v>350</v>
          </cell>
        </row>
        <row r="44">
          <cell r="A44">
            <v>400</v>
          </cell>
        </row>
        <row r="45">
          <cell r="A45">
            <v>450</v>
          </cell>
        </row>
        <row r="46">
          <cell r="A46">
            <v>500</v>
          </cell>
        </row>
        <row r="47">
          <cell r="A47">
            <v>600</v>
          </cell>
        </row>
        <row r="48">
          <cell r="A48">
            <v>700</v>
          </cell>
        </row>
        <row r="49">
          <cell r="A49">
            <v>750</v>
          </cell>
        </row>
        <row r="50">
          <cell r="A50">
            <v>800</v>
          </cell>
        </row>
        <row r="51">
          <cell r="A51">
            <v>850</v>
          </cell>
        </row>
        <row r="52">
          <cell r="A52">
            <v>900</v>
          </cell>
        </row>
        <row r="53">
          <cell r="A53">
            <v>1000</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cell r="Q195">
            <v>0</v>
          </cell>
          <cell r="R195" t="str">
            <v>3 x 10^9</v>
          </cell>
          <cell r="S195">
            <v>3000000000</v>
          </cell>
        </row>
        <row r="196">
          <cell r="P196" t="str">
            <v>CI</v>
          </cell>
          <cell r="Q196">
            <v>0</v>
          </cell>
          <cell r="R196" t="str">
            <v>7.5 x 10^9</v>
          </cell>
          <cell r="S196">
            <v>7500000000</v>
          </cell>
        </row>
        <row r="197">
          <cell r="P197" t="str">
            <v>DI</v>
          </cell>
          <cell r="Q197">
            <v>0</v>
          </cell>
          <cell r="R197" t="str">
            <v>1.7 x 10^10</v>
          </cell>
          <cell r="S197">
            <v>17000000000</v>
          </cell>
        </row>
        <row r="198">
          <cell r="P198" t="str">
            <v>GRP</v>
          </cell>
          <cell r="Q198">
            <v>0</v>
          </cell>
          <cell r="R198" t="str">
            <v>1.8x 10^9</v>
          </cell>
          <cell r="S198">
            <v>1800000000</v>
          </cell>
        </row>
        <row r="199">
          <cell r="P199" t="str">
            <v>HDPE</v>
          </cell>
          <cell r="Q199">
            <v>0</v>
          </cell>
          <cell r="R199" t="str">
            <v>9 x 10^7</v>
          </cell>
          <cell r="S199">
            <v>90000000</v>
          </cell>
        </row>
        <row r="200">
          <cell r="P200" t="str">
            <v>PVC</v>
          </cell>
          <cell r="Q200">
            <v>0</v>
          </cell>
          <cell r="R200" t="str">
            <v>3 x 10^8</v>
          </cell>
          <cell r="S200">
            <v>300000000</v>
          </cell>
        </row>
        <row r="201">
          <cell r="P201" t="str">
            <v>RCC</v>
          </cell>
          <cell r="Q201">
            <v>0</v>
          </cell>
          <cell r="R201" t="str">
            <v>3.1 x 10^9</v>
          </cell>
          <cell r="S201">
            <v>3100000000</v>
          </cell>
        </row>
        <row r="202">
          <cell r="P202" t="str">
            <v>PSC</v>
          </cell>
          <cell r="Q202">
            <v>0</v>
          </cell>
          <cell r="R202" t="str">
            <v>3.5 x 10^9</v>
          </cell>
          <cell r="S202">
            <v>3500000000</v>
          </cell>
        </row>
        <row r="203">
          <cell r="P203" t="str">
            <v>BWSP</v>
          </cell>
          <cell r="Q203">
            <v>0</v>
          </cell>
          <cell r="R203">
            <v>0</v>
          </cell>
          <cell r="S203">
            <v>20000000000</v>
          </cell>
        </row>
        <row r="231">
          <cell r="D231" t="str">
            <v>PVC</v>
          </cell>
          <cell r="E231" t="str">
            <v>4kg/sqcm</v>
          </cell>
          <cell r="F231" t="str">
            <v>6kg/sqcm</v>
          </cell>
          <cell r="G231" t="str">
            <v>10kg/sqcm</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305">
          <cell r="D305" t="str">
            <v>DI</v>
          </cell>
          <cell r="E305" t="str">
            <v>K7</v>
          </cell>
          <cell r="F305" t="str">
            <v>K8</v>
          </cell>
          <cell r="G305" t="str">
            <v>K9</v>
          </cell>
          <cell r="H305" t="str">
            <v>K10</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heet3"/>
      <sheetName val="INPUT DATA SHEET"/>
      <sheetName val="CONVEYANCE WITHOUT PROFIT CSSR"/>
      <sheetName val="LEAD APDWSC OC"/>
      <sheetName val="DATA APDWSC WITH MA EST"/>
      <sheetName val="NAMED RANGES"/>
      <sheetName val="IRRIGATION PREAMBLE"/>
      <sheetName val="MATERIAL RATES IRRIGATION"/>
      <sheetName val="LABOUR RATES"/>
      <sheetName val="PUBLIC HEALTH ITEMS 1"/>
      <sheetName val="OHSR BASIC RATES"/>
      <sheetName val="BUILDING ITEMS"/>
      <sheetName val="BUILDING ITEMS MODIFIED"/>
      <sheetName val="CENTERING CHARGE BUILDINGS 1"/>
      <sheetName val="CENTERING CHARGE BUILDINGS 2"/>
      <sheetName val="CONVEYANCE"/>
      <sheetName val="CONVEYANCE WITH PROFIT DATA"/>
      <sheetName val="CONVEYANCE WITHOUT PROFIT DATA"/>
      <sheetName val="CONVEYANCE  WITH PROFIT CSSR"/>
      <sheetName val="LOAD UNLOAD PIPES DATA"/>
      <sheetName val="LOAD UNLOAD PIPES CSSR NO PROF "/>
      <sheetName val="CONVEYANCE ABS CSSR NO PROFIT"/>
      <sheetName val="HIRE CHARGES"/>
      <sheetName val="SEIGNORAGE CHARGES"/>
      <sheetName val="BASIC DATA"/>
      <sheetName val="FLOW DIAGRAM"/>
      <sheetName val="CROSS SECTION DIAGRAM"/>
      <sheetName val="EXISTING FACILITIES"/>
      <sheetName val="OHSR CAPACITIES STAGINGS"/>
      <sheetName val="AVERAGE LEADS"/>
      <sheetName val="DESIGN STATEMENT PWSS"/>
      <sheetName val="DESIGN STMNT CPWSS WORKS CE OFF"/>
      <sheetName val="DESIGN STMNT CPWSS APDWSC"/>
      <sheetName val="DESIGN STMNT CPWSS HEAD WORKS 2"/>
      <sheetName val="DESIGN STATEMENT SUMPS OHSRS 2"/>
      <sheetName val="DESIGN STATEMENT SUMPS OHSRS 1"/>
      <sheetName val="HYD STATEMENT NORMAL"/>
      <sheetName val="HYD STATEMENT APDWSC"/>
      <sheetName val="HYD STATEMENT DISTRIBUTION"/>
      <sheetName val="SAMPLE CALC ECO PM HAGEN"/>
      <sheetName val="ECO PM PROFORMA HAGEN"/>
      <sheetName val="SAMPLE CALC ECO PM FORMULA"/>
      <sheetName val="PIPES BASIC RATES"/>
      <sheetName val="ECO PM PROFORMA FORMULA"/>
      <sheetName val="RCC PLAIN END PIPE COUPLINGS"/>
      <sheetName val="RCC S.S PIPES NP CLASS"/>
      <sheetName val="RCC S.S PR CLASS"/>
      <sheetName val="GRP PIPES APPROVED"/>
      <sheetName val="PRESTRESSED NON CYLINDER PIPES"/>
      <sheetName val="PRESTRESSED CYLINDER PIPES"/>
      <sheetName val="AC PIPES APPROVED RATE"/>
      <sheetName val="AC PIPES DGS&amp;D"/>
      <sheetName val="BWSC PIPES APPROVED"/>
      <sheetName val="BWSC PIPES DGS&amp;D"/>
      <sheetName val="GRP PIPES DGS&amp;D"/>
      <sheetName val="HDPE 80 APPROVED"/>
      <sheetName val="HDPE 80 DGS&amp;D"/>
      <sheetName val="HDPE 100 APPROVED"/>
      <sheetName val="HDPE 100 DGS&amp;D"/>
      <sheetName val="PVC PIPES APPROVED"/>
      <sheetName val="PVC PIPES DGS&amp;D"/>
      <sheetName val="PVC-U PIPES SOLVENT DGS&amp;D"/>
      <sheetName val="PVC-U PIPES RINGS DGS&amp;D"/>
      <sheetName val="CILA PIPES APPROVED"/>
      <sheetName val="CILA PIPES DGS&amp;D"/>
      <sheetName val="DI S.S PIPES APPROVED"/>
      <sheetName val="DI S.S PIPES DGS&amp;D"/>
      <sheetName val="DI PLAIN PIPES DGS&amp;D"/>
      <sheetName val="DI FLANGED PIPES DGS&amp;D"/>
      <sheetName val="DI PIPES CONVEYANCE"/>
      <sheetName val="DI FITTINGS"/>
      <sheetName val="CI DI RUBBER RINGS"/>
      <sheetName val="CI SPECIALS RATE"/>
      <sheetName val="MS FLANGE RATES"/>
      <sheetName val="CI DI PIPES WEIGHTS 1"/>
      <sheetName val="CI PIPES WEIGHTS 2"/>
      <sheetName val="CI VALVES"/>
      <sheetName val="DI VALVES 1"/>
      <sheetName val="DI VALVES 2"/>
      <sheetName val="DI VALVES 3"/>
      <sheetName val="CI CAST STEEL VALVES"/>
      <sheetName val="DI VALVES ALL"/>
      <sheetName val="CI MS DISMANTLING JOINTS"/>
      <sheetName val="MISCELLANEOUS ITEMS"/>
      <sheetName val="CID JOINTS"/>
      <sheetName val="PVC PIPE DETAILS"/>
      <sheetName val="HDPE PIPE DETAILS"/>
      <sheetName val="AC PIPE DETAILS"/>
      <sheetName val="CI PIPE DETAILS"/>
      <sheetName val="DI PIPE DETAILS"/>
      <sheetName val="POWER SUPPLY"/>
      <sheetName val="LAYING JOINTING PVC PIPES"/>
      <sheetName val="LAYING JOINTING AC PIPES"/>
      <sheetName val="LAYING JOINTING STONEWARE PIPES"/>
      <sheetName val="LAYING JOINTING CI DI S.S PIPES"/>
      <sheetName val="LAYING JOINTING CI D.F PIPES"/>
      <sheetName val="LAYING JOINTING RCC S.S PIPES"/>
      <sheetName val="LOWERING CI SPECIALS"/>
      <sheetName val="UPROOTING CI RCC STONEWARE"/>
      <sheetName val="CUTTING CI PIPES"/>
      <sheetName val="BACK BONE"/>
      <sheetName val="PM DIA RELATIONSHIP"/>
      <sheetName val="MS PIPES"/>
      <sheetName val="LEAD OC"/>
      <sheetName val="LEAD OC 2"/>
      <sheetName val="LEAD OC 3"/>
      <sheetName val="ABSTRACT PRINT"/>
      <sheetName val="LEAD WITH VAT"/>
      <sheetName val="DATA APDWSC WITH MA OC"/>
      <sheetName val="DATA WITH VAT (3)"/>
      <sheetName val="LABOUR COMPONENT"/>
      <sheetName val="BACK BONE (2)"/>
      <sheetName val="PIPES BASIC RATES (3)"/>
      <sheetName val="DOSING PUMP"/>
      <sheetName val="O&amp;M ESTIMATE"/>
      <sheetName val="FLOW METRES"/>
      <sheetName val="PUMP SETS"/>
      <sheetName val="MICROFILTER"/>
      <sheetName val="named ranges ohbr conical"/>
      <sheetName val="ohbr shaft 90 input cone"/>
      <sheetName val="ohbr shaft 90 est cone"/>
      <sheetName val="named ranges intz tank"/>
      <sheetName val="ohbr shaft 90 input intze"/>
      <sheetName val="ohbr shaft 90 est intze"/>
      <sheetName val="named ranges ajd ohsr"/>
      <sheetName val="ohsr ajd input"/>
      <sheetName val="ohsr ajd est "/>
      <sheetName val="named ranges ohsr single col"/>
      <sheetName val="arws single col ohsr input"/>
      <sheetName val="arws single col ohsr est"/>
      <sheetName val="named ranges ohsr shaft 5kl"/>
      <sheetName val="ohsr shaft 5kl input cone"/>
      <sheetName val="ohsr shaft 5kl est cone"/>
      <sheetName val="named ranges sump col"/>
      <sheetName val="sump flatroof with col input"/>
      <sheetName val="sump flat roof with col est"/>
      <sheetName val="WMQ EST"/>
    </sheetNames>
    <sheetDataSet>
      <sheetData sheetId="0">
        <row r="35">
          <cell r="A35" t="str">
            <v>Name of the Scheme : Providing CPWS Scheme to 04 Mandals in Markapur Constituency in Prakasam District</v>
          </cell>
        </row>
      </sheetData>
      <sheetData sheetId="1"/>
      <sheetData sheetId="2">
        <row r="1">
          <cell r="D1" t="str">
            <v>2017-18</v>
          </cell>
        </row>
      </sheetData>
      <sheetData sheetId="3">
        <row r="57">
          <cell r="D57">
            <v>6.68925758042512</v>
          </cell>
        </row>
      </sheetData>
      <sheetData sheetId="4">
        <row r="8">
          <cell r="D8" t="str">
            <v>Vellampalli</v>
          </cell>
        </row>
      </sheetData>
      <sheetData sheetId="5"/>
      <sheetData sheetId="6">
        <row r="2">
          <cell r="A2" t="str">
            <v>0.00-3.00 Mts</v>
          </cell>
        </row>
      </sheetData>
      <sheetData sheetId="7"/>
      <sheetData sheetId="8">
        <row r="86">
          <cell r="E86">
            <v>21</v>
          </cell>
        </row>
      </sheetData>
      <sheetData sheetId="9">
        <row r="6">
          <cell r="E6">
            <v>600</v>
          </cell>
        </row>
      </sheetData>
      <sheetData sheetId="10">
        <row r="429">
          <cell r="D429">
            <v>4028</v>
          </cell>
        </row>
      </sheetData>
      <sheetData sheetId="11">
        <row r="4">
          <cell r="A4">
            <v>1</v>
          </cell>
        </row>
      </sheetData>
      <sheetData sheetId="12">
        <row r="23">
          <cell r="C23" t="str">
            <v>Polished Marble slabs of any variety (Such as Dongari/ Adanga/ Marodh/ Rajganpur etc) 16 mm to 20 mm (average) thick (size 0.457 M x 0.457 M) / (0.6M x 0.6M)</v>
          </cell>
        </row>
        <row r="24">
          <cell r="C24" t="str">
            <v>Polished Marble slabs of any variety (Such as Dongari/ Adanga/ Marodh/ Rajganpur etc) polished 16 mm to 20 mm (average) thick 0.305 M x 0.305 M</v>
          </cell>
        </row>
        <row r="25">
          <cell r="C25" t="str">
            <v>Polished Marble slabs of any variety and gang saw cut (Such as Dongari/ Adanga/ Marodh/ Rajganpur etc) 16 mm to 20 mm (average) thick ( 0.610 M width of any length)</v>
          </cell>
        </row>
        <row r="26">
          <cell r="C26" t="str">
            <v>Polished Marble Tiles 8 mm thick of all sizes and varieties</v>
          </cell>
        </row>
        <row r="27">
          <cell r="C27" t="str">
            <v>Granite stone tiles 8 mm thick (mirror polished of all shades)</v>
          </cell>
        </row>
        <row r="43">
          <cell r="C43" t="str">
            <v>Supply of vitrified floor tiles of size not less than 900x900x10 mm thick regular finish and normal colours</v>
          </cell>
        </row>
        <row r="44">
          <cell r="C44" t="str">
            <v>Supply of vitrified floor tiles of size not less than 795x795x8  mm thick regular finish and normal colours</v>
          </cell>
        </row>
        <row r="45">
          <cell r="C45" t="str">
            <v>Supply of vitrified polished floor tiles of size not less than 598x598x8  mm thick glossy finish and premium  colours</v>
          </cell>
        </row>
        <row r="46">
          <cell r="C46" t="str">
            <v>Supply of vitrified polished floor tiles of size not less than 598x598x8  mm thick regular finish and normal   colours</v>
          </cell>
        </row>
        <row r="47">
          <cell r="C47" t="str">
            <v>Supply of vitrified polished floor tiles of size not less than 400x400x7  mm thick  normal   colours</v>
          </cell>
        </row>
        <row r="48">
          <cell r="C48" t="str">
            <v>Supply of Glass mosaic tiles 1st quality of size 20x20x4 mm thick</v>
          </cell>
        </row>
        <row r="50">
          <cell r="C50" t="str">
            <v>Vitrified polished floor tiles of size not less than 1000*1000*10 mm thickness with nano technology printing and high glossy finish/Premium colours</v>
          </cell>
        </row>
        <row r="51">
          <cell r="C51" t="str">
            <v>Vitrified polished floor tiles of size not less than 795x795x8 mm thickness with nano technology printing and high glossy finish/Premium colours special series</v>
          </cell>
        </row>
        <row r="52">
          <cell r="C52" t="str">
            <v>Vitrified polished floor tiles of size not less than 598x598x8 mm thickness with nano technology printing and high glossy finish Premium colours high glossy finish/premium colours special series</v>
          </cell>
        </row>
        <row r="53">
          <cell r="C53" t="str">
            <v>Vitrified polished floor tiles of size not less than 900x900x10 mm thickness with nano technology printing and high glossy finish Premium colours high glossy finish/premium colours special series</v>
          </cell>
        </row>
      </sheetData>
      <sheetData sheetId="13">
        <row r="28">
          <cell r="F28">
            <v>94</v>
          </cell>
        </row>
      </sheetData>
      <sheetData sheetId="14">
        <row r="8">
          <cell r="D8">
            <v>288</v>
          </cell>
        </row>
      </sheetData>
      <sheetData sheetId="15"/>
      <sheetData sheetId="16"/>
      <sheetData sheetId="17"/>
      <sheetData sheetId="18"/>
      <sheetData sheetId="19"/>
      <sheetData sheetId="20"/>
      <sheetData sheetId="21"/>
      <sheetData sheetId="22">
        <row r="6">
          <cell r="A6">
            <v>0</v>
          </cell>
        </row>
      </sheetData>
      <sheetData sheetId="23">
        <row r="10">
          <cell r="D10">
            <v>88.1</v>
          </cell>
        </row>
      </sheetData>
      <sheetData sheetId="24">
        <row r="8">
          <cell r="E8">
            <v>75</v>
          </cell>
        </row>
      </sheetData>
      <sheetData sheetId="25">
        <row r="22">
          <cell r="D22">
            <v>293</v>
          </cell>
        </row>
        <row r="390">
          <cell r="B390" t="str">
            <v>100 mm dia SW pipe 60cm long SP-1 Class</v>
          </cell>
        </row>
        <row r="391">
          <cell r="B391" t="str">
            <v>150 mm dia SW pipe 60cm long SP-1 Class</v>
          </cell>
        </row>
        <row r="392">
          <cell r="B392" t="str">
            <v>200 mm dia SW pipe 60cm long SP-1 Class</v>
          </cell>
        </row>
        <row r="393">
          <cell r="B393" t="str">
            <v>230 mm dia SW pipe 60cm long SP-1 Class</v>
          </cell>
        </row>
        <row r="394">
          <cell r="B394" t="str">
            <v>250 mm dia SW pipe 60cm long SP-1 Class</v>
          </cell>
        </row>
        <row r="395">
          <cell r="B395" t="str">
            <v>300 mm dia SW pipe 60cm long SP-1 Class</v>
          </cell>
        </row>
        <row r="396">
          <cell r="B396" t="str">
            <v>350 mm dia SW pipe 60cm long SP-1 Class</v>
          </cell>
        </row>
        <row r="397">
          <cell r="B397" t="str">
            <v>400 mm dia SW pipe 60cm long SP-1 Class</v>
          </cell>
        </row>
        <row r="398">
          <cell r="B398" t="str">
            <v>450 mm dia SW pipe 60cm long SP-1 Class</v>
          </cell>
        </row>
        <row r="399">
          <cell r="B399" t="str">
            <v>100 mm dia SW pipe 60cm long SP-2 Class</v>
          </cell>
        </row>
        <row r="400">
          <cell r="B400" t="str">
            <v>150 mm dia SW pipe 60cm long SP-2 Class</v>
          </cell>
        </row>
        <row r="401">
          <cell r="B401" t="str">
            <v>200 mm dia SW pipe 60cm long SP-2 Class</v>
          </cell>
        </row>
        <row r="402">
          <cell r="B402" t="str">
            <v>230 mm dia SW pipe 60cm long SP-2 Class</v>
          </cell>
        </row>
        <row r="403">
          <cell r="B403" t="str">
            <v>250 mm dia SW pipe 60cm long SP-2 Class</v>
          </cell>
        </row>
        <row r="404">
          <cell r="B404" t="str">
            <v>300 mm dia SW pipe 60cm long SP-2 Class</v>
          </cell>
        </row>
        <row r="405">
          <cell r="B405" t="str">
            <v>350 mm dia SW pipe 60cm long SP-2 Class</v>
          </cell>
        </row>
        <row r="406">
          <cell r="B406" t="str">
            <v>400 mm dia SW pipe 60cm long SP-2 Class</v>
          </cell>
        </row>
        <row r="407">
          <cell r="B407" t="str">
            <v>450 mm dia SW pipe 60cm long SP-2 Class</v>
          </cell>
        </row>
        <row r="408">
          <cell r="B408" t="str">
            <v>100 mm dia SW pipe 60cm long SP-3 Class</v>
          </cell>
        </row>
        <row r="409">
          <cell r="B409" t="str">
            <v>150 mm dia SW pipe 60cm long SP-3 Class</v>
          </cell>
        </row>
        <row r="410">
          <cell r="B410" t="str">
            <v>200 mm dia SW pipe 60cm long SP-3 Class</v>
          </cell>
        </row>
        <row r="411">
          <cell r="B411" t="str">
            <v>230 mm dia SW pipe 60cm long SP-3 Class</v>
          </cell>
        </row>
        <row r="412">
          <cell r="B412" t="str">
            <v>250 mm dia SW pipe 60cm long SP-3 Class</v>
          </cell>
        </row>
        <row r="413">
          <cell r="B413" t="str">
            <v>300 mm dia SW pipe 60cm long SP-3 Class</v>
          </cell>
        </row>
        <row r="414">
          <cell r="B414" t="str">
            <v>350 mm dia SW pipe 60cm long SP-3 Class</v>
          </cell>
        </row>
        <row r="415">
          <cell r="B415" t="str">
            <v>400 mm dia SW pipe 60cm long SP-3 Class</v>
          </cell>
        </row>
        <row r="416">
          <cell r="B416" t="str">
            <v>450 mm dia SW pipe 60cm long SP-3 Class</v>
          </cell>
        </row>
        <row r="494">
          <cell r="B494" t="str">
            <v>15 mm Dia GI Pipe : Light</v>
          </cell>
        </row>
        <row r="495">
          <cell r="B495" t="str">
            <v>15 mm Dia GI Pipe : Med</v>
          </cell>
        </row>
        <row r="496">
          <cell r="B496" t="str">
            <v>15 mm Dia GI Pipe : Heavy</v>
          </cell>
        </row>
        <row r="497">
          <cell r="B497" t="str">
            <v>20 mm Dia GI Pipe : Light</v>
          </cell>
        </row>
        <row r="498">
          <cell r="B498" t="str">
            <v>20 mm Dia GI Pipe : Med</v>
          </cell>
        </row>
        <row r="499">
          <cell r="B499" t="str">
            <v>20 mm Dia GI Pipe : Heavy</v>
          </cell>
        </row>
        <row r="500">
          <cell r="B500" t="str">
            <v>25 mm Dia GI Pipe : Light</v>
          </cell>
        </row>
        <row r="501">
          <cell r="B501" t="str">
            <v>25 mm Dia GI Pipe : Med</v>
          </cell>
        </row>
        <row r="502">
          <cell r="B502" t="str">
            <v>25 mm Dia GI Pipe : Heavy</v>
          </cell>
        </row>
        <row r="503">
          <cell r="B503" t="str">
            <v>32 mm Dia GI Pipe : Light</v>
          </cell>
        </row>
        <row r="504">
          <cell r="B504" t="str">
            <v>32 mm Dia GI Pipe : Med</v>
          </cell>
        </row>
        <row r="505">
          <cell r="B505" t="str">
            <v>32 mm Dia GI Pipe : Heavy</v>
          </cell>
        </row>
        <row r="506">
          <cell r="B506" t="str">
            <v>40 mm Dia GI Pipe : Light</v>
          </cell>
        </row>
        <row r="507">
          <cell r="B507" t="str">
            <v>40 mm Dia GI Pipe : Med</v>
          </cell>
        </row>
        <row r="508">
          <cell r="B508" t="str">
            <v>40 mm Dia GI Pipe : Heavy</v>
          </cell>
        </row>
        <row r="509">
          <cell r="B509" t="str">
            <v>50 mm Dia GI Pipe : Light</v>
          </cell>
        </row>
        <row r="510">
          <cell r="B510" t="str">
            <v>50 mm Dia GI Pipe : Med</v>
          </cell>
        </row>
        <row r="511">
          <cell r="B511" t="str">
            <v>50 mm Dia GI Pipe : Heavy</v>
          </cell>
        </row>
        <row r="512">
          <cell r="B512" t="str">
            <v>65 mm Dia GI Pipe : Light</v>
          </cell>
        </row>
        <row r="513">
          <cell r="B513" t="str">
            <v>65 mm Dia GI Pipe : Med</v>
          </cell>
        </row>
        <row r="514">
          <cell r="B514" t="str">
            <v>65 mm Dia GI Pipe : Heavy</v>
          </cell>
        </row>
        <row r="515">
          <cell r="B515" t="str">
            <v>80 mm Dia GI Pipe : Light</v>
          </cell>
        </row>
        <row r="516">
          <cell r="B516" t="str">
            <v>80 mm Dia GI Pipe : Med</v>
          </cell>
        </row>
        <row r="517">
          <cell r="B517" t="str">
            <v>80 mm Dia GI Pipe : Heavy</v>
          </cell>
        </row>
        <row r="518">
          <cell r="B518" t="str">
            <v>100 mm Dia GI Pipe : Light</v>
          </cell>
        </row>
        <row r="519">
          <cell r="B519" t="str">
            <v>100 mm Dia GI Pipe : Med</v>
          </cell>
        </row>
        <row r="520">
          <cell r="B520" t="str">
            <v>100 mm Dia GI Pipe : Heavy</v>
          </cell>
        </row>
        <row r="521">
          <cell r="B521" t="str">
            <v>150 mm Dia GI Pipe : Light</v>
          </cell>
        </row>
        <row r="522">
          <cell r="B522" t="str">
            <v>150 mm Dia GI Pipe : Med</v>
          </cell>
        </row>
        <row r="523">
          <cell r="B523" t="str">
            <v>150 mm Dia GI Pipe : Heavy</v>
          </cell>
        </row>
        <row r="547">
          <cell r="B547" t="str">
            <v>Shahabad/Tandur Rough stone slabs 25 mm Min thickness</v>
          </cell>
        </row>
        <row r="548">
          <cell r="B548" t="str">
            <v>Polished Shahaba/Tandur stone slab 15 to 18 mm</v>
          </cell>
        </row>
        <row r="549">
          <cell r="B549" t="str">
            <v>Polished Black Cuddapah stone 15 mm</v>
          </cell>
        </row>
        <row r="550">
          <cell r="B550" t="str">
            <v>Polished Bethamcherla White stone 25 mm</v>
          </cell>
        </row>
        <row r="551">
          <cell r="B551" t="str">
            <v>Polished Bethamcherla Colour stone 25 mm</v>
          </cell>
        </row>
        <row r="552">
          <cell r="B552" t="str">
            <v>High polished Granite stone 16 to 18 mm thick other than Black /Premium colours</v>
          </cell>
        </row>
        <row r="553">
          <cell r="B553" t="str">
            <v>High polished Granite stone 16 to 18 mm thick other than Black /Regular colours</v>
          </cell>
        </row>
        <row r="554">
          <cell r="B554" t="str">
            <v>High polished Granite stone 16 to 18 mm thick  BlackColour</v>
          </cell>
        </row>
        <row r="555">
          <cell r="B555" t="str">
            <v>Polished Marble slabs 16 to 20 mm thick  of size 0.457x0.457/0.60x0.60 mts</v>
          </cell>
        </row>
        <row r="556">
          <cell r="B556" t="str">
            <v>Polished Marble slabs 16 to 20 mm thick  of size 0.305x0.305 mts</v>
          </cell>
        </row>
        <row r="557">
          <cell r="B557" t="str">
            <v>Polished Marble slabs 16 to 20 mm thick  of size 0.610 mts of any length</v>
          </cell>
        </row>
        <row r="586">
          <cell r="B586" t="str">
            <v xml:space="preserve">Med Teak wood large scantlings upto 2 m </v>
          </cell>
        </row>
        <row r="587">
          <cell r="B587" t="str">
            <v>Med Teak wood large scantlings 2.00-3.00m</v>
          </cell>
        </row>
        <row r="588">
          <cell r="B588" t="str">
            <v>Med Teak wood large scantlings above 3.00</v>
          </cell>
        </row>
        <row r="589">
          <cell r="B589" t="str">
            <v>Med Teak wood planks any  thickness</v>
          </cell>
        </row>
        <row r="590">
          <cell r="B590" t="str">
            <v xml:space="preserve">Best Teak wood large scantlings upto 2 m </v>
          </cell>
        </row>
        <row r="591">
          <cell r="B591" t="str">
            <v>Best Teak wood large scantlings 2.00-3.00m</v>
          </cell>
        </row>
        <row r="592">
          <cell r="B592" t="str">
            <v>Best Teak wood large scantlings above 3.00</v>
          </cell>
        </row>
        <row r="593">
          <cell r="B593" t="str">
            <v>Best Teak wood planks any  thickness</v>
          </cell>
        </row>
        <row r="594">
          <cell r="B594" t="str">
            <v xml:space="preserve">Burma Teak wood large scantlings upto 2 m </v>
          </cell>
        </row>
        <row r="595">
          <cell r="B595" t="str">
            <v>Burma Teak wood large scantlings 2.00-3.00m</v>
          </cell>
        </row>
        <row r="596">
          <cell r="B596" t="str">
            <v>Burma Teak wood large scantlings above 3.00</v>
          </cell>
        </row>
        <row r="597">
          <cell r="B597" t="str">
            <v>Burma Teak wood planks any  thickness</v>
          </cell>
        </row>
        <row r="598">
          <cell r="B598" t="str">
            <v>Assam teak wood scantlings any  thickness</v>
          </cell>
        </row>
        <row r="599">
          <cell r="B599" t="str">
            <v>Assam teak wood planks any thickness</v>
          </cell>
        </row>
        <row r="600">
          <cell r="B600" t="str">
            <v>Sal wood scantlings any  thickness</v>
          </cell>
        </row>
        <row r="601">
          <cell r="B601" t="str">
            <v>Sal wood planks any  thickness</v>
          </cell>
        </row>
        <row r="607">
          <cell r="B607" t="str">
            <v>Plain Float Glass 4 mm thick</v>
          </cell>
        </row>
        <row r="608">
          <cell r="B608" t="str">
            <v>Plain Float Glass 5 mm thick</v>
          </cell>
        </row>
        <row r="609">
          <cell r="B609" t="str">
            <v>Plain Float Glass 6 mm thick</v>
          </cell>
        </row>
        <row r="610">
          <cell r="B610" t="str">
            <v>Plain Float Glass 8 mm thick</v>
          </cell>
        </row>
        <row r="611">
          <cell r="B611" t="str">
            <v>Plain Float Glass 10 mm thick</v>
          </cell>
        </row>
        <row r="612">
          <cell r="B612" t="str">
            <v>Plain Float Glass 12 mm thick</v>
          </cell>
        </row>
        <row r="613">
          <cell r="B613" t="str">
            <v>Tinted - Bronze/ Green Glass 4 mm thick</v>
          </cell>
        </row>
        <row r="614">
          <cell r="B614" t="str">
            <v>Tinted - Bronze/ Green Glass 5 mm thick</v>
          </cell>
        </row>
        <row r="615">
          <cell r="B615" t="str">
            <v>Tinted - Bronze/ Green Glass 6 mm thick</v>
          </cell>
        </row>
        <row r="616">
          <cell r="B616" t="str">
            <v>Tinted - Bronze/ Green Glass 8 mm thick</v>
          </cell>
        </row>
        <row r="617">
          <cell r="B617" t="str">
            <v>Tinted - Bronze/ Green Glass 10 mm thick</v>
          </cell>
        </row>
        <row r="618">
          <cell r="B618" t="str">
            <v>Tinted - Bronze/ Green Glass 12 mm thick</v>
          </cell>
        </row>
        <row r="619">
          <cell r="B619" t="str">
            <v>Pin headed Glass 4 mm thick</v>
          </cell>
        </row>
        <row r="620">
          <cell r="B620" t="str">
            <v>Pin headed Glass 5 mm thick</v>
          </cell>
        </row>
        <row r="621">
          <cell r="B621" t="str">
            <v>Frosted / Ground Glass 4 mm thick</v>
          </cell>
        </row>
        <row r="622">
          <cell r="B622" t="str">
            <v>Frosted / Ground Glass 5 mm thick</v>
          </cell>
        </row>
        <row r="623">
          <cell r="B623" t="str">
            <v>Toughened Plain Glass 5 mm (including Glass)</v>
          </cell>
        </row>
        <row r="624">
          <cell r="B624" t="str">
            <v>Toughened Plain Glass 6 mm (including Glass)</v>
          </cell>
        </row>
        <row r="625">
          <cell r="B625" t="str">
            <v>Toughened Plain Glass 8 mm (including Glass)</v>
          </cell>
        </row>
        <row r="626">
          <cell r="B626" t="str">
            <v>Toughened Plain Glass 10 mm (including Glass)</v>
          </cell>
        </row>
        <row r="627">
          <cell r="B627" t="str">
            <v>Toughened Plain Glass 12 mm (including Glass)</v>
          </cell>
        </row>
        <row r="631">
          <cell r="B631" t="str">
            <v>Brass Tower Bolt-10 mm Bolt (IS:204) 100 mm Long</v>
          </cell>
        </row>
        <row r="632">
          <cell r="B632" t="str">
            <v>Brass Tower Bolt-10 mm Bolt (IS:204) 150 mm Long</v>
          </cell>
        </row>
        <row r="633">
          <cell r="B633" t="str">
            <v>Brass Tower Bolt-10 mm Bolt (IS:204) 200 mm Long</v>
          </cell>
        </row>
        <row r="634">
          <cell r="B634" t="str">
            <v>Brass Tower Bolt-10 mm Bolt (IS:204) 250 mm Long</v>
          </cell>
        </row>
        <row r="635">
          <cell r="B635" t="str">
            <v>Brass Tower Bolt-10 mm Bolt (IS:204) 300 mm Long</v>
          </cell>
        </row>
        <row r="636">
          <cell r="B636" t="str">
            <v>Aluminium Tower Bolt-10 mm Bolt (IS:204) 75 mm Long</v>
          </cell>
        </row>
        <row r="637">
          <cell r="B637" t="str">
            <v>Aluminium Tower Bolt-10 mm Bolt (IS:204) 100 mm Long</v>
          </cell>
        </row>
        <row r="638">
          <cell r="B638" t="str">
            <v>Aluminium Tower Bolt-10 mm Bolt (IS:204) 150 mm Long</v>
          </cell>
        </row>
        <row r="639">
          <cell r="B639" t="str">
            <v>Aluminium Tower Bolt-10 mm Bolt (IS:204) 200 mm Long</v>
          </cell>
        </row>
        <row r="640">
          <cell r="B640" t="str">
            <v>Aluminium Tower Bolt-10 mm Bolt (IS:204) 250 mm Long</v>
          </cell>
        </row>
        <row r="641">
          <cell r="B641" t="str">
            <v>Aluminium Tower Bolt-10 mm Bolt (IS:204) 300 mm Long</v>
          </cell>
        </row>
        <row r="642">
          <cell r="B642" t="str">
            <v>Aluminium Tower Bolt-10 mm Bolt (IS:204) 350 mm Long</v>
          </cell>
        </row>
        <row r="643">
          <cell r="B643" t="str">
            <v>Aluminium Tower Bolt-10 mm Bolt (IS:204) 450 mm Long</v>
          </cell>
        </row>
        <row r="644">
          <cell r="B644" t="str">
            <v>MS-Powder Coated Tower Bolt-10 mm Bolt (IS:204) 100 mm Long</v>
          </cell>
        </row>
        <row r="645">
          <cell r="B645" t="str">
            <v>MS-Powder Coated Tower Bolt-10 mm Bolt (IS:204) 150 mm Long</v>
          </cell>
        </row>
        <row r="646">
          <cell r="B646" t="str">
            <v>MS-Powder Coated Tower Bolt-10 mm Bolt (IS:204) 200 mm Long</v>
          </cell>
        </row>
        <row r="647">
          <cell r="B647" t="str">
            <v>MS-Powder Coated Tower Bolt-10 mm Bolt (IS:204) 250 mm Long</v>
          </cell>
        </row>
        <row r="648">
          <cell r="B648" t="str">
            <v>MS-Powder Coated Tower Bolt-10 mm Bolt (IS:204) 300 mm Long</v>
          </cell>
        </row>
        <row r="650">
          <cell r="B650" t="str">
            <v>Brass Butt hinges (IS:205)- 75 mm Long</v>
          </cell>
        </row>
        <row r="651">
          <cell r="B651" t="str">
            <v>Brass Butt hinges (IS:205)- 100 mm Long</v>
          </cell>
        </row>
        <row r="652">
          <cell r="B652" t="str">
            <v>Brass Butt hinges (IS:205)- 125 mm Long</v>
          </cell>
        </row>
        <row r="653">
          <cell r="B653" t="str">
            <v>Brass Butt hinges (IS:205)- 150 mm Long</v>
          </cell>
        </row>
        <row r="654">
          <cell r="B654" t="str">
            <v>Aluminium Butt hinges (IS:205)- 75 mm Long</v>
          </cell>
        </row>
        <row r="655">
          <cell r="B655" t="str">
            <v>Aluminium Butt hinges (IS:205)- 100 mm Long</v>
          </cell>
        </row>
        <row r="656">
          <cell r="B656" t="str">
            <v>Aluminium Butt hinges (IS:205)- 125 mm Long</v>
          </cell>
        </row>
        <row r="657">
          <cell r="B657" t="str">
            <v>Aluminium Butt hinges (IS:205)- 150 mm Long</v>
          </cell>
        </row>
        <row r="658">
          <cell r="B658" t="str">
            <v>MS-Powder Coated Butt hinges (IS:205)- 75 mm Long</v>
          </cell>
        </row>
        <row r="659">
          <cell r="B659" t="str">
            <v>MS-Powder Coated Butt hinges (IS:205)- 100 mm Long</v>
          </cell>
        </row>
        <row r="660">
          <cell r="B660" t="str">
            <v>MS-Powder Coated Butt hinges (IS:205)- 125 mm Long</v>
          </cell>
        </row>
        <row r="661">
          <cell r="B661" t="str">
            <v>MS-Powder Coated Butt hinges (IS:205)- 150 mm Long</v>
          </cell>
        </row>
        <row r="669">
          <cell r="B669" t="str">
            <v>Brass Aldrop (IS:2681) 300 mm long</v>
          </cell>
        </row>
        <row r="670">
          <cell r="B670" t="str">
            <v>Brass Aldrop (IS:2681) 350 mm long</v>
          </cell>
        </row>
        <row r="671">
          <cell r="B671" t="str">
            <v>Brass Aldrop (IS:2681) 450 mm long</v>
          </cell>
        </row>
        <row r="672">
          <cell r="B672" t="str">
            <v>Aluminium Aldrop (IS:2681) 200 mm long</v>
          </cell>
        </row>
        <row r="673">
          <cell r="B673" t="str">
            <v>Aluminium Aldrop (IS:2681) 250 mm long</v>
          </cell>
        </row>
        <row r="674">
          <cell r="B674" t="str">
            <v>Aluminium Aldrop (IS:2681) 300 mm long</v>
          </cell>
        </row>
        <row r="675">
          <cell r="B675" t="str">
            <v>MS-Powder Coated Aldrop (IS:2681) 200 mm long</v>
          </cell>
        </row>
        <row r="676">
          <cell r="B676" t="str">
            <v>MS-Powder Coated Aldrop (IS:2681) 250 mm long</v>
          </cell>
        </row>
        <row r="677">
          <cell r="B677" t="str">
            <v>MS-Powder Coated Aldrop (IS:2681) 300 mm long</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5">
          <cell r="A5" t="str">
            <v>20PVC4KG</v>
          </cell>
        </row>
        <row r="6">
          <cell r="A6" t="str">
            <v>25PVC4KG</v>
          </cell>
        </row>
        <row r="7">
          <cell r="A7" t="str">
            <v>32PVC4KG</v>
          </cell>
        </row>
        <row r="8">
          <cell r="A8" t="str">
            <v>40PVC4KG</v>
          </cell>
        </row>
        <row r="9">
          <cell r="A9" t="str">
            <v>50PVC4KG</v>
          </cell>
        </row>
        <row r="10">
          <cell r="A10" t="str">
            <v>63PVC4KG</v>
          </cell>
        </row>
        <row r="11">
          <cell r="A11" t="str">
            <v>75PVC4KG</v>
          </cell>
        </row>
        <row r="12">
          <cell r="A12" t="str">
            <v>90PVC4KG</v>
          </cell>
        </row>
        <row r="13">
          <cell r="A13" t="str">
            <v>110PVC4KG</v>
          </cell>
        </row>
        <row r="14">
          <cell r="A14" t="str">
            <v>125PVC4KG</v>
          </cell>
        </row>
        <row r="15">
          <cell r="A15" t="str">
            <v>140PVC4KG</v>
          </cell>
        </row>
        <row r="16">
          <cell r="A16" t="str">
            <v>160PVC4KG</v>
          </cell>
        </row>
        <row r="17">
          <cell r="A17" t="str">
            <v>180PVC4KG</v>
          </cell>
        </row>
        <row r="18">
          <cell r="A18" t="str">
            <v>200PVC4KG</v>
          </cell>
        </row>
        <row r="19">
          <cell r="A19" t="str">
            <v>225PVC4KG</v>
          </cell>
        </row>
        <row r="20">
          <cell r="A20" t="str">
            <v>250PVC4KG</v>
          </cell>
        </row>
        <row r="21">
          <cell r="A21" t="str">
            <v>280PVC4KG</v>
          </cell>
        </row>
        <row r="22">
          <cell r="A22" t="str">
            <v>315PVC4KG</v>
          </cell>
        </row>
        <row r="24">
          <cell r="A24" t="str">
            <v>20PVC6KG</v>
          </cell>
        </row>
        <row r="25">
          <cell r="A25" t="str">
            <v>25PVC6KG</v>
          </cell>
        </row>
        <row r="26">
          <cell r="A26" t="str">
            <v>32PVC6KG</v>
          </cell>
        </row>
        <row r="27">
          <cell r="A27" t="str">
            <v>40PVC6KG</v>
          </cell>
        </row>
        <row r="28">
          <cell r="A28" t="str">
            <v>50PVC6KG</v>
          </cell>
        </row>
        <row r="29">
          <cell r="A29" t="str">
            <v>63PVC6KG</v>
          </cell>
        </row>
        <row r="30">
          <cell r="A30" t="str">
            <v>75PVC6KG</v>
          </cell>
        </row>
        <row r="31">
          <cell r="A31" t="str">
            <v>90PVC6KG</v>
          </cell>
        </row>
        <row r="32">
          <cell r="A32" t="str">
            <v>110PVC6KG</v>
          </cell>
        </row>
        <row r="33">
          <cell r="A33" t="str">
            <v>125PVC6KG</v>
          </cell>
        </row>
        <row r="34">
          <cell r="A34" t="str">
            <v>140PVC6KG</v>
          </cell>
        </row>
        <row r="35">
          <cell r="A35" t="str">
            <v>160PVC6KG</v>
          </cell>
        </row>
        <row r="36">
          <cell r="A36" t="str">
            <v>180PVC6KG</v>
          </cell>
        </row>
        <row r="37">
          <cell r="A37" t="str">
            <v>200PVC6KG</v>
          </cell>
        </row>
        <row r="38">
          <cell r="A38" t="str">
            <v>225PVC6KG</v>
          </cell>
        </row>
        <row r="39">
          <cell r="A39" t="str">
            <v>250PVC6KG</v>
          </cell>
        </row>
        <row r="40">
          <cell r="A40" t="str">
            <v>280PVC6KG</v>
          </cell>
        </row>
        <row r="41">
          <cell r="A41" t="str">
            <v>315PVC6KG</v>
          </cell>
        </row>
        <row r="43">
          <cell r="A43" t="str">
            <v>20PVC10KG</v>
          </cell>
        </row>
        <row r="44">
          <cell r="A44" t="str">
            <v>25PVC10KG</v>
          </cell>
        </row>
        <row r="45">
          <cell r="A45" t="str">
            <v>32PVC10KG</v>
          </cell>
        </row>
        <row r="46">
          <cell r="A46" t="str">
            <v>40PVC10KG</v>
          </cell>
        </row>
        <row r="47">
          <cell r="A47" t="str">
            <v>50PVC10KG</v>
          </cell>
        </row>
        <row r="48">
          <cell r="A48" t="str">
            <v>63PVC10KG</v>
          </cell>
        </row>
        <row r="49">
          <cell r="A49" t="str">
            <v>75PVC10KG</v>
          </cell>
        </row>
        <row r="50">
          <cell r="A50" t="str">
            <v>90PVC10KG</v>
          </cell>
        </row>
        <row r="51">
          <cell r="A51" t="str">
            <v>110PVC10KG</v>
          </cell>
        </row>
        <row r="52">
          <cell r="A52" t="str">
            <v>125PVC10KG</v>
          </cell>
        </row>
        <row r="53">
          <cell r="A53" t="str">
            <v>140PVC10KG</v>
          </cell>
        </row>
        <row r="54">
          <cell r="A54" t="str">
            <v>160PVC10KG</v>
          </cell>
        </row>
        <row r="55">
          <cell r="A55" t="str">
            <v>180PVC10KG</v>
          </cell>
        </row>
        <row r="56">
          <cell r="A56" t="str">
            <v>200PVC10KG</v>
          </cell>
        </row>
        <row r="57">
          <cell r="A57" t="str">
            <v>225PVC10KG</v>
          </cell>
        </row>
        <row r="58">
          <cell r="A58" t="str">
            <v>250PVC10KG</v>
          </cell>
        </row>
        <row r="59">
          <cell r="A59" t="str">
            <v>280PVC10KG</v>
          </cell>
        </row>
        <row r="60">
          <cell r="A60" t="str">
            <v>315PVC10KG</v>
          </cell>
        </row>
        <row r="62">
          <cell r="A62" t="str">
            <v>20HDPE4KG</v>
          </cell>
        </row>
        <row r="63">
          <cell r="A63" t="str">
            <v>25HDPE4KG</v>
          </cell>
        </row>
        <row r="64">
          <cell r="A64" t="str">
            <v>32HDPE4KG</v>
          </cell>
        </row>
        <row r="65">
          <cell r="A65" t="str">
            <v>40HDPE4KG</v>
          </cell>
        </row>
        <row r="66">
          <cell r="A66" t="str">
            <v>50HDPE4KG</v>
          </cell>
        </row>
        <row r="67">
          <cell r="A67" t="str">
            <v>63HDPE4KG</v>
          </cell>
        </row>
        <row r="68">
          <cell r="A68" t="str">
            <v>75HDPE4KG</v>
          </cell>
        </row>
        <row r="69">
          <cell r="A69" t="str">
            <v>90HDPE4KG</v>
          </cell>
        </row>
        <row r="70">
          <cell r="A70" t="str">
            <v>110HDPE4KG</v>
          </cell>
        </row>
        <row r="71">
          <cell r="A71" t="str">
            <v>125HDPE4KG</v>
          </cell>
        </row>
        <row r="72">
          <cell r="A72" t="str">
            <v>140HDPE4KG</v>
          </cell>
        </row>
        <row r="73">
          <cell r="A73" t="str">
            <v>160HDPE4KG</v>
          </cell>
        </row>
        <row r="74">
          <cell r="A74" t="str">
            <v>180HDPE4KG</v>
          </cell>
        </row>
        <row r="75">
          <cell r="A75" t="str">
            <v>200HDPE4KG</v>
          </cell>
        </row>
        <row r="76">
          <cell r="A76" t="str">
            <v>225HDPE4KG</v>
          </cell>
        </row>
        <row r="77">
          <cell r="A77" t="str">
            <v>250HDPE4KG</v>
          </cell>
        </row>
        <row r="78">
          <cell r="A78" t="str">
            <v>280HDPE4KG</v>
          </cell>
        </row>
        <row r="79">
          <cell r="A79" t="str">
            <v>315HDPE4KG</v>
          </cell>
        </row>
        <row r="80">
          <cell r="A80" t="str">
            <v>355HDPE4KG</v>
          </cell>
        </row>
        <row r="81">
          <cell r="A81" t="str">
            <v>400HDPE4KG</v>
          </cell>
        </row>
        <row r="82">
          <cell r="A82" t="str">
            <v>450HDPE4KG</v>
          </cell>
        </row>
        <row r="83">
          <cell r="A83" t="str">
            <v>500HDPE4KG</v>
          </cell>
        </row>
        <row r="84">
          <cell r="A84" t="str">
            <v>560HDPE4KG</v>
          </cell>
        </row>
        <row r="85">
          <cell r="A85" t="str">
            <v>630HDPE4KG</v>
          </cell>
        </row>
        <row r="86">
          <cell r="A86" t="str">
            <v>710HDPE4KG</v>
          </cell>
        </row>
        <row r="87">
          <cell r="A87" t="str">
            <v>800HDPE4KG</v>
          </cell>
        </row>
        <row r="88">
          <cell r="A88" t="str">
            <v>900HDPE4KG</v>
          </cell>
        </row>
        <row r="89">
          <cell r="A89" t="str">
            <v>1000HDPE4KG</v>
          </cell>
        </row>
        <row r="91">
          <cell r="A91" t="str">
            <v>20HDPE6KG</v>
          </cell>
        </row>
        <row r="92">
          <cell r="A92" t="str">
            <v>25HDPE6KG</v>
          </cell>
        </row>
        <row r="93">
          <cell r="A93" t="str">
            <v>32HDPE6KG</v>
          </cell>
        </row>
        <row r="94">
          <cell r="A94" t="str">
            <v>40HDPE6KG</v>
          </cell>
        </row>
        <row r="95">
          <cell r="A95" t="str">
            <v>50HDPE6KG</v>
          </cell>
        </row>
        <row r="96">
          <cell r="A96" t="str">
            <v>63HDPE6KG</v>
          </cell>
        </row>
        <row r="97">
          <cell r="A97" t="str">
            <v>75HDPE6KG</v>
          </cell>
        </row>
        <row r="98">
          <cell r="A98" t="str">
            <v>90HDPE6KG</v>
          </cell>
        </row>
        <row r="99">
          <cell r="A99" t="str">
            <v>110HDPE6KG</v>
          </cell>
        </row>
        <row r="100">
          <cell r="A100" t="str">
            <v>125HDPE6KG</v>
          </cell>
        </row>
        <row r="101">
          <cell r="A101" t="str">
            <v>140HDPE6KG</v>
          </cell>
        </row>
        <row r="102">
          <cell r="A102" t="str">
            <v>160HDPE6KG</v>
          </cell>
        </row>
        <row r="103">
          <cell r="A103" t="str">
            <v>180HDPE6KG</v>
          </cell>
        </row>
        <row r="104">
          <cell r="A104" t="str">
            <v>200HDPE6KG</v>
          </cell>
        </row>
        <row r="105">
          <cell r="A105" t="str">
            <v>225HDPE6KG</v>
          </cell>
        </row>
        <row r="106">
          <cell r="A106" t="str">
            <v>250HDPE6KG</v>
          </cell>
        </row>
        <row r="107">
          <cell r="A107" t="str">
            <v>280HDPE6KG</v>
          </cell>
        </row>
        <row r="108">
          <cell r="A108" t="str">
            <v>315HDPE6KG</v>
          </cell>
        </row>
        <row r="109">
          <cell r="A109" t="str">
            <v>355HDPE6KG</v>
          </cell>
        </row>
        <row r="110">
          <cell r="A110" t="str">
            <v>400HDPE6KG</v>
          </cell>
        </row>
        <row r="111">
          <cell r="A111" t="str">
            <v>450HDPE6KG</v>
          </cell>
        </row>
        <row r="112">
          <cell r="A112" t="str">
            <v>500HDPE6KG</v>
          </cell>
        </row>
        <row r="113">
          <cell r="A113" t="str">
            <v>560HDPE6KG</v>
          </cell>
        </row>
        <row r="114">
          <cell r="A114" t="str">
            <v>630HDPE6KG</v>
          </cell>
        </row>
        <row r="115">
          <cell r="A115" t="str">
            <v>710HDPE6KG</v>
          </cell>
        </row>
        <row r="116">
          <cell r="A116" t="str">
            <v>800HDPE6KG</v>
          </cell>
        </row>
        <row r="117">
          <cell r="A117" t="str">
            <v>900HDPE6KG</v>
          </cell>
        </row>
        <row r="118">
          <cell r="A118" t="str">
            <v>1000HDPE6KG</v>
          </cell>
        </row>
        <row r="120">
          <cell r="A120" t="str">
            <v>20HDPE8KG</v>
          </cell>
        </row>
        <row r="121">
          <cell r="A121" t="str">
            <v>25HDPE8KG</v>
          </cell>
        </row>
        <row r="122">
          <cell r="A122" t="str">
            <v>32HDPE8KG</v>
          </cell>
        </row>
        <row r="123">
          <cell r="A123" t="str">
            <v>40HDPE8KG</v>
          </cell>
        </row>
        <row r="124">
          <cell r="A124" t="str">
            <v>50HDPE8KG</v>
          </cell>
        </row>
        <row r="125">
          <cell r="A125" t="str">
            <v>63HDPE8KG</v>
          </cell>
        </row>
        <row r="126">
          <cell r="A126" t="str">
            <v>75HDPE8KG</v>
          </cell>
        </row>
        <row r="127">
          <cell r="A127" t="str">
            <v>90HDPE8KG</v>
          </cell>
        </row>
        <row r="128">
          <cell r="A128" t="str">
            <v>110HDPE8KG</v>
          </cell>
        </row>
        <row r="129">
          <cell r="A129" t="str">
            <v>125HDPE8KG</v>
          </cell>
        </row>
        <row r="130">
          <cell r="A130" t="str">
            <v>140HDPE8KG</v>
          </cell>
        </row>
        <row r="131">
          <cell r="A131" t="str">
            <v>160HDPE8KG</v>
          </cell>
        </row>
        <row r="132">
          <cell r="A132" t="str">
            <v>180HDPE8KG</v>
          </cell>
        </row>
        <row r="133">
          <cell r="A133" t="str">
            <v>200HDPE8KG</v>
          </cell>
        </row>
        <row r="134">
          <cell r="A134" t="str">
            <v>225HDPE8KG</v>
          </cell>
        </row>
        <row r="135">
          <cell r="A135" t="str">
            <v>250HDPE8KG</v>
          </cell>
        </row>
        <row r="136">
          <cell r="A136" t="str">
            <v>280HDPE8KG</v>
          </cell>
        </row>
        <row r="137">
          <cell r="A137" t="str">
            <v>315HDPE8KG</v>
          </cell>
        </row>
        <row r="138">
          <cell r="A138" t="str">
            <v>355HDPE8KG</v>
          </cell>
        </row>
        <row r="139">
          <cell r="A139" t="str">
            <v>400HDPE8KG</v>
          </cell>
        </row>
        <row r="140">
          <cell r="A140" t="str">
            <v>450HDPE8KG</v>
          </cell>
        </row>
        <row r="141">
          <cell r="A141" t="str">
            <v>500HDPE8KG</v>
          </cell>
        </row>
        <row r="142">
          <cell r="A142" t="str">
            <v>560HDPE8KG</v>
          </cell>
        </row>
        <row r="143">
          <cell r="A143" t="str">
            <v>630HDPE8KG</v>
          </cell>
        </row>
        <row r="144">
          <cell r="A144" t="str">
            <v>710HDPE8KG</v>
          </cell>
        </row>
        <row r="145">
          <cell r="A145" t="str">
            <v>800HDPE8KG</v>
          </cell>
        </row>
        <row r="146">
          <cell r="A146" t="str">
            <v>900HDPE8KG</v>
          </cell>
        </row>
        <row r="148">
          <cell r="A148" t="str">
            <v>20HDPE10KG</v>
          </cell>
        </row>
        <row r="149">
          <cell r="A149" t="str">
            <v>25HDPE10KG</v>
          </cell>
        </row>
        <row r="150">
          <cell r="A150" t="str">
            <v>32HDPE10KG</v>
          </cell>
        </row>
        <row r="151">
          <cell r="A151" t="str">
            <v>40HDPE10KG</v>
          </cell>
        </row>
        <row r="152">
          <cell r="A152" t="str">
            <v>50HDPE10KG</v>
          </cell>
        </row>
        <row r="153">
          <cell r="A153" t="str">
            <v>63HDPE10KG</v>
          </cell>
        </row>
        <row r="154">
          <cell r="A154" t="str">
            <v>75HDPE10KG</v>
          </cell>
        </row>
        <row r="155">
          <cell r="A155" t="str">
            <v>90HDPE10KG</v>
          </cell>
        </row>
        <row r="156">
          <cell r="A156" t="str">
            <v>110HDPE10KG</v>
          </cell>
        </row>
        <row r="157">
          <cell r="A157" t="str">
            <v>125HDPE10KG</v>
          </cell>
        </row>
        <row r="158">
          <cell r="A158" t="str">
            <v>140HDPE10KG</v>
          </cell>
        </row>
        <row r="159">
          <cell r="A159" t="str">
            <v>160HDPE10KG</v>
          </cell>
        </row>
        <row r="160">
          <cell r="A160" t="str">
            <v>180HDPE10KG</v>
          </cell>
        </row>
        <row r="161">
          <cell r="A161" t="str">
            <v>200HDPE10KG</v>
          </cell>
        </row>
        <row r="162">
          <cell r="A162" t="str">
            <v>225HDPE10KG</v>
          </cell>
        </row>
        <row r="163">
          <cell r="A163" t="str">
            <v>250HDPE10KG</v>
          </cell>
        </row>
        <row r="164">
          <cell r="A164" t="str">
            <v>280HDPE10KG</v>
          </cell>
        </row>
        <row r="165">
          <cell r="A165" t="str">
            <v>315HDPE10KG</v>
          </cell>
        </row>
        <row r="166">
          <cell r="A166" t="str">
            <v>355HDPE10KG</v>
          </cell>
        </row>
        <row r="167">
          <cell r="A167" t="str">
            <v>400HDPE10KG</v>
          </cell>
        </row>
        <row r="168">
          <cell r="A168" t="str">
            <v>450HDPE10KG</v>
          </cell>
        </row>
        <row r="169">
          <cell r="A169" t="str">
            <v>500HDPE10KG</v>
          </cell>
        </row>
        <row r="170">
          <cell r="A170" t="str">
            <v>560HDPE10KG</v>
          </cell>
        </row>
        <row r="171">
          <cell r="A171" t="str">
            <v>630HDPE10KG</v>
          </cell>
        </row>
        <row r="172">
          <cell r="A172" t="str">
            <v>710HDPE10KG</v>
          </cell>
        </row>
        <row r="173">
          <cell r="A173" t="str">
            <v>800HDPE10KG</v>
          </cell>
        </row>
        <row r="175">
          <cell r="A175" t="str">
            <v>20HDPE12.50KG</v>
          </cell>
        </row>
        <row r="176">
          <cell r="A176" t="str">
            <v>25HDPE12.50KG</v>
          </cell>
        </row>
        <row r="177">
          <cell r="A177" t="str">
            <v>32HDPE12.50KG</v>
          </cell>
        </row>
        <row r="178">
          <cell r="A178" t="str">
            <v>40HDPE12.50KG</v>
          </cell>
        </row>
        <row r="179">
          <cell r="A179" t="str">
            <v>50HDPE12.50KG</v>
          </cell>
        </row>
        <row r="180">
          <cell r="A180" t="str">
            <v>63HDPE12.50KG</v>
          </cell>
        </row>
        <row r="181">
          <cell r="A181" t="str">
            <v>75HDPE12.50KG</v>
          </cell>
        </row>
        <row r="182">
          <cell r="A182" t="str">
            <v>90HDPE12.50KG</v>
          </cell>
        </row>
        <row r="183">
          <cell r="A183" t="str">
            <v>110HDPE12.50KG</v>
          </cell>
        </row>
        <row r="184">
          <cell r="A184" t="str">
            <v>125HDPE12.50KG</v>
          </cell>
        </row>
        <row r="185">
          <cell r="A185" t="str">
            <v>140HDPE12.50KG</v>
          </cell>
        </row>
        <row r="186">
          <cell r="A186" t="str">
            <v>160HDPE12.50KG</v>
          </cell>
        </row>
        <row r="187">
          <cell r="A187" t="str">
            <v>180HDPE12.50KG</v>
          </cell>
        </row>
        <row r="188">
          <cell r="A188" t="str">
            <v>200HDPE12.50KG</v>
          </cell>
        </row>
        <row r="189">
          <cell r="A189" t="str">
            <v>225HDPE12.50KG</v>
          </cell>
        </row>
        <row r="190">
          <cell r="A190" t="str">
            <v>250HDPE12.50KG</v>
          </cell>
        </row>
        <row r="191">
          <cell r="A191" t="str">
            <v>280HDPE12.50KG</v>
          </cell>
        </row>
        <row r="192">
          <cell r="A192" t="str">
            <v>315HDPE12.50KG</v>
          </cell>
        </row>
        <row r="193">
          <cell r="A193" t="str">
            <v>355HDPE12.50KG</v>
          </cell>
        </row>
        <row r="194">
          <cell r="A194" t="str">
            <v>400HDPE12.50KG</v>
          </cell>
        </row>
        <row r="195">
          <cell r="A195" t="str">
            <v>450HDPE12.50KG</v>
          </cell>
        </row>
        <row r="196">
          <cell r="A196" t="str">
            <v>500HDPE12.50KG</v>
          </cell>
        </row>
        <row r="197">
          <cell r="A197" t="str">
            <v>560HDPE12.50KG</v>
          </cell>
        </row>
        <row r="198">
          <cell r="A198" t="str">
            <v>630HDPE12.50KG</v>
          </cell>
        </row>
        <row r="200">
          <cell r="A200" t="str">
            <v>20HDPE16KG</v>
          </cell>
        </row>
        <row r="201">
          <cell r="A201" t="str">
            <v>25HDPE16KG</v>
          </cell>
        </row>
        <row r="202">
          <cell r="A202" t="str">
            <v>32HDPE16KG</v>
          </cell>
        </row>
        <row r="203">
          <cell r="A203" t="str">
            <v>40HDPE16KG</v>
          </cell>
        </row>
        <row r="204">
          <cell r="A204" t="str">
            <v>50HDPE16KG</v>
          </cell>
        </row>
        <row r="205">
          <cell r="A205" t="str">
            <v>63HDPE16KG</v>
          </cell>
        </row>
        <row r="206">
          <cell r="A206" t="str">
            <v>75HDPE16KG</v>
          </cell>
        </row>
        <row r="207">
          <cell r="A207" t="str">
            <v>90HDPE16KG</v>
          </cell>
        </row>
        <row r="208">
          <cell r="A208" t="str">
            <v>110HDPE16KG</v>
          </cell>
        </row>
        <row r="209">
          <cell r="A209" t="str">
            <v>125HDPE16KG</v>
          </cell>
        </row>
        <row r="210">
          <cell r="A210" t="str">
            <v>140HDPE16KG</v>
          </cell>
        </row>
        <row r="211">
          <cell r="A211" t="str">
            <v>160HDPE16KG</v>
          </cell>
        </row>
        <row r="212">
          <cell r="A212" t="str">
            <v>180HDPE16KG</v>
          </cell>
        </row>
        <row r="213">
          <cell r="A213" t="str">
            <v>200HDPE16KG</v>
          </cell>
        </row>
        <row r="214">
          <cell r="A214" t="str">
            <v>225HDPE16KG</v>
          </cell>
        </row>
        <row r="215">
          <cell r="A215" t="str">
            <v>250HDPE16KG</v>
          </cell>
        </row>
        <row r="216">
          <cell r="A216" t="str">
            <v>280HDPE16KG</v>
          </cell>
        </row>
        <row r="217">
          <cell r="A217" t="str">
            <v>315HDPE16KG</v>
          </cell>
        </row>
        <row r="218">
          <cell r="A218" t="str">
            <v>355HDPE16KG</v>
          </cell>
        </row>
        <row r="219">
          <cell r="A219" t="str">
            <v>400HDPE16KG</v>
          </cell>
        </row>
        <row r="220">
          <cell r="A220" t="str">
            <v>450HDPE16KG</v>
          </cell>
        </row>
        <row r="221">
          <cell r="A221" t="str">
            <v>500HDPE16KG</v>
          </cell>
        </row>
        <row r="223">
          <cell r="A223" t="str">
            <v>80ACCL10</v>
          </cell>
        </row>
        <row r="224">
          <cell r="A224" t="str">
            <v>100ACCL10</v>
          </cell>
        </row>
        <row r="225">
          <cell r="A225" t="str">
            <v>125ACCL10</v>
          </cell>
        </row>
        <row r="226">
          <cell r="A226" t="str">
            <v>150ACCL10</v>
          </cell>
        </row>
        <row r="227">
          <cell r="A227" t="str">
            <v>200ACCL10</v>
          </cell>
        </row>
        <row r="228">
          <cell r="A228" t="str">
            <v>250ACCL10</v>
          </cell>
        </row>
        <row r="229">
          <cell r="A229" t="str">
            <v>300ACCL10</v>
          </cell>
        </row>
        <row r="230">
          <cell r="A230" t="str">
            <v>350ACCL10</v>
          </cell>
        </row>
        <row r="231">
          <cell r="A231" t="str">
            <v>400ACCL10</v>
          </cell>
        </row>
        <row r="232">
          <cell r="A232" t="str">
            <v>450ACCL10</v>
          </cell>
        </row>
        <row r="233">
          <cell r="A233" t="str">
            <v>500ACCL10</v>
          </cell>
        </row>
        <row r="234">
          <cell r="A234" t="str">
            <v>600ACCL10</v>
          </cell>
        </row>
        <row r="235">
          <cell r="A235" t="str">
            <v>700ACCL10</v>
          </cell>
        </row>
        <row r="237">
          <cell r="A237" t="str">
            <v>80ACCL15</v>
          </cell>
        </row>
        <row r="238">
          <cell r="A238" t="str">
            <v>100ACCL15</v>
          </cell>
        </row>
        <row r="239">
          <cell r="A239" t="str">
            <v>125ACCL15</v>
          </cell>
        </row>
        <row r="240">
          <cell r="A240" t="str">
            <v>150ACCL15</v>
          </cell>
        </row>
        <row r="241">
          <cell r="A241" t="str">
            <v>200ACCL15</v>
          </cell>
        </row>
        <row r="242">
          <cell r="A242" t="str">
            <v>250ACCL15</v>
          </cell>
        </row>
        <row r="243">
          <cell r="A243" t="str">
            <v>300ACCL15</v>
          </cell>
        </row>
        <row r="244">
          <cell r="A244" t="str">
            <v>350ACCL15</v>
          </cell>
        </row>
        <row r="245">
          <cell r="A245" t="str">
            <v>400ACCL15</v>
          </cell>
        </row>
        <row r="246">
          <cell r="A246" t="str">
            <v>450ACCL15</v>
          </cell>
        </row>
        <row r="247">
          <cell r="A247" t="str">
            <v>500ACCL15</v>
          </cell>
        </row>
        <row r="248">
          <cell r="A248" t="str">
            <v>600ACCL15</v>
          </cell>
        </row>
        <row r="249">
          <cell r="A249" t="str">
            <v>700ACCL15</v>
          </cell>
        </row>
        <row r="251">
          <cell r="A251" t="str">
            <v>80ACCL20</v>
          </cell>
        </row>
        <row r="252">
          <cell r="A252" t="str">
            <v>100ACCL20</v>
          </cell>
        </row>
        <row r="253">
          <cell r="A253" t="str">
            <v>125ACCL20</v>
          </cell>
        </row>
        <row r="254">
          <cell r="A254" t="str">
            <v>150ACCL20</v>
          </cell>
        </row>
        <row r="255">
          <cell r="A255" t="str">
            <v>200ACCL20</v>
          </cell>
        </row>
        <row r="256">
          <cell r="A256" t="str">
            <v>250ACCL20</v>
          </cell>
        </row>
        <row r="257">
          <cell r="A257" t="str">
            <v>300ACCL20</v>
          </cell>
        </row>
        <row r="258">
          <cell r="A258" t="str">
            <v>350ACCL20</v>
          </cell>
        </row>
        <row r="259">
          <cell r="A259" t="str">
            <v>400ACCL20</v>
          </cell>
        </row>
        <row r="260">
          <cell r="A260" t="str">
            <v>450ACCL20</v>
          </cell>
        </row>
        <row r="261">
          <cell r="A261" t="str">
            <v>500ACCL20</v>
          </cell>
        </row>
        <row r="262">
          <cell r="A262" t="str">
            <v>600ACCL20</v>
          </cell>
        </row>
        <row r="263">
          <cell r="A263" t="str">
            <v>700ACCL20</v>
          </cell>
        </row>
        <row r="265">
          <cell r="A265" t="str">
            <v>80ACCL25</v>
          </cell>
        </row>
        <row r="266">
          <cell r="A266" t="str">
            <v>100ACCL25</v>
          </cell>
        </row>
        <row r="267">
          <cell r="A267" t="str">
            <v>125ACCL25</v>
          </cell>
        </row>
        <row r="268">
          <cell r="A268" t="str">
            <v>150ACCL25</v>
          </cell>
        </row>
        <row r="269">
          <cell r="A269" t="str">
            <v>200ACCL25</v>
          </cell>
        </row>
        <row r="270">
          <cell r="A270" t="str">
            <v>250ACCL25</v>
          </cell>
        </row>
        <row r="271">
          <cell r="A271" t="str">
            <v>300ACCL25</v>
          </cell>
        </row>
        <row r="272">
          <cell r="A272" t="str">
            <v>350ACCL25</v>
          </cell>
        </row>
        <row r="273">
          <cell r="A273" t="str">
            <v>400ACCL25</v>
          </cell>
        </row>
        <row r="274">
          <cell r="A274" t="str">
            <v>450ACCL25</v>
          </cell>
        </row>
        <row r="275">
          <cell r="A275" t="str">
            <v>500ACCL25</v>
          </cell>
        </row>
        <row r="276">
          <cell r="A276" t="str">
            <v>600ACCL25</v>
          </cell>
        </row>
        <row r="277">
          <cell r="A277" t="str">
            <v>700ACCL25</v>
          </cell>
        </row>
        <row r="279">
          <cell r="A279" t="str">
            <v>80CILA</v>
          </cell>
        </row>
        <row r="280">
          <cell r="A280" t="str">
            <v>100CILA</v>
          </cell>
        </row>
        <row r="281">
          <cell r="A281" t="str">
            <v>125CILA</v>
          </cell>
        </row>
        <row r="282">
          <cell r="A282" t="str">
            <v>150CILA</v>
          </cell>
        </row>
        <row r="283">
          <cell r="A283" t="str">
            <v>200CILA</v>
          </cell>
        </row>
        <row r="284">
          <cell r="A284" t="str">
            <v>250CILA</v>
          </cell>
        </row>
        <row r="285">
          <cell r="A285" t="str">
            <v>300CILA</v>
          </cell>
        </row>
        <row r="286">
          <cell r="A286" t="str">
            <v>350CILA</v>
          </cell>
        </row>
        <row r="287">
          <cell r="A287" t="str">
            <v>400CILA</v>
          </cell>
        </row>
        <row r="288">
          <cell r="A288" t="str">
            <v>450CILA</v>
          </cell>
        </row>
        <row r="289">
          <cell r="A289" t="str">
            <v>500CILA</v>
          </cell>
        </row>
        <row r="290">
          <cell r="A290" t="str">
            <v>600CILA</v>
          </cell>
        </row>
        <row r="291">
          <cell r="A291" t="str">
            <v>700CILA</v>
          </cell>
        </row>
        <row r="292">
          <cell r="A292" t="str">
            <v>750CILA</v>
          </cell>
        </row>
        <row r="293">
          <cell r="A293" t="str">
            <v>800CILA</v>
          </cell>
        </row>
        <row r="294">
          <cell r="A294" t="str">
            <v>900CILA</v>
          </cell>
        </row>
        <row r="295">
          <cell r="A295" t="str">
            <v>1000CILA</v>
          </cell>
        </row>
        <row r="297">
          <cell r="A297" t="str">
            <v>80CI A</v>
          </cell>
        </row>
        <row r="298">
          <cell r="A298" t="str">
            <v>100CI A</v>
          </cell>
        </row>
        <row r="299">
          <cell r="A299" t="str">
            <v>125CI A</v>
          </cell>
        </row>
        <row r="300">
          <cell r="A300" t="str">
            <v>150CI A</v>
          </cell>
        </row>
        <row r="301">
          <cell r="A301" t="str">
            <v>200CI A</v>
          </cell>
        </row>
        <row r="302">
          <cell r="A302" t="str">
            <v>250CI A</v>
          </cell>
        </row>
        <row r="303">
          <cell r="A303" t="str">
            <v>300CI A</v>
          </cell>
        </row>
        <row r="304">
          <cell r="A304" t="str">
            <v>350CI A</v>
          </cell>
        </row>
        <row r="305">
          <cell r="A305" t="str">
            <v>400CI A</v>
          </cell>
        </row>
        <row r="306">
          <cell r="A306" t="str">
            <v>450CI A</v>
          </cell>
        </row>
        <row r="307">
          <cell r="A307" t="str">
            <v>500CI A</v>
          </cell>
        </row>
        <row r="308">
          <cell r="A308" t="str">
            <v>600CI A</v>
          </cell>
        </row>
        <row r="309">
          <cell r="A309" t="str">
            <v>700CI A</v>
          </cell>
        </row>
        <row r="310">
          <cell r="A310" t="str">
            <v>750CI A</v>
          </cell>
        </row>
        <row r="311">
          <cell r="A311" t="str">
            <v>800CI A</v>
          </cell>
        </row>
        <row r="312">
          <cell r="A312" t="str">
            <v>900CI A</v>
          </cell>
        </row>
        <row r="313">
          <cell r="A313" t="str">
            <v>1000CI A</v>
          </cell>
        </row>
        <row r="315">
          <cell r="A315" t="str">
            <v>80CI B</v>
          </cell>
        </row>
        <row r="316">
          <cell r="A316" t="str">
            <v>100CI B</v>
          </cell>
        </row>
        <row r="317">
          <cell r="A317" t="str">
            <v>125CI B</v>
          </cell>
        </row>
        <row r="318">
          <cell r="A318" t="str">
            <v>150CI B</v>
          </cell>
        </row>
        <row r="319">
          <cell r="A319" t="str">
            <v>200CI B</v>
          </cell>
        </row>
        <row r="320">
          <cell r="A320" t="str">
            <v>250CI B</v>
          </cell>
        </row>
        <row r="321">
          <cell r="A321" t="str">
            <v>300CI B</v>
          </cell>
        </row>
        <row r="322">
          <cell r="A322" t="str">
            <v>350CI B</v>
          </cell>
        </row>
        <row r="323">
          <cell r="A323" t="str">
            <v>400CI B</v>
          </cell>
        </row>
        <row r="324">
          <cell r="A324" t="str">
            <v>450CI B</v>
          </cell>
        </row>
        <row r="325">
          <cell r="A325" t="str">
            <v>500CI B</v>
          </cell>
        </row>
        <row r="326">
          <cell r="A326" t="str">
            <v>600CI B</v>
          </cell>
        </row>
        <row r="327">
          <cell r="A327" t="str">
            <v>700CI B</v>
          </cell>
        </row>
        <row r="328">
          <cell r="A328" t="str">
            <v>750CI B</v>
          </cell>
        </row>
        <row r="329">
          <cell r="A329" t="str">
            <v>800CI B</v>
          </cell>
        </row>
        <row r="330">
          <cell r="A330" t="str">
            <v>900CI B</v>
          </cell>
        </row>
        <row r="331">
          <cell r="A331" t="str">
            <v>1000CI B</v>
          </cell>
        </row>
        <row r="333">
          <cell r="A333" t="str">
            <v>80CI</v>
          </cell>
        </row>
        <row r="334">
          <cell r="A334" t="str">
            <v>100CI</v>
          </cell>
        </row>
        <row r="335">
          <cell r="A335" t="str">
            <v>125CI</v>
          </cell>
        </row>
        <row r="336">
          <cell r="A336" t="str">
            <v>150CI</v>
          </cell>
        </row>
        <row r="337">
          <cell r="A337" t="str">
            <v>200CI</v>
          </cell>
        </row>
        <row r="338">
          <cell r="A338" t="str">
            <v>250CI</v>
          </cell>
        </row>
        <row r="339">
          <cell r="A339" t="str">
            <v>300CI</v>
          </cell>
        </row>
        <row r="340">
          <cell r="A340" t="str">
            <v>350CI</v>
          </cell>
        </row>
        <row r="341">
          <cell r="A341" t="str">
            <v>400CI</v>
          </cell>
        </row>
        <row r="342">
          <cell r="A342" t="str">
            <v>450CI</v>
          </cell>
        </row>
        <row r="343">
          <cell r="A343" t="str">
            <v>500CI</v>
          </cell>
        </row>
        <row r="344">
          <cell r="A344" t="str">
            <v>600CI</v>
          </cell>
        </row>
        <row r="345">
          <cell r="A345" t="str">
            <v>700CI</v>
          </cell>
        </row>
        <row r="350">
          <cell r="A350" t="str">
            <v>80DI K7</v>
          </cell>
        </row>
        <row r="351">
          <cell r="A351" t="str">
            <v>100DI K7</v>
          </cell>
        </row>
        <row r="352">
          <cell r="A352" t="str">
            <v>125DI K7</v>
          </cell>
        </row>
        <row r="353">
          <cell r="A353" t="str">
            <v>150DI K7</v>
          </cell>
        </row>
        <row r="354">
          <cell r="A354" t="str">
            <v>200DI K7</v>
          </cell>
        </row>
        <row r="355">
          <cell r="A355" t="str">
            <v>250DI K7</v>
          </cell>
        </row>
        <row r="356">
          <cell r="A356" t="str">
            <v>300DI K7</v>
          </cell>
        </row>
        <row r="357">
          <cell r="A357" t="str">
            <v>350DI K7</v>
          </cell>
        </row>
        <row r="358">
          <cell r="A358" t="str">
            <v>400DI K7</v>
          </cell>
        </row>
        <row r="359">
          <cell r="A359" t="str">
            <v>450DI K7</v>
          </cell>
        </row>
        <row r="360">
          <cell r="A360" t="str">
            <v>500DI K7</v>
          </cell>
        </row>
        <row r="361">
          <cell r="A361" t="str">
            <v>600DI K7</v>
          </cell>
        </row>
        <row r="362">
          <cell r="A362" t="str">
            <v>700DI K7</v>
          </cell>
        </row>
        <row r="363">
          <cell r="A363" t="str">
            <v>750DI K7</v>
          </cell>
        </row>
        <row r="364">
          <cell r="A364" t="str">
            <v>800DI K7</v>
          </cell>
        </row>
        <row r="365">
          <cell r="A365" t="str">
            <v>900DI K7</v>
          </cell>
        </row>
        <row r="366">
          <cell r="A366" t="str">
            <v>1000DI K7</v>
          </cell>
        </row>
        <row r="368">
          <cell r="A368" t="str">
            <v>80DI K8</v>
          </cell>
        </row>
        <row r="369">
          <cell r="A369" t="str">
            <v>100DI K8</v>
          </cell>
        </row>
        <row r="370">
          <cell r="A370" t="str">
            <v>125DI K8</v>
          </cell>
        </row>
        <row r="371">
          <cell r="A371" t="str">
            <v>150DI K8</v>
          </cell>
        </row>
        <row r="372">
          <cell r="A372" t="str">
            <v>200DI K8</v>
          </cell>
        </row>
        <row r="373">
          <cell r="A373" t="str">
            <v>250DI K8</v>
          </cell>
        </row>
        <row r="374">
          <cell r="A374" t="str">
            <v>300DI K8</v>
          </cell>
        </row>
        <row r="375">
          <cell r="A375" t="str">
            <v>350DI K8</v>
          </cell>
        </row>
        <row r="376">
          <cell r="A376" t="str">
            <v>400DI K8</v>
          </cell>
        </row>
        <row r="377">
          <cell r="A377" t="str">
            <v>450DI K8</v>
          </cell>
        </row>
        <row r="378">
          <cell r="A378" t="str">
            <v>500DI K8</v>
          </cell>
        </row>
        <row r="379">
          <cell r="A379" t="str">
            <v>600DI K8</v>
          </cell>
        </row>
        <row r="380">
          <cell r="A380" t="str">
            <v>700DI K8</v>
          </cell>
        </row>
        <row r="381">
          <cell r="A381" t="str">
            <v>750DI K8</v>
          </cell>
        </row>
        <row r="382">
          <cell r="A382" t="str">
            <v>800DI K8</v>
          </cell>
        </row>
        <row r="383">
          <cell r="A383" t="str">
            <v>900DI K8</v>
          </cell>
        </row>
        <row r="384">
          <cell r="A384" t="str">
            <v>1000DI K8</v>
          </cell>
        </row>
        <row r="386">
          <cell r="A386" t="str">
            <v>80DI K9</v>
          </cell>
        </row>
        <row r="387">
          <cell r="A387" t="str">
            <v>100DI K9</v>
          </cell>
        </row>
        <row r="388">
          <cell r="A388" t="str">
            <v>125DI K9</v>
          </cell>
        </row>
        <row r="389">
          <cell r="A389" t="str">
            <v>150DI K9</v>
          </cell>
        </row>
        <row r="390">
          <cell r="A390" t="str">
            <v>200DI K9</v>
          </cell>
        </row>
        <row r="391">
          <cell r="A391" t="str">
            <v>250DI K9</v>
          </cell>
        </row>
        <row r="392">
          <cell r="A392" t="str">
            <v>300DI K9</v>
          </cell>
        </row>
        <row r="393">
          <cell r="A393" t="str">
            <v>350DI K9</v>
          </cell>
        </row>
        <row r="394">
          <cell r="A394" t="str">
            <v>400DI K9</v>
          </cell>
        </row>
        <row r="395">
          <cell r="A395" t="str">
            <v>450DI K9</v>
          </cell>
        </row>
        <row r="396">
          <cell r="A396" t="str">
            <v>500DI K9</v>
          </cell>
        </row>
        <row r="397">
          <cell r="A397" t="str">
            <v>600DI K9</v>
          </cell>
        </row>
        <row r="398">
          <cell r="A398" t="str">
            <v>700DI K9</v>
          </cell>
        </row>
        <row r="399">
          <cell r="A399" t="str">
            <v>750DI K9</v>
          </cell>
        </row>
        <row r="400">
          <cell r="A400" t="str">
            <v>800DI K9</v>
          </cell>
        </row>
        <row r="401">
          <cell r="A401" t="str">
            <v>900DI K9</v>
          </cell>
        </row>
        <row r="402">
          <cell r="A402" t="str">
            <v>1000DI K9</v>
          </cell>
        </row>
        <row r="404">
          <cell r="A404" t="str">
            <v>80DI K10</v>
          </cell>
        </row>
        <row r="405">
          <cell r="A405" t="str">
            <v>100DI K10</v>
          </cell>
        </row>
        <row r="406">
          <cell r="A406" t="str">
            <v>125DI K10</v>
          </cell>
        </row>
        <row r="407">
          <cell r="A407" t="str">
            <v>150DI K10</v>
          </cell>
        </row>
        <row r="408">
          <cell r="A408" t="str">
            <v>200DI K10</v>
          </cell>
        </row>
        <row r="409">
          <cell r="A409" t="str">
            <v>250DI K10</v>
          </cell>
        </row>
        <row r="410">
          <cell r="A410" t="str">
            <v>300DI K10</v>
          </cell>
        </row>
        <row r="411">
          <cell r="A411" t="str">
            <v>350DI K10</v>
          </cell>
        </row>
        <row r="412">
          <cell r="A412" t="str">
            <v>400DI K10</v>
          </cell>
        </row>
        <row r="413">
          <cell r="A413" t="str">
            <v>450DI K10</v>
          </cell>
        </row>
        <row r="414">
          <cell r="A414" t="str">
            <v>500DI K10</v>
          </cell>
        </row>
        <row r="415">
          <cell r="A415" t="str">
            <v>600DI K10</v>
          </cell>
        </row>
        <row r="416">
          <cell r="A416" t="str">
            <v>700DI K10</v>
          </cell>
        </row>
        <row r="417">
          <cell r="A417" t="str">
            <v>750DI K10</v>
          </cell>
        </row>
        <row r="418">
          <cell r="A418" t="str">
            <v>800DI K10</v>
          </cell>
        </row>
        <row r="419">
          <cell r="A419" t="str">
            <v>900DI K10</v>
          </cell>
        </row>
        <row r="420">
          <cell r="A420" t="str">
            <v>1000DI K10</v>
          </cell>
        </row>
        <row r="422">
          <cell r="A422" t="str">
            <v>80DI K12</v>
          </cell>
        </row>
        <row r="423">
          <cell r="A423" t="str">
            <v>100DI K12</v>
          </cell>
        </row>
        <row r="424">
          <cell r="A424" t="str">
            <v>125DI K12</v>
          </cell>
        </row>
        <row r="425">
          <cell r="A425" t="str">
            <v>150DI K12</v>
          </cell>
        </row>
        <row r="426">
          <cell r="A426" t="str">
            <v>200DI K12</v>
          </cell>
        </row>
        <row r="427">
          <cell r="A427" t="str">
            <v>250DI K12</v>
          </cell>
        </row>
        <row r="428">
          <cell r="A428" t="str">
            <v>300DI K12</v>
          </cell>
        </row>
        <row r="429">
          <cell r="A429" t="str">
            <v>350DI K12</v>
          </cell>
        </row>
        <row r="430">
          <cell r="A430" t="str">
            <v>400DI K12</v>
          </cell>
        </row>
        <row r="431">
          <cell r="A431" t="str">
            <v>450DI K12</v>
          </cell>
        </row>
        <row r="432">
          <cell r="A432" t="str">
            <v>500DI K12</v>
          </cell>
        </row>
        <row r="433">
          <cell r="A433" t="str">
            <v>600DI K12</v>
          </cell>
        </row>
        <row r="434">
          <cell r="A434" t="str">
            <v>700DI K12</v>
          </cell>
        </row>
        <row r="435">
          <cell r="A435" t="str">
            <v>750DI K12</v>
          </cell>
        </row>
        <row r="436">
          <cell r="A436" t="str">
            <v>800DI K12</v>
          </cell>
        </row>
        <row r="437">
          <cell r="A437" t="str">
            <v>900DI K12</v>
          </cell>
        </row>
        <row r="438">
          <cell r="A438" t="str">
            <v>1000DI K12</v>
          </cell>
        </row>
        <row r="440">
          <cell r="A440" t="str">
            <v>250BWSC 4-12KG</v>
          </cell>
        </row>
        <row r="441">
          <cell r="A441" t="str">
            <v>300BWSC 4-12KG</v>
          </cell>
        </row>
        <row r="442">
          <cell r="A442" t="str">
            <v>350BWSC 4-12KG</v>
          </cell>
        </row>
        <row r="443">
          <cell r="A443" t="str">
            <v>400BWSC 4-12KG</v>
          </cell>
        </row>
        <row r="444">
          <cell r="A444" t="str">
            <v>450BWSC 4-12KG</v>
          </cell>
        </row>
        <row r="445">
          <cell r="A445" t="str">
            <v>500BWSC 4-12KG</v>
          </cell>
        </row>
        <row r="446">
          <cell r="A446" t="str">
            <v>600BWSC 4-12KG</v>
          </cell>
        </row>
        <row r="447">
          <cell r="A447" t="str">
            <v>700BWSC 4-12KG</v>
          </cell>
        </row>
        <row r="448">
          <cell r="A448" t="str">
            <v>800BWSC 4-12KG</v>
          </cell>
        </row>
        <row r="449">
          <cell r="A449" t="str">
            <v>900BWSC 4-12KG</v>
          </cell>
        </row>
        <row r="450">
          <cell r="A450" t="str">
            <v>1000BWSC 4-12KG</v>
          </cell>
        </row>
        <row r="451">
          <cell r="A451" t="str">
            <v>1100BWSC 4-12KG</v>
          </cell>
        </row>
        <row r="452">
          <cell r="A452" t="str">
            <v>1200BWSC 4-12KG</v>
          </cell>
        </row>
        <row r="454">
          <cell r="A454" t="str">
            <v>250BWSC 14KG</v>
          </cell>
        </row>
        <row r="455">
          <cell r="A455" t="str">
            <v>300BWSC 14KG</v>
          </cell>
        </row>
        <row r="456">
          <cell r="A456" t="str">
            <v>350BWSC 14KG</v>
          </cell>
        </row>
        <row r="457">
          <cell r="A457" t="str">
            <v>400BWSC 14KG</v>
          </cell>
        </row>
        <row r="458">
          <cell r="A458" t="str">
            <v>450BWSC 14KG</v>
          </cell>
        </row>
        <row r="459">
          <cell r="A459" t="str">
            <v>500BWSC 14KG</v>
          </cell>
        </row>
        <row r="460">
          <cell r="A460" t="str">
            <v>600BWSC 14KG</v>
          </cell>
        </row>
        <row r="461">
          <cell r="A461" t="str">
            <v>700BWSC 14KG</v>
          </cell>
        </row>
        <row r="462">
          <cell r="A462" t="str">
            <v>800BWSC 14KG</v>
          </cell>
        </row>
        <row r="463">
          <cell r="A463" t="str">
            <v>900BWSC 14KG</v>
          </cell>
        </row>
        <row r="464">
          <cell r="A464" t="str">
            <v>1000BWSC 14KG</v>
          </cell>
        </row>
        <row r="465">
          <cell r="A465" t="str">
            <v>1100BWSC 14KG</v>
          </cell>
        </row>
        <row r="466">
          <cell r="A466" t="str">
            <v>1200BWSC 14KG</v>
          </cell>
        </row>
        <row r="468">
          <cell r="A468" t="str">
            <v>250BWSC 16KG</v>
          </cell>
        </row>
        <row r="469">
          <cell r="A469" t="str">
            <v>300BWSC 16KG</v>
          </cell>
        </row>
        <row r="470">
          <cell r="A470" t="str">
            <v>350BWSC 16KG</v>
          </cell>
        </row>
        <row r="471">
          <cell r="A471" t="str">
            <v>400BWSC 16KG</v>
          </cell>
        </row>
        <row r="472">
          <cell r="A472" t="str">
            <v>450BWSC 16KG</v>
          </cell>
        </row>
        <row r="473">
          <cell r="A473" t="str">
            <v>500BWSC 16KG</v>
          </cell>
        </row>
        <row r="474">
          <cell r="A474" t="str">
            <v>600BWSC 16KG</v>
          </cell>
        </row>
        <row r="475">
          <cell r="A475" t="str">
            <v>700BWSC 16KG</v>
          </cell>
        </row>
        <row r="476">
          <cell r="A476" t="str">
            <v>800BWSC 16KG</v>
          </cell>
        </row>
        <row r="477">
          <cell r="A477" t="str">
            <v>900BWSC 16KG</v>
          </cell>
        </row>
        <row r="478">
          <cell r="A478" t="str">
            <v>1000BWSC 16KG</v>
          </cell>
        </row>
        <row r="479">
          <cell r="A479" t="str">
            <v>1100BWSC 16KG</v>
          </cell>
        </row>
        <row r="480">
          <cell r="A480" t="str">
            <v>1200BWSC 16KG</v>
          </cell>
        </row>
        <row r="482">
          <cell r="A482" t="str">
            <v>250BWSC 18KG</v>
          </cell>
        </row>
        <row r="483">
          <cell r="A483" t="str">
            <v>300BWSC 18KG</v>
          </cell>
        </row>
        <row r="484">
          <cell r="A484" t="str">
            <v>350BWSC 18KG</v>
          </cell>
        </row>
        <row r="485">
          <cell r="A485" t="str">
            <v>400BWSC 18KG</v>
          </cell>
        </row>
        <row r="486">
          <cell r="A486" t="str">
            <v>450BWSC 18KG</v>
          </cell>
        </row>
        <row r="487">
          <cell r="A487" t="str">
            <v>500BWSC 18KG</v>
          </cell>
        </row>
        <row r="488">
          <cell r="A488" t="str">
            <v>600BWSC 18KG</v>
          </cell>
        </row>
        <row r="489">
          <cell r="A489" t="str">
            <v>700BWSC 18KG</v>
          </cell>
        </row>
        <row r="490">
          <cell r="A490" t="str">
            <v>800BWSC 18KG</v>
          </cell>
        </row>
        <row r="491">
          <cell r="A491" t="str">
            <v>900BWSC 18KG</v>
          </cell>
        </row>
        <row r="492">
          <cell r="A492" t="str">
            <v>1000BWSC 18KG</v>
          </cell>
        </row>
        <row r="493">
          <cell r="A493" t="str">
            <v>1100BWSC 18KG</v>
          </cell>
        </row>
        <row r="494">
          <cell r="A494" t="str">
            <v>1200BWSC 18KG</v>
          </cell>
        </row>
        <row r="496">
          <cell r="A496" t="str">
            <v>250BWSC 20KG</v>
          </cell>
        </row>
        <row r="497">
          <cell r="A497" t="str">
            <v>300BWSC 20KG</v>
          </cell>
        </row>
        <row r="498">
          <cell r="A498" t="str">
            <v>350BWSC 20KG</v>
          </cell>
        </row>
        <row r="499">
          <cell r="A499" t="str">
            <v>400BWSC 20KG</v>
          </cell>
        </row>
        <row r="500">
          <cell r="A500" t="str">
            <v>450BWSC 20KG</v>
          </cell>
        </row>
        <row r="501">
          <cell r="A501" t="str">
            <v>500BWSC 20KG</v>
          </cell>
        </row>
        <row r="502">
          <cell r="A502" t="str">
            <v>600BWSC 20KG</v>
          </cell>
        </row>
        <row r="503">
          <cell r="A503" t="str">
            <v>700BWSC 20KG</v>
          </cell>
        </row>
        <row r="504">
          <cell r="A504" t="str">
            <v>800BWSC 20KG</v>
          </cell>
        </row>
        <row r="505">
          <cell r="A505" t="str">
            <v>900BWSC 20KG</v>
          </cell>
        </row>
        <row r="506">
          <cell r="A506" t="str">
            <v>1000BWSC 20KG</v>
          </cell>
        </row>
        <row r="507">
          <cell r="A507" t="str">
            <v>1100BWSC 20KG</v>
          </cell>
        </row>
        <row r="508">
          <cell r="A508" t="str">
            <v>1200BWSC 20KG</v>
          </cell>
        </row>
        <row r="510">
          <cell r="A510" t="str">
            <v>250BWSC 22KG</v>
          </cell>
        </row>
        <row r="511">
          <cell r="A511" t="str">
            <v>300BWSC 22KG</v>
          </cell>
        </row>
        <row r="512">
          <cell r="A512" t="str">
            <v>350BWSC 22KG</v>
          </cell>
        </row>
        <row r="513">
          <cell r="A513" t="str">
            <v>400BWSC 22KG</v>
          </cell>
        </row>
        <row r="514">
          <cell r="A514" t="str">
            <v>450BWSC 22KG</v>
          </cell>
        </row>
        <row r="515">
          <cell r="A515" t="str">
            <v>500BWSC 22KG</v>
          </cell>
        </row>
        <row r="516">
          <cell r="A516" t="str">
            <v>600BWSC 22KG</v>
          </cell>
        </row>
        <row r="517">
          <cell r="A517" t="str">
            <v>700BWSC 22KG</v>
          </cell>
        </row>
        <row r="518">
          <cell r="A518" t="str">
            <v>800BWSC 22KG</v>
          </cell>
        </row>
        <row r="519">
          <cell r="A519" t="str">
            <v>900BWSC 22KG</v>
          </cell>
        </row>
        <row r="520">
          <cell r="A520" t="str">
            <v>1000BWSC 22KG</v>
          </cell>
        </row>
        <row r="521">
          <cell r="A521" t="str">
            <v>1100BWSC 22KG</v>
          </cell>
        </row>
        <row r="522">
          <cell r="A522" t="str">
            <v>1200BWSC 22KG</v>
          </cell>
        </row>
        <row r="524">
          <cell r="A524" t="str">
            <v>250BWSC 24KG</v>
          </cell>
        </row>
        <row r="525">
          <cell r="A525" t="str">
            <v>300BWSC 24KG</v>
          </cell>
        </row>
        <row r="526">
          <cell r="A526" t="str">
            <v>350BWSC 24KG</v>
          </cell>
        </row>
        <row r="527">
          <cell r="A527" t="str">
            <v>400BWSC 24KG</v>
          </cell>
        </row>
        <row r="528">
          <cell r="A528" t="str">
            <v>450BWSC 24KG</v>
          </cell>
        </row>
        <row r="529">
          <cell r="A529" t="str">
            <v>500BWSC 24KG</v>
          </cell>
        </row>
        <row r="530">
          <cell r="A530" t="str">
            <v>600BWSC 24KG</v>
          </cell>
        </row>
        <row r="531">
          <cell r="A531" t="str">
            <v>700BWSC 24KG</v>
          </cell>
        </row>
        <row r="532">
          <cell r="A532" t="str">
            <v>800BWSC 24KG</v>
          </cell>
        </row>
        <row r="533">
          <cell r="A533" t="str">
            <v>900BWSC 24KG</v>
          </cell>
        </row>
        <row r="534">
          <cell r="A534" t="str">
            <v>1000BWSC 24KG</v>
          </cell>
        </row>
        <row r="535">
          <cell r="A535" t="str">
            <v>1100BWSC 24KG</v>
          </cell>
        </row>
        <row r="536">
          <cell r="A536" t="str">
            <v>1200BWSC 24KG</v>
          </cell>
        </row>
        <row r="538">
          <cell r="A538" t="str">
            <v>250BWSC 26KG</v>
          </cell>
        </row>
        <row r="539">
          <cell r="A539" t="str">
            <v>300BWSC 26KG</v>
          </cell>
        </row>
        <row r="540">
          <cell r="A540" t="str">
            <v>350BWSC 26KG</v>
          </cell>
        </row>
        <row r="541">
          <cell r="A541" t="str">
            <v>400BWSC 26KG</v>
          </cell>
        </row>
        <row r="542">
          <cell r="A542" t="str">
            <v>450BWSC 26KG</v>
          </cell>
        </row>
        <row r="543">
          <cell r="A543" t="str">
            <v>500BWSC 26KG</v>
          </cell>
        </row>
        <row r="544">
          <cell r="A544" t="str">
            <v>600BWSC 26KG</v>
          </cell>
        </row>
        <row r="545">
          <cell r="A545" t="str">
            <v>700BWSC 26KG</v>
          </cell>
        </row>
        <row r="546">
          <cell r="A546" t="str">
            <v>800BWSC 26KG</v>
          </cell>
        </row>
        <row r="547">
          <cell r="A547" t="str">
            <v>900BWSC 26KG</v>
          </cell>
        </row>
        <row r="548">
          <cell r="A548" t="str">
            <v>1000BWSC 26KG</v>
          </cell>
        </row>
        <row r="549">
          <cell r="A549" t="str">
            <v>1100BWSC 26KG</v>
          </cell>
        </row>
        <row r="550">
          <cell r="A550" t="str">
            <v>1200BWSC 26KG</v>
          </cell>
        </row>
        <row r="552">
          <cell r="A552" t="str">
            <v>250BWSC 28KG</v>
          </cell>
        </row>
        <row r="553">
          <cell r="A553" t="str">
            <v>300BWSC 28KG</v>
          </cell>
        </row>
        <row r="554">
          <cell r="A554" t="str">
            <v>350BWSC 28KG</v>
          </cell>
        </row>
        <row r="555">
          <cell r="A555" t="str">
            <v>400BWSC 28KG</v>
          </cell>
        </row>
        <row r="556">
          <cell r="A556" t="str">
            <v>450BWSC 28KG</v>
          </cell>
        </row>
        <row r="557">
          <cell r="A557" t="str">
            <v>500BWSC 28KG</v>
          </cell>
        </row>
        <row r="558">
          <cell r="A558" t="str">
            <v>600BWSC 28KG</v>
          </cell>
        </row>
        <row r="559">
          <cell r="A559" t="str">
            <v>700BWSC 28KG</v>
          </cell>
        </row>
        <row r="560">
          <cell r="A560" t="str">
            <v>800BWSC 28KG</v>
          </cell>
        </row>
        <row r="561">
          <cell r="A561" t="str">
            <v>900BWSC 28KG</v>
          </cell>
        </row>
        <row r="562">
          <cell r="A562" t="str">
            <v>1000BWSC 28KG</v>
          </cell>
        </row>
        <row r="563">
          <cell r="A563" t="str">
            <v>1100BWSC 28KG</v>
          </cell>
        </row>
        <row r="564">
          <cell r="A564" t="str">
            <v>1200BWSC 28KG</v>
          </cell>
        </row>
        <row r="566">
          <cell r="A566" t="str">
            <v>250BWSC 30KG</v>
          </cell>
        </row>
        <row r="567">
          <cell r="A567" t="str">
            <v>300BWSC 30KG</v>
          </cell>
        </row>
        <row r="568">
          <cell r="A568" t="str">
            <v>350BWSC 30KG</v>
          </cell>
        </row>
        <row r="569">
          <cell r="A569" t="str">
            <v>400BWSC 30KG</v>
          </cell>
        </row>
        <row r="570">
          <cell r="A570" t="str">
            <v>450BWSC 30KG</v>
          </cell>
        </row>
        <row r="571">
          <cell r="A571" t="str">
            <v>500BWSC 30KG</v>
          </cell>
        </row>
        <row r="572">
          <cell r="A572" t="str">
            <v>600BWSC 30KG</v>
          </cell>
        </row>
        <row r="573">
          <cell r="A573" t="str">
            <v>700BWSC 30KG</v>
          </cell>
        </row>
        <row r="574">
          <cell r="A574" t="str">
            <v>800BWSC 30KG</v>
          </cell>
        </row>
        <row r="575">
          <cell r="A575" t="str">
            <v>900BWSC 30KG</v>
          </cell>
        </row>
        <row r="576">
          <cell r="A576" t="str">
            <v>1000BWSC 30KG</v>
          </cell>
        </row>
        <row r="577">
          <cell r="A577" t="str">
            <v>1100BWSC 30KG</v>
          </cell>
        </row>
        <row r="578">
          <cell r="A578" t="str">
            <v>1200BWSC 30KG</v>
          </cell>
        </row>
        <row r="580">
          <cell r="A580" t="str">
            <v>300GRP 3BAR</v>
          </cell>
        </row>
        <row r="581">
          <cell r="A581" t="str">
            <v>350GRP 3BAR</v>
          </cell>
        </row>
        <row r="582">
          <cell r="A582" t="str">
            <v>400GRP 3BAR</v>
          </cell>
        </row>
        <row r="583">
          <cell r="A583" t="str">
            <v>450GRP 3BAR</v>
          </cell>
        </row>
        <row r="584">
          <cell r="A584" t="str">
            <v>500GRP 3BAR</v>
          </cell>
        </row>
        <row r="585">
          <cell r="A585" t="str">
            <v>600GRP 3BAR</v>
          </cell>
        </row>
        <row r="586">
          <cell r="A586" t="str">
            <v>700GRP 3BAR</v>
          </cell>
        </row>
        <row r="587">
          <cell r="A587" t="str">
            <v>800GRP 3BAR</v>
          </cell>
        </row>
        <row r="588">
          <cell r="A588" t="str">
            <v>900GRP 3BAR</v>
          </cell>
        </row>
        <row r="589">
          <cell r="A589" t="str">
            <v>1000GRP 3BAR</v>
          </cell>
        </row>
        <row r="591">
          <cell r="A591" t="str">
            <v>300GRP 6BAR</v>
          </cell>
        </row>
        <row r="592">
          <cell r="A592" t="str">
            <v>350GRP 6BAR</v>
          </cell>
        </row>
        <row r="593">
          <cell r="A593" t="str">
            <v>400GRP 6BAR</v>
          </cell>
        </row>
        <row r="594">
          <cell r="A594" t="str">
            <v>450GRP 6BAR</v>
          </cell>
        </row>
        <row r="595">
          <cell r="A595" t="str">
            <v>500GRP 6BAR</v>
          </cell>
        </row>
        <row r="596">
          <cell r="A596" t="str">
            <v>600GRP 6BAR</v>
          </cell>
        </row>
        <row r="597">
          <cell r="A597" t="str">
            <v>700GRP 6BAR</v>
          </cell>
        </row>
        <row r="598">
          <cell r="A598" t="str">
            <v>800GRP 6BAR</v>
          </cell>
        </row>
        <row r="599">
          <cell r="A599" t="str">
            <v>900GRP 6BAR</v>
          </cell>
        </row>
        <row r="600">
          <cell r="A600" t="str">
            <v>1000GRP 6BAR</v>
          </cell>
        </row>
        <row r="602">
          <cell r="A602" t="str">
            <v>300GRP 9BAR</v>
          </cell>
        </row>
        <row r="603">
          <cell r="A603" t="str">
            <v>350GRP 9BAR</v>
          </cell>
        </row>
        <row r="604">
          <cell r="A604" t="str">
            <v>400GRP 9BAR</v>
          </cell>
        </row>
        <row r="605">
          <cell r="A605" t="str">
            <v>450GRP 9BAR</v>
          </cell>
        </row>
        <row r="606">
          <cell r="A606" t="str">
            <v>500GRP 9BAR</v>
          </cell>
        </row>
        <row r="607">
          <cell r="A607" t="str">
            <v>600GRP 9BAR</v>
          </cell>
        </row>
        <row r="608">
          <cell r="A608" t="str">
            <v>700GRP 9BAR</v>
          </cell>
        </row>
        <row r="609">
          <cell r="A609" t="str">
            <v>800GRP 9BAR</v>
          </cell>
        </row>
        <row r="610">
          <cell r="A610" t="str">
            <v>900GRP 9BAR</v>
          </cell>
        </row>
        <row r="611">
          <cell r="A611" t="str">
            <v>1000GRP 9BAR</v>
          </cell>
        </row>
        <row r="613">
          <cell r="A613" t="str">
            <v>300GRP 12BAR</v>
          </cell>
        </row>
        <row r="614">
          <cell r="A614" t="str">
            <v>350GRP 12BAR</v>
          </cell>
        </row>
        <row r="615">
          <cell r="A615" t="str">
            <v>400GRP 12BAR</v>
          </cell>
        </row>
        <row r="616">
          <cell r="A616" t="str">
            <v>450GRP 12BAR</v>
          </cell>
        </row>
        <row r="617">
          <cell r="A617" t="str">
            <v>500GRP 12BAR</v>
          </cell>
        </row>
        <row r="618">
          <cell r="A618" t="str">
            <v>600GRP 12BAR</v>
          </cell>
        </row>
        <row r="619">
          <cell r="A619" t="str">
            <v>700GRP 12BAR</v>
          </cell>
        </row>
        <row r="620">
          <cell r="A620" t="str">
            <v>800GRP 12BAR</v>
          </cell>
        </row>
        <row r="621">
          <cell r="A621" t="str">
            <v>900GRP 12BAR</v>
          </cell>
        </row>
        <row r="622">
          <cell r="A622" t="str">
            <v>1000GRP 12BAR</v>
          </cell>
        </row>
        <row r="624">
          <cell r="A624" t="str">
            <v>300GRP 15BAR</v>
          </cell>
        </row>
        <row r="625">
          <cell r="A625" t="str">
            <v>350GRP 15BAR</v>
          </cell>
        </row>
        <row r="626">
          <cell r="A626" t="str">
            <v>400GRP 15BAR</v>
          </cell>
        </row>
        <row r="627">
          <cell r="A627" t="str">
            <v>450GRP 15BAR</v>
          </cell>
        </row>
        <row r="628">
          <cell r="A628" t="str">
            <v>500GRP 15BAR</v>
          </cell>
        </row>
        <row r="629">
          <cell r="A629" t="str">
            <v>600GRP 15BAR</v>
          </cell>
        </row>
        <row r="630">
          <cell r="A630" t="str">
            <v>700GRP 15BAR</v>
          </cell>
        </row>
        <row r="631">
          <cell r="A631" t="str">
            <v>800GRP 15BAR</v>
          </cell>
        </row>
        <row r="632">
          <cell r="A632" t="str">
            <v>900GRP 15BAR</v>
          </cell>
        </row>
        <row r="633">
          <cell r="A633" t="str">
            <v>1000GRP 15BAR</v>
          </cell>
        </row>
        <row r="635">
          <cell r="A635" t="str">
            <v>80 MS 5</v>
          </cell>
        </row>
        <row r="636">
          <cell r="A636" t="str">
            <v>100 MS 5</v>
          </cell>
        </row>
        <row r="637">
          <cell r="A637" t="str">
            <v>125 MS 5</v>
          </cell>
        </row>
        <row r="638">
          <cell r="A638" t="str">
            <v>150 MS 5</v>
          </cell>
        </row>
        <row r="639">
          <cell r="A639" t="str">
            <v>200 MS 5</v>
          </cell>
        </row>
        <row r="640">
          <cell r="A640" t="str">
            <v>250 MS 5</v>
          </cell>
        </row>
        <row r="641">
          <cell r="A641" t="str">
            <v>300 MS 5</v>
          </cell>
        </row>
        <row r="642">
          <cell r="A642" t="str">
            <v>350 MS 5</v>
          </cell>
        </row>
        <row r="643">
          <cell r="A643" t="str">
            <v>400 MS 5</v>
          </cell>
        </row>
        <row r="644">
          <cell r="A644" t="str">
            <v>450 MS 5</v>
          </cell>
        </row>
        <row r="645">
          <cell r="A645" t="str">
            <v>500 MS 5</v>
          </cell>
        </row>
        <row r="646">
          <cell r="A646" t="str">
            <v>600 MS 5</v>
          </cell>
        </row>
        <row r="647">
          <cell r="A647" t="str">
            <v>700 MS 5</v>
          </cell>
        </row>
        <row r="648">
          <cell r="A648" t="str">
            <v>800 MS 5</v>
          </cell>
        </row>
        <row r="649">
          <cell r="A649" t="str">
            <v>900 MS 5</v>
          </cell>
        </row>
        <row r="650">
          <cell r="A650" t="str">
            <v>1000 MS 5</v>
          </cell>
        </row>
        <row r="652">
          <cell r="A652" t="str">
            <v>80 MS 6</v>
          </cell>
        </row>
        <row r="653">
          <cell r="A653" t="str">
            <v>100 MS 6</v>
          </cell>
        </row>
        <row r="654">
          <cell r="A654" t="str">
            <v>125 MS 6</v>
          </cell>
        </row>
        <row r="655">
          <cell r="A655" t="str">
            <v>150 MS 6</v>
          </cell>
        </row>
        <row r="656">
          <cell r="A656" t="str">
            <v>200 MS 6</v>
          </cell>
        </row>
        <row r="657">
          <cell r="A657" t="str">
            <v>250 MS 6</v>
          </cell>
        </row>
        <row r="658">
          <cell r="A658" t="str">
            <v>300 MS 6</v>
          </cell>
        </row>
        <row r="659">
          <cell r="A659" t="str">
            <v>350 MS 6</v>
          </cell>
        </row>
        <row r="660">
          <cell r="A660" t="str">
            <v>400 MS 6</v>
          </cell>
        </row>
        <row r="661">
          <cell r="A661" t="str">
            <v>450 MS 6</v>
          </cell>
        </row>
        <row r="662">
          <cell r="A662" t="str">
            <v>500 MS 6</v>
          </cell>
        </row>
        <row r="663">
          <cell r="A663" t="str">
            <v>600 MS 6</v>
          </cell>
        </row>
        <row r="664">
          <cell r="A664" t="str">
            <v>700 MS 6</v>
          </cell>
        </row>
        <row r="665">
          <cell r="A665" t="str">
            <v>800 MS 6</v>
          </cell>
        </row>
        <row r="666">
          <cell r="A666" t="str">
            <v>900 MS 6</v>
          </cell>
        </row>
        <row r="667">
          <cell r="A667" t="str">
            <v>1000 MS 6</v>
          </cell>
        </row>
        <row r="669">
          <cell r="A669" t="str">
            <v>80 MS 8</v>
          </cell>
        </row>
        <row r="670">
          <cell r="A670" t="str">
            <v>100 MS 8</v>
          </cell>
        </row>
        <row r="671">
          <cell r="A671" t="str">
            <v>125 MS 8</v>
          </cell>
        </row>
        <row r="672">
          <cell r="A672" t="str">
            <v>150 MS 8</v>
          </cell>
        </row>
        <row r="673">
          <cell r="A673" t="str">
            <v>200 MS 8</v>
          </cell>
        </row>
        <row r="674">
          <cell r="A674" t="str">
            <v>250 MS 8</v>
          </cell>
        </row>
        <row r="675">
          <cell r="A675" t="str">
            <v>300 MS 8</v>
          </cell>
        </row>
        <row r="676">
          <cell r="A676" t="str">
            <v>350 MS 8</v>
          </cell>
        </row>
        <row r="677">
          <cell r="A677" t="str">
            <v>400 MS 8</v>
          </cell>
        </row>
        <row r="678">
          <cell r="A678" t="str">
            <v>450 MS 8</v>
          </cell>
        </row>
        <row r="679">
          <cell r="A679" t="str">
            <v>500 MS 8</v>
          </cell>
        </row>
        <row r="680">
          <cell r="A680" t="str">
            <v>600 MS 8</v>
          </cell>
        </row>
        <row r="681">
          <cell r="A681" t="str">
            <v>700 MS 8</v>
          </cell>
        </row>
        <row r="682">
          <cell r="A682" t="str">
            <v>800 MS 8</v>
          </cell>
        </row>
        <row r="683">
          <cell r="A683" t="str">
            <v>900 MS 8</v>
          </cell>
        </row>
        <row r="684">
          <cell r="A684" t="str">
            <v>1000 MS 8</v>
          </cell>
        </row>
        <row r="686">
          <cell r="A686" t="str">
            <v>80 MS 10</v>
          </cell>
        </row>
        <row r="687">
          <cell r="A687" t="str">
            <v>100 MS 10</v>
          </cell>
        </row>
        <row r="688">
          <cell r="A688" t="str">
            <v>125 MS 10</v>
          </cell>
        </row>
        <row r="689">
          <cell r="A689" t="str">
            <v>150 MS 10</v>
          </cell>
        </row>
        <row r="690">
          <cell r="A690" t="str">
            <v>200 MS 10</v>
          </cell>
        </row>
        <row r="691">
          <cell r="A691" t="str">
            <v>250 MS 10</v>
          </cell>
        </row>
        <row r="692">
          <cell r="A692" t="str">
            <v>300 MS 10</v>
          </cell>
        </row>
        <row r="693">
          <cell r="A693" t="str">
            <v>350 MS 10</v>
          </cell>
        </row>
        <row r="694">
          <cell r="A694" t="str">
            <v>400 MS 10</v>
          </cell>
        </row>
        <row r="695">
          <cell r="A695" t="str">
            <v>450 MS 10</v>
          </cell>
        </row>
        <row r="696">
          <cell r="A696" t="str">
            <v>500 MS 10</v>
          </cell>
        </row>
        <row r="697">
          <cell r="A697" t="str">
            <v>600 MS 10</v>
          </cell>
        </row>
        <row r="698">
          <cell r="A698" t="str">
            <v>700 MS 10</v>
          </cell>
        </row>
        <row r="699">
          <cell r="A699" t="str">
            <v>800 MS 10</v>
          </cell>
        </row>
        <row r="700">
          <cell r="A700" t="str">
            <v>900 MS 10</v>
          </cell>
        </row>
        <row r="701">
          <cell r="A701" t="str">
            <v>1000 MS 10</v>
          </cell>
        </row>
      </sheetData>
      <sheetData sheetId="44"/>
      <sheetData sheetId="45"/>
      <sheetData sheetId="46">
        <row r="23">
          <cell r="A23" t="str">
            <v>80 RCC S/S NP2 CLASS</v>
          </cell>
        </row>
        <row r="24">
          <cell r="A24" t="str">
            <v>100 RCC S/S NP2 CLASS</v>
          </cell>
        </row>
        <row r="25">
          <cell r="A25" t="str">
            <v>150 RCC S/S NP2 CLASS</v>
          </cell>
        </row>
        <row r="26">
          <cell r="A26" t="str">
            <v>200 RCC S/S NP2 CLASS</v>
          </cell>
        </row>
        <row r="27">
          <cell r="A27" t="str">
            <v>225 RCC S/S NP2 CLASS</v>
          </cell>
        </row>
        <row r="28">
          <cell r="A28" t="str">
            <v>250 RCC S/S NP2 CLASS</v>
          </cell>
        </row>
        <row r="29">
          <cell r="A29" t="str">
            <v>300 RCC S/S NP2 CLASS</v>
          </cell>
        </row>
        <row r="30">
          <cell r="A30" t="str">
            <v>350 RCC S/S NP2 CLASS</v>
          </cell>
        </row>
        <row r="31">
          <cell r="A31" t="str">
            <v>400 RCC S/S NP2 CLASS</v>
          </cell>
        </row>
        <row r="32">
          <cell r="A32" t="str">
            <v>450 RCC S/S NP2 CLASS</v>
          </cell>
        </row>
        <row r="33">
          <cell r="A33" t="str">
            <v>500 RCC S/S NP2 CLASS</v>
          </cell>
        </row>
        <row r="34">
          <cell r="A34" t="str">
            <v>600 RCC S/S NP2 CLASS</v>
          </cell>
        </row>
        <row r="35">
          <cell r="A35" t="str">
            <v>700 RCC S/S NP2 CLASS</v>
          </cell>
        </row>
        <row r="36">
          <cell r="A36" t="str">
            <v>800 RCC S/S NP2 CLASS</v>
          </cell>
        </row>
        <row r="37">
          <cell r="A37" t="str">
            <v>900 RCC S/S NP2 CLASS</v>
          </cell>
        </row>
        <row r="38">
          <cell r="A38" t="str">
            <v>1000 RCC S/S NP2 CLASS</v>
          </cell>
        </row>
        <row r="39">
          <cell r="A39" t="str">
            <v>1100 RCC S/S NP2 CLASS</v>
          </cell>
        </row>
        <row r="40">
          <cell r="A40" t="str">
            <v>1200 RCC S/S NP2 CLASS</v>
          </cell>
        </row>
        <row r="41">
          <cell r="A41" t="str">
            <v>1400 RCC S/S NP2 CLASS</v>
          </cell>
        </row>
        <row r="42">
          <cell r="A42" t="str">
            <v>1600 RCC S/S NP2 CLASS</v>
          </cell>
        </row>
        <row r="43">
          <cell r="A43" t="str">
            <v>1800 RCC S/S NP2 CLASS</v>
          </cell>
        </row>
        <row r="44">
          <cell r="A44" t="str">
            <v>80 RCC S/S NP3 CLASS</v>
          </cell>
        </row>
        <row r="45">
          <cell r="A45" t="str">
            <v>150 RCC S/S NP3 CLASS</v>
          </cell>
        </row>
        <row r="46">
          <cell r="A46" t="str">
            <v>200 RCC S/S NP3 CLASS</v>
          </cell>
        </row>
        <row r="47">
          <cell r="A47" t="str">
            <v>225 RCC S/S NP3 CLASS</v>
          </cell>
        </row>
        <row r="48">
          <cell r="A48" t="str">
            <v>250 RCC S/S NP3 CLASS</v>
          </cell>
        </row>
        <row r="49">
          <cell r="A49" t="str">
            <v>300 RCC S/S NP3 CLASS</v>
          </cell>
        </row>
        <row r="50">
          <cell r="A50" t="str">
            <v>350 RCC S/S NP3 CLASS</v>
          </cell>
        </row>
        <row r="51">
          <cell r="A51" t="str">
            <v>400 RCC S/S NP3 CLASS</v>
          </cell>
        </row>
        <row r="52">
          <cell r="A52" t="str">
            <v>450 RCC S/S NP3 CLASS</v>
          </cell>
        </row>
        <row r="53">
          <cell r="A53" t="str">
            <v>500 RCC S/S NP3 CLASS</v>
          </cell>
        </row>
        <row r="54">
          <cell r="A54" t="str">
            <v>600 RCC S/S NP3 CLASS</v>
          </cell>
        </row>
        <row r="55">
          <cell r="A55" t="str">
            <v>700 RCC S/S NP3 CLASS</v>
          </cell>
        </row>
        <row r="56">
          <cell r="A56" t="str">
            <v>800 RCC S/S NP3 CLASS</v>
          </cell>
        </row>
        <row r="57">
          <cell r="A57" t="str">
            <v>900 RCC S/S NP3 CLASS</v>
          </cell>
        </row>
        <row r="58">
          <cell r="A58" t="str">
            <v>1000 RCC S/S NP3 CLASS</v>
          </cell>
        </row>
        <row r="59">
          <cell r="A59" t="str">
            <v>1100 RCC S/S NP3 CLASS</v>
          </cell>
        </row>
        <row r="60">
          <cell r="A60" t="str">
            <v>1200 RCC S/S NP3 CLASS</v>
          </cell>
        </row>
        <row r="61">
          <cell r="A61" t="str">
            <v>1400 RCC S/S NP3 CLASS</v>
          </cell>
        </row>
        <row r="62">
          <cell r="A62" t="str">
            <v>1600 RCC S/S NP3 CLASS</v>
          </cell>
        </row>
        <row r="63">
          <cell r="A63" t="str">
            <v>1800 RCC S/S NP3 CLASS</v>
          </cell>
        </row>
        <row r="64">
          <cell r="A64" t="str">
            <v>80 RCC S/S NP4 CLASS</v>
          </cell>
        </row>
        <row r="65">
          <cell r="A65" t="str">
            <v>150 RCC S/S NP4 CLASS</v>
          </cell>
        </row>
        <row r="66">
          <cell r="A66" t="str">
            <v>200 RCC S/S NP4 CLASS</v>
          </cell>
        </row>
        <row r="67">
          <cell r="A67" t="str">
            <v>225 RCC S/S NP4 CLASS</v>
          </cell>
        </row>
        <row r="68">
          <cell r="A68" t="str">
            <v>250 RCC S/S NP4 CLASS</v>
          </cell>
        </row>
        <row r="69">
          <cell r="A69" t="str">
            <v>300 RCC S/S NP4 CLASS</v>
          </cell>
        </row>
        <row r="70">
          <cell r="A70" t="str">
            <v>350 RCC S/S NP4 CLASS</v>
          </cell>
        </row>
        <row r="71">
          <cell r="A71" t="str">
            <v>400 RCC S/S NP4 CLASS</v>
          </cell>
        </row>
        <row r="72">
          <cell r="A72" t="str">
            <v>450 RCC S/S NP4 CLASS</v>
          </cell>
        </row>
        <row r="73">
          <cell r="A73" t="str">
            <v>500 RCC S/S NP4 CLASS</v>
          </cell>
        </row>
        <row r="74">
          <cell r="A74" t="str">
            <v>600 RCC S/S NP4 CLASS</v>
          </cell>
        </row>
        <row r="75">
          <cell r="A75" t="str">
            <v>700 RCC S/S NP4 CLASS</v>
          </cell>
        </row>
        <row r="76">
          <cell r="A76" t="str">
            <v>800 RCC S/S NP4 CLASS</v>
          </cell>
        </row>
        <row r="77">
          <cell r="A77" t="str">
            <v>900 RCC S/S NP4 CLASS</v>
          </cell>
        </row>
        <row r="78">
          <cell r="A78" t="str">
            <v>1000 RCC S/S NP4 CLASS</v>
          </cell>
        </row>
        <row r="79">
          <cell r="A79" t="str">
            <v>1100 RCC S/S NP4 CLASS</v>
          </cell>
        </row>
        <row r="80">
          <cell r="A80" t="str">
            <v>1200 RCC S/S NP4 CLASS</v>
          </cell>
        </row>
        <row r="81">
          <cell r="A81" t="str">
            <v>1400 RCC S/S NP4 CLASS</v>
          </cell>
        </row>
        <row r="82">
          <cell r="A82" t="str">
            <v>1600 RCC S/S NP4 CLASS</v>
          </cell>
        </row>
        <row r="83">
          <cell r="A83" t="str">
            <v>1800 RCC S/S NP4 CLASS</v>
          </cell>
        </row>
      </sheetData>
      <sheetData sheetId="47">
        <row r="24">
          <cell r="A24" t="str">
            <v>80 RCC S/S P1 CLASS</v>
          </cell>
        </row>
        <row r="25">
          <cell r="A25" t="str">
            <v>100 RCC S/S P1 CLASS</v>
          </cell>
        </row>
        <row r="26">
          <cell r="A26" t="str">
            <v>150 RCC S/S P1 CLASS</v>
          </cell>
        </row>
        <row r="27">
          <cell r="A27" t="str">
            <v>200 RCC S/S P1 CLASS</v>
          </cell>
        </row>
        <row r="28">
          <cell r="A28" t="str">
            <v>225 RCC S/S P1 CLASS</v>
          </cell>
        </row>
        <row r="29">
          <cell r="A29" t="str">
            <v>250 RCC S/S P1 CLASS</v>
          </cell>
        </row>
        <row r="30">
          <cell r="A30" t="str">
            <v>300 RCC S/S P1 CLASS</v>
          </cell>
        </row>
        <row r="31">
          <cell r="A31" t="str">
            <v>350 RCC S/S P1 CLASS</v>
          </cell>
        </row>
        <row r="32">
          <cell r="A32" t="str">
            <v>400 RCC S/S P1 CLASS</v>
          </cell>
        </row>
        <row r="33">
          <cell r="A33" t="str">
            <v>450 RCC S/S P1 CLASS</v>
          </cell>
        </row>
        <row r="34">
          <cell r="A34" t="str">
            <v>500 RCC S/S P1 CLASS</v>
          </cell>
        </row>
        <row r="35">
          <cell r="A35" t="str">
            <v>600 RCC S/S P1 CLASS</v>
          </cell>
        </row>
        <row r="36">
          <cell r="A36" t="str">
            <v>700 RCC S/S P1 CLASS</v>
          </cell>
        </row>
        <row r="37">
          <cell r="A37" t="str">
            <v>800 RCC S/S P1 CLASS</v>
          </cell>
        </row>
        <row r="38">
          <cell r="A38" t="str">
            <v>900 RCC S/S P1 CLASS</v>
          </cell>
        </row>
        <row r="39">
          <cell r="A39" t="str">
            <v>1000 RCC S/S P1 CLASS</v>
          </cell>
        </row>
        <row r="40">
          <cell r="A40" t="str">
            <v>1100 RCC S/S P1 CLASS</v>
          </cell>
        </row>
        <row r="41">
          <cell r="A41" t="str">
            <v>1200 RCC S/S P1 CLASS</v>
          </cell>
        </row>
        <row r="42">
          <cell r="A42" t="str">
            <v>80 RCC S/S P2 CLASS</v>
          </cell>
        </row>
        <row r="43">
          <cell r="A43" t="str">
            <v>100 RCC S/S P2 CLASS</v>
          </cell>
        </row>
        <row r="44">
          <cell r="A44" t="str">
            <v>150 RCC S/S P2 CLASS</v>
          </cell>
        </row>
        <row r="45">
          <cell r="A45" t="str">
            <v>200 RCC S/S P2 CLASS</v>
          </cell>
        </row>
        <row r="46">
          <cell r="A46" t="str">
            <v>225 RCC S/S P2 CLASS</v>
          </cell>
        </row>
        <row r="47">
          <cell r="A47" t="str">
            <v>250 RCC S/S P2 CLASS</v>
          </cell>
        </row>
        <row r="48">
          <cell r="A48" t="str">
            <v>300 RCC S/S P2 CLASS</v>
          </cell>
        </row>
        <row r="49">
          <cell r="A49" t="str">
            <v>350 RCC S/S P2 CLASS</v>
          </cell>
        </row>
        <row r="50">
          <cell r="A50" t="str">
            <v>400 RCC S/S P2 CLASS</v>
          </cell>
        </row>
        <row r="51">
          <cell r="A51" t="str">
            <v>450 RCC S/S P2 CLASS</v>
          </cell>
        </row>
        <row r="52">
          <cell r="A52" t="str">
            <v>500 RCC S/S P2 CLASS</v>
          </cell>
        </row>
        <row r="53">
          <cell r="A53" t="str">
            <v>600 RCC S/S P2 CLASS</v>
          </cell>
        </row>
        <row r="54">
          <cell r="A54" t="str">
            <v>700 RCC S/S P2 CLASS</v>
          </cell>
        </row>
        <row r="55">
          <cell r="A55" t="str">
            <v>800 RCC S/S P2 CLASS</v>
          </cell>
        </row>
        <row r="56">
          <cell r="A56" t="str">
            <v>900 RCC S/S P2 CLASS</v>
          </cell>
        </row>
        <row r="57">
          <cell r="A57" t="str">
            <v>1000 RCC S/S P2 CLASS</v>
          </cell>
        </row>
        <row r="58">
          <cell r="A58" t="str">
            <v>1100 RCC S/S P2 CLASS</v>
          </cell>
        </row>
        <row r="59">
          <cell r="A59" t="str">
            <v>1200 RCC S/S P2 CLASS</v>
          </cell>
        </row>
        <row r="60">
          <cell r="A60" t="str">
            <v>80 RCC S/S P3 CLASS</v>
          </cell>
        </row>
        <row r="61">
          <cell r="A61" t="str">
            <v>100 RCC S/S P3 CLASS</v>
          </cell>
        </row>
        <row r="62">
          <cell r="A62" t="str">
            <v>150 RCC S/S P3 CLASS</v>
          </cell>
        </row>
        <row r="63">
          <cell r="A63" t="str">
            <v>200 RCC S/S P3 CLASS</v>
          </cell>
        </row>
        <row r="64">
          <cell r="A64" t="str">
            <v>225 RCC S/S P3 CLASS</v>
          </cell>
        </row>
        <row r="65">
          <cell r="A65" t="str">
            <v>250 RCC S/S P3 CLASS</v>
          </cell>
        </row>
        <row r="66">
          <cell r="A66" t="str">
            <v>300 RCC S/S P3 CLASS</v>
          </cell>
        </row>
        <row r="67">
          <cell r="A67" t="str">
            <v>350 RCC S/S P3 CLASS</v>
          </cell>
        </row>
        <row r="68">
          <cell r="A68" t="str">
            <v>400 RCC S/S P3 CLASS</v>
          </cell>
        </row>
        <row r="69">
          <cell r="A69" t="str">
            <v>450 RCC S/S P3 CLASS</v>
          </cell>
        </row>
        <row r="70">
          <cell r="A70" t="str">
            <v>500 RCC S/S P3 CLASS</v>
          </cell>
        </row>
        <row r="71">
          <cell r="A71" t="str">
            <v>600 RCC S/S P3 CLASS</v>
          </cell>
        </row>
        <row r="72">
          <cell r="A72" t="str">
            <v>700 RCC S/S P3 CLASS</v>
          </cell>
        </row>
        <row r="73">
          <cell r="A73" t="str">
            <v>800 RCC S/S P3 CLASS</v>
          </cell>
        </row>
        <row r="74">
          <cell r="A74" t="str">
            <v>900 RCC S/S P3 CLASS</v>
          </cell>
        </row>
        <row r="75">
          <cell r="A75" t="str">
            <v>1000 RCC S/S P3 CLASS</v>
          </cell>
        </row>
        <row r="76">
          <cell r="A76" t="str">
            <v>1100 RCC S/S P3 CLASS</v>
          </cell>
        </row>
        <row r="77">
          <cell r="A77" t="str">
            <v>1200 RCC S/S P3 CLASS</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16">
          <cell r="G16">
            <v>76.63</v>
          </cell>
        </row>
      </sheetData>
      <sheetData sheetId="74"/>
      <sheetData sheetId="75">
        <row r="4">
          <cell r="A4">
            <v>80</v>
          </cell>
        </row>
      </sheetData>
      <sheetData sheetId="76">
        <row r="26">
          <cell r="B26">
            <v>80</v>
          </cell>
        </row>
      </sheetData>
      <sheetData sheetId="77"/>
      <sheetData sheetId="78"/>
      <sheetData sheetId="79"/>
      <sheetData sheetId="80"/>
      <sheetData sheetId="81"/>
      <sheetData sheetId="82">
        <row r="152">
          <cell r="D152">
            <v>1543</v>
          </cell>
        </row>
      </sheetData>
      <sheetData sheetId="83"/>
      <sheetData sheetId="84">
        <row r="7">
          <cell r="C7">
            <v>93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DS1" t="str">
            <v>Manual means : Idle hire charges of trucks not added</v>
          </cell>
          <cell r="EI1" t="str">
            <v>Unsupported height : 3.66m : steel scaffolding</v>
          </cell>
          <cell r="GV1" t="str">
            <v>cement_concrete</v>
          </cell>
        </row>
        <row r="2">
          <cell r="DS2" t="str">
            <v>Manual means : Idle hire charges of trucks added</v>
          </cell>
          <cell r="DU2" t="str">
            <v>Between Basement &amp; Ist Floor</v>
          </cell>
          <cell r="DZ2" t="str">
            <v>Ist Floor</v>
          </cell>
          <cell r="EE2" t="str">
            <v>Between Basement &amp; Ist Floor</v>
          </cell>
          <cell r="EI2" t="str">
            <v>Unsupported height : 4.27m : steel scaffolding</v>
          </cell>
          <cell r="GV2" t="str">
            <v>Cost of Plain CC M20-Nominal Mix with 20mm HBG metalwith Hand mixing</v>
          </cell>
          <cell r="HL2" t="str">
            <v>Cement plastering (1:3) 12mm - Between Basement &amp; Ist Floor</v>
          </cell>
        </row>
        <row r="3">
          <cell r="DS3" t="str">
            <v>Machine means : Idle hire charges of trucks added</v>
          </cell>
          <cell r="DU3" t="str">
            <v>Between Ist &amp; IInd Floor</v>
          </cell>
          <cell r="DZ3" t="str">
            <v>IInd Floor</v>
          </cell>
          <cell r="EE3" t="str">
            <v>Between Ist &amp; IInd Floor</v>
          </cell>
          <cell r="EI3" t="str">
            <v>Unsupported height :4.88m : steel scaffolding</v>
          </cell>
          <cell r="GV3" t="str">
            <v>Cost of Plain CC M10-Nominal Mix with 40mm HBG metal using concrete mixer</v>
          </cell>
          <cell r="HC3" t="str">
            <v>Cost of Plain CC M20-Nominal Mix with 20mm HBG metalwith Hand mixing</v>
          </cell>
          <cell r="HL3" t="str">
            <v>Cement plastering (1:4) 12mm - Between Basement &amp; Ist Floor</v>
          </cell>
        </row>
        <row r="4">
          <cell r="DF4" t="str">
            <v>50 mts</v>
          </cell>
          <cell r="DO4" t="str">
            <v>0.00-3.00</v>
          </cell>
          <cell r="DU4" t="str">
            <v>Between IInd &amp; IIIrd Floor</v>
          </cell>
          <cell r="DZ4" t="str">
            <v>IIIrd Floor</v>
          </cell>
          <cell r="EE4" t="str">
            <v>Between IInd &amp; IIIrd Floor</v>
          </cell>
          <cell r="EI4" t="str">
            <v>Unsupported height :5.49m : steel scaffolding</v>
          </cell>
          <cell r="GV4" t="str">
            <v xml:space="preserve">Cost of PCC Grade M15 - Nominal mix 1:2.5:5 (Hand mixing) with 40mm HBG Graded metal </v>
          </cell>
          <cell r="HC4" t="str">
            <v>Cost of Plain CC M10-Nominal Mix with 40mm HBG metal using concrete mixer</v>
          </cell>
          <cell r="HL4" t="str">
            <v>Cement plastering (1:5) 12mm - Between Basement &amp; Ist Floor</v>
          </cell>
        </row>
        <row r="5">
          <cell r="DF5" t="str">
            <v>100 mts</v>
          </cell>
          <cell r="DO5" t="str">
            <v>3.00-4.00</v>
          </cell>
          <cell r="DU5" t="str">
            <v>Between IIIrd &amp; IVrth Floor</v>
          </cell>
          <cell r="DZ5" t="str">
            <v>IVrth Floor</v>
          </cell>
          <cell r="EE5" t="str">
            <v>Between IIIrd &amp; IVrth Floor</v>
          </cell>
          <cell r="EI5" t="str">
            <v>Unsupported height :6.10m : steel scaffolding</v>
          </cell>
          <cell r="GV5" t="str">
            <v>Cost of CC(1:4:8) with 40mm HBG metal with Hand mixing</v>
          </cell>
          <cell r="HC5" t="str">
            <v xml:space="preserve">Cost of PCC Grade M15 - Nominal mix 1:2.5:5 (Hand mixing) with 40mm HBG Graded metal </v>
          </cell>
          <cell r="HL5" t="str">
            <v>Cement plastering (1:6) 12mm - Between Basement &amp; Ist Floor</v>
          </cell>
        </row>
        <row r="6">
          <cell r="DF6" t="str">
            <v>150 mts</v>
          </cell>
          <cell r="DO6" t="str">
            <v>4.00-5.00</v>
          </cell>
          <cell r="DU6" t="str">
            <v>Between IVth &amp; Vth Floor</v>
          </cell>
          <cell r="DZ6" t="str">
            <v>Vth Floor</v>
          </cell>
          <cell r="EE6" t="str">
            <v>Between IVth &amp; Vth Floor</v>
          </cell>
          <cell r="EI6" t="str">
            <v>Unsupported height :6.71m : steel scaffolding</v>
          </cell>
          <cell r="GV6" t="str">
            <v>Cost of CC(1:4:8) with 40mm HBG metal with Machine mixer</v>
          </cell>
          <cell r="HC6" t="str">
            <v>Cost of CC(1:4:8) with 40mm HBG metal with Hand mixing</v>
          </cell>
          <cell r="HL6" t="str">
            <v>Cement plastering (1:8) 12mm - Between Basement &amp; Ist Floor</v>
          </cell>
        </row>
        <row r="7">
          <cell r="DF7" t="str">
            <v>1 Km</v>
          </cell>
          <cell r="DO7" t="str">
            <v>5.00-6.00</v>
          </cell>
          <cell r="DU7" t="str">
            <v>Between Vth &amp; VIth Floor</v>
          </cell>
          <cell r="DZ7" t="str">
            <v>VIth Floor</v>
          </cell>
          <cell r="EE7" t="str">
            <v>Between Vth &amp; VIth Floor</v>
          </cell>
          <cell r="EI7" t="str">
            <v>Unsupported height : 7.32m : steel scaffolding</v>
          </cell>
          <cell r="GV7" t="str">
            <v>Cost of CC(1:5:10) with 40mm HBG metal with Hand mixing</v>
          </cell>
          <cell r="HC7" t="str">
            <v>Cost of CC(1:4:8) with 40mm HBG metal with Machine mixer</v>
          </cell>
          <cell r="HL7" t="str">
            <v>Cement plastering (1:4) 15mm - Between Basement &amp; Ist Floor</v>
          </cell>
        </row>
        <row r="8">
          <cell r="DF8" t="str">
            <v>2 Km</v>
          </cell>
          <cell r="DO8" t="str">
            <v>6.00-7.00</v>
          </cell>
          <cell r="DU8" t="str">
            <v>BetweenVIth &amp; VIIth Floor</v>
          </cell>
          <cell r="DZ8" t="str">
            <v>VIIth Floor</v>
          </cell>
          <cell r="EE8" t="str">
            <v>BetweenVIth &amp; VIIth Floor</v>
          </cell>
          <cell r="EI8" t="str">
            <v>Unsupported height : 3.66m : wooden scaffolding</v>
          </cell>
          <cell r="GV8" t="str">
            <v>Cost of CC(1:5:10) with 40mm HBG metal with machine mixing</v>
          </cell>
          <cell r="HC8" t="str">
            <v>Cost of CC(1:5:10) with 40mm HBG metal with Hand mixing</v>
          </cell>
          <cell r="HL8" t="str">
            <v>Cement plastering (1:3) 15mm - Between Basement &amp; Ist Floor</v>
          </cell>
        </row>
        <row r="9">
          <cell r="DF9" t="str">
            <v>3 Km</v>
          </cell>
          <cell r="DO9" t="str">
            <v>7.00-8.00</v>
          </cell>
          <cell r="DU9" t="str">
            <v>Between VIIth &amp; VIIIth Floor</v>
          </cell>
          <cell r="DZ9" t="str">
            <v>VIIIth Floor</v>
          </cell>
          <cell r="EE9" t="str">
            <v>Between VIIth &amp; VIIIth Floor</v>
          </cell>
          <cell r="GV9" t="str">
            <v>Cost of CC(1:6:10) with 40mm HBG metal with Hand mixing</v>
          </cell>
          <cell r="HC9" t="str">
            <v>Cost of CC(1:5:10) with 40mm HBG metal with machine mixing</v>
          </cell>
          <cell r="HL9" t="str">
            <v>Cement plastering (1:5) 15mm - Between Basement &amp; Ist Floor</v>
          </cell>
        </row>
        <row r="10">
          <cell r="DF10" t="str">
            <v>4 Km</v>
          </cell>
          <cell r="DO10" t="str">
            <v>8.00-9.00</v>
          </cell>
          <cell r="DU10" t="str">
            <v>Between VIIIth &amp; IXth Floor</v>
          </cell>
          <cell r="DZ10" t="str">
            <v>IXth Floor</v>
          </cell>
          <cell r="EE10" t="str">
            <v>Between VIIIth &amp; IXth Floor</v>
          </cell>
          <cell r="GV10" t="str">
            <v>Cost of CC(1:6:10) with 40mm HBG metal with machine mixing</v>
          </cell>
          <cell r="HC10" t="str">
            <v>Cost of CC(1:6:10) with 40mm HBG metal with Hand mixing</v>
          </cell>
          <cell r="HL10" t="str">
            <v>Cement plastering (1:6) 15mm - Between Basement &amp; Ist Floor</v>
          </cell>
        </row>
        <row r="11">
          <cell r="DF11" t="str">
            <v>5 Km</v>
          </cell>
          <cell r="DO11" t="str">
            <v>9.00-10.00</v>
          </cell>
          <cell r="GV11" t="str">
            <v>Cost of CC(1:3:6) with 40mm HBG metal with hand mixing</v>
          </cell>
          <cell r="HC11" t="str">
            <v>Cost of CC(1:6:10) with 40mm HBG metal with machine mixing</v>
          </cell>
          <cell r="HL11" t="str">
            <v>Cement plastering (1:8) 15mm - Between Basement &amp; Ist Floor</v>
          </cell>
        </row>
        <row r="12">
          <cell r="DF12" t="str">
            <v>6 Km</v>
          </cell>
          <cell r="DO12" t="str">
            <v>10.00-11.00</v>
          </cell>
          <cell r="GV12" t="str">
            <v>Cost of Plain CC M20 with 20mm HBG metal with machine mixing</v>
          </cell>
          <cell r="HC12" t="str">
            <v>Cost of CC(1:3:6) with 40mm HBG metal with hand mixing</v>
          </cell>
          <cell r="HL12" t="str">
            <v>Cement plastering (1:4) 20mm - Between Basement &amp; Ist Floor</v>
          </cell>
        </row>
        <row r="13">
          <cell r="DF13" t="str">
            <v>7 Km</v>
          </cell>
          <cell r="DO13" t="str">
            <v>11.00-12.00</v>
          </cell>
          <cell r="GV13" t="str">
            <v>Cost of Plain CC M15 with 40mm HBG Graded metal with machine mixing</v>
          </cell>
          <cell r="HC13" t="str">
            <v>Cost of Plain CC M20 with 20mm HBG metal with machine mixing</v>
          </cell>
          <cell r="HL13" t="str">
            <v>Cement plastering (1:3) 20mm - Between Basement &amp; Ist Floor</v>
          </cell>
        </row>
        <row r="14">
          <cell r="DF14" t="str">
            <v>8 Km</v>
          </cell>
          <cell r="DO14" t="str">
            <v>12.00-13.00</v>
          </cell>
          <cell r="HC14" t="str">
            <v>Cost of Plain CC M15 with 40mm HBG Graded metal with machine mixing</v>
          </cell>
          <cell r="HL14" t="str">
            <v>Cement plastering (1:5) 20mm - Between Basement &amp; Ist Floor</v>
          </cell>
        </row>
        <row r="15">
          <cell r="DF15" t="str">
            <v>9 Km</v>
          </cell>
          <cell r="DO15" t="str">
            <v>13.00-14.00</v>
          </cell>
          <cell r="HC15" t="str">
            <v>Cost of R.C.C. M-20 Nominal Mix  for Foundations, Plinth, Pedestals (Below Plinth)</v>
          </cell>
          <cell r="HL15" t="str">
            <v>Cement plastering (1:6) 20mm - Between Basement &amp; Ist Floor</v>
          </cell>
        </row>
        <row r="16">
          <cell r="DF16" t="str">
            <v>10 Km</v>
          </cell>
          <cell r="DO16" t="str">
            <v>14.00-15.00</v>
          </cell>
          <cell r="HC16" t="str">
            <v>Cost of R.C.C. M-20 Nominal Mix  for Columns, Lintels, Water tanks, RCC Walls in Buildings</v>
          </cell>
          <cell r="HL16" t="str">
            <v>Cement plastering (1:8) 20mm - Between Basement &amp; Ist Floor</v>
          </cell>
        </row>
        <row r="17">
          <cell r="DF17" t="str">
            <v>11 Km</v>
          </cell>
          <cell r="DO17" t="str">
            <v>15.00-16.00</v>
          </cell>
          <cell r="HC17" t="str">
            <v>Cost of R.C.C. M-20 Nominal Mix  for RCC Slabs,Beams</v>
          </cell>
          <cell r="HL17" t="str">
            <v>Cement plastering (1:1) 12mm-To the Ground Floor</v>
          </cell>
        </row>
        <row r="18">
          <cell r="DF18" t="str">
            <v>12 Km</v>
          </cell>
          <cell r="DO18" t="str">
            <v>16.00-17.00</v>
          </cell>
          <cell r="HC18" t="str">
            <v>Cost of R.C.C. M-30 Design Mix Concrete using WEIGH BATCHER/MIXER  for Foundations, Plinth, Pedestals (Below Plinth)</v>
          </cell>
          <cell r="HL18" t="str">
            <v>Cement plastering (1:1) 12mm-To the ceiling of Ist Floor</v>
          </cell>
        </row>
        <row r="19">
          <cell r="DF19" t="str">
            <v>13 Km</v>
          </cell>
          <cell r="DO19" t="str">
            <v>17.00-18.00</v>
          </cell>
          <cell r="HC19" t="str">
            <v>Cost of R.C.C. M-30 Design Mix Concrete using WEIGH BATCHER/MIXER  for Columns, Lintels, Water tanks, RCC Walls in Buildings</v>
          </cell>
          <cell r="HL19" t="str">
            <v>Cement plastering (1:1.50) 12mm-To the Ground Floor</v>
          </cell>
        </row>
        <row r="20">
          <cell r="DF20" t="str">
            <v>14 Km</v>
          </cell>
          <cell r="DO20" t="str">
            <v>18.00-19.00</v>
          </cell>
          <cell r="HC20" t="str">
            <v>Cost of R.C.C. M-30 Design Mix Concrete using WEIGH BATCHER/MIXER  for RCC Slabs,Beams</v>
          </cell>
          <cell r="HL20" t="str">
            <v>Cement plastering (1:1.50) 12mm-To the ceiling of Ist Floor</v>
          </cell>
        </row>
        <row r="21">
          <cell r="DF21" t="str">
            <v>15 Km</v>
          </cell>
          <cell r="DO21" t="str">
            <v>19.00-20.00</v>
          </cell>
          <cell r="HC21" t="str">
            <v>Cost of RCC-M20 Nominal mix with 20mm HBG Graded metal With Machine mixing</v>
          </cell>
          <cell r="HL21" t="str">
            <v>Cement plastering (1:3) 12mm-To the Ground Floor</v>
          </cell>
        </row>
        <row r="22">
          <cell r="DF22" t="str">
            <v>16 Km</v>
          </cell>
          <cell r="DO22" t="str">
            <v>20.00-21.00</v>
          </cell>
          <cell r="HC22" t="str">
            <v>Cost of RCC-M20 Design mix with 20mm HBG Graded metal With Machine mixing</v>
          </cell>
          <cell r="HL22" t="str">
            <v>Cement plastering (1:3) 12mm-To the ceiling of Ist Floor</v>
          </cell>
        </row>
        <row r="23">
          <cell r="DF23" t="str">
            <v>17 Km</v>
          </cell>
          <cell r="DO23" t="str">
            <v>21.00-22.00</v>
          </cell>
          <cell r="HC23" t="str">
            <v>Cost of RCC-M25 Design mix with 20mm HBG Graded metal With Machine mixing</v>
          </cell>
          <cell r="HL23" t="str">
            <v>Cement plastering (1:4) 12mm-To the Ground Floor</v>
          </cell>
        </row>
        <row r="24">
          <cell r="DF24" t="str">
            <v>18 Km</v>
          </cell>
          <cell r="DO24" t="str">
            <v>22.00-23.00</v>
          </cell>
          <cell r="HC24" t="str">
            <v>Cost of RCC-M30 Design mix with 20mm HBG Graded metal With Machine mixing</v>
          </cell>
          <cell r="HL24" t="str">
            <v>Cement plastering (1:4) 12mm-To the ceiling of Ist Floor</v>
          </cell>
        </row>
        <row r="25">
          <cell r="DF25" t="str">
            <v>19 Km</v>
          </cell>
          <cell r="DO25" t="str">
            <v>23.00-24.00</v>
          </cell>
          <cell r="HC25" t="str">
            <v>Cost of RCC-M35 Design mix with 20mm HBG Graded metal With Machine mixing</v>
          </cell>
          <cell r="HL25" t="str">
            <v>Cement plastering (1:5) 12mm-To the Ground Floor</v>
          </cell>
        </row>
        <row r="26">
          <cell r="DF26" t="str">
            <v>20 Km</v>
          </cell>
          <cell r="DO26" t="str">
            <v>24.00-25.00</v>
          </cell>
          <cell r="HC26" t="str">
            <v>Cost of PCC-M10 Nominal mix (1:3:6) with 40mm HBG metal With Machine mixing for Plain/Renforced concrete in open foundations</v>
          </cell>
          <cell r="HL26" t="str">
            <v>Cement plastering (1:5) 12mm-To the ceiling of Ist Floor</v>
          </cell>
        </row>
        <row r="27">
          <cell r="HC27" t="str">
            <v>Cost of PCC-M10 Nominal mix (1:3:6) with 40mm HBG Graded metal With Hand mixingfor Plain/Renforced concrete in open foundations</v>
          </cell>
          <cell r="HL27" t="str">
            <v>Cement plastering (1:6) 12mm-To the Ground Floor</v>
          </cell>
        </row>
        <row r="28">
          <cell r="HC28" t="str">
            <v>Cost of PCC-M15 Nominal mix (1:2.5:5) with 40mm HBG Graded metal With Machine mixingfor Plain/Renforced concrete in open foundations</v>
          </cell>
          <cell r="HL28" t="str">
            <v>Cement plastering (1:6) 12mm-To the ceiling of Ist Floor</v>
          </cell>
        </row>
        <row r="29">
          <cell r="HC29" t="str">
            <v>Cost of PCC-M15 Nominal mix (1:2.5:5) with 40mm HBG Graded metal With Hand mixingfor Plain/Renforced concrete in open foundations</v>
          </cell>
          <cell r="HL29" t="str">
            <v>Cement plastering (1:1) 15mm-To the Ground Floor</v>
          </cell>
        </row>
        <row r="30">
          <cell r="HC30" t="str">
            <v>Cost of PCC-M20 Nominal mix (1:2:4) with 40mm HBG Graded metal With Machine mixingfor Plain/Renforced concrete in open foundations</v>
          </cell>
          <cell r="HL30" t="str">
            <v>Cement plastering (1:1) 15mm-To the ceiling of Ist Floor</v>
          </cell>
        </row>
        <row r="31">
          <cell r="HC31" t="str">
            <v>Cost of PCC-M20 Nominal mix (1:2:4) with 40mm HBG Graded metal With Hand mixingfor Plain/Renforced concrete in open foundations</v>
          </cell>
          <cell r="HL31" t="str">
            <v>Cement plastering (1:1.50) 15mm-To the Ground Floor</v>
          </cell>
        </row>
        <row r="32">
          <cell r="HC32" t="str">
            <v>Cost of PCC-M15 Design mix with 40mm HBG Graded metal With Machine mixing for Plain/Renforced concrete in open foundations</v>
          </cell>
          <cell r="HL32" t="str">
            <v>Cement plastering (1:1.50) 15mm-To the ceiling of Ist Floor</v>
          </cell>
        </row>
        <row r="33">
          <cell r="HC33" t="str">
            <v>Cost of PCC-M20 Design mix with 40mm HBG Graded metal With Machine mixingfor Plain/Renforced concrete in open foundations</v>
          </cell>
          <cell r="HL33" t="str">
            <v>Cement plastering (1:3) 15mm-To the Ground Floor</v>
          </cell>
        </row>
        <row r="34">
          <cell r="HC34" t="str">
            <v>Cost of RCC-M30 Design mix 1 with 20mm HBG Graded metal With Machine mixing</v>
          </cell>
          <cell r="HL34" t="str">
            <v>Cement plastering (1:3) 15mm-To the ceiling of Ist Floor</v>
          </cell>
        </row>
        <row r="35">
          <cell r="HC35" t="str">
            <v>Cost of RCC-M30 Design mix 2 with 20mm HBG Graded metal With Machine mixing</v>
          </cell>
          <cell r="HL35" t="str">
            <v>Cement plastering (1:4) 15mm-To the Ground Floor</v>
          </cell>
        </row>
        <row r="36">
          <cell r="HC36" t="str">
            <v>Cost of RCC-M30 Design mix 3 with 20mm HBG Graded metal With Machine mixing</v>
          </cell>
          <cell r="HL36" t="str">
            <v>Cement plastering (1:4) 15mm-To the ceiling of Ist Floor</v>
          </cell>
        </row>
        <row r="37">
          <cell r="HC37" t="str">
            <v>Cost of RCC-M30 Design mix 4 with 20mm HBG Graded metal With Machine mixing</v>
          </cell>
          <cell r="HL37" t="str">
            <v>Cement plastering (1:5) 15mm-To the Ground Floor</v>
          </cell>
        </row>
        <row r="38">
          <cell r="HC38" t="str">
            <v>Cost of R.C.C. M-30 Design Mix  for Foundations, Plinth, Pedestals (Below Plinth)</v>
          </cell>
          <cell r="HL38" t="str">
            <v>Cement plastering (1:5) 15mm-To the ceiling of Ist Floor</v>
          </cell>
        </row>
        <row r="39">
          <cell r="HC39" t="str">
            <v>Cost of R.C.C. M-30 Design Mix  for Columns, Lintels, Water tanks, RCC Walls in Buildings</v>
          </cell>
          <cell r="HL39" t="str">
            <v>Cement plastering (1:6) 15mm-To the Ground Floor</v>
          </cell>
        </row>
        <row r="40">
          <cell r="HC40" t="str">
            <v>Cost of R.C.C. M-30 Design Mix  for RCC Slabs,Beams</v>
          </cell>
          <cell r="HL40" t="str">
            <v>Cement plastering (1:6) 15mm-To the ceiling of Ist Floor</v>
          </cell>
        </row>
        <row r="41">
          <cell r="HL41" t="str">
            <v>Cement plastering (1:1) 20mm-To the Ground Floor</v>
          </cell>
        </row>
        <row r="42">
          <cell r="HL42" t="str">
            <v>Cement plastering (1:1) 20mm-To the ceiling of Ist Floor</v>
          </cell>
        </row>
        <row r="43">
          <cell r="HL43" t="str">
            <v>Cement plastering (1:1.50) 20mm-To the Ground Floor</v>
          </cell>
        </row>
        <row r="44">
          <cell r="HL44" t="str">
            <v>Cement plastering (1:1.50) 20mm-To the ceiling of Ist Floor</v>
          </cell>
        </row>
        <row r="45">
          <cell r="HL45" t="str">
            <v>Cement plastering (1:3) 20mm-To the Ground Floor</v>
          </cell>
        </row>
        <row r="46">
          <cell r="HL46" t="str">
            <v>Cement plastering (1:3) 20mm-To the ceiling of Ist Floor</v>
          </cell>
        </row>
        <row r="47">
          <cell r="HL47" t="str">
            <v>Cement plastering (1:4) 20mm-To the Ground Floor</v>
          </cell>
        </row>
        <row r="48">
          <cell r="HL48" t="str">
            <v>Cement plastering (1:4) 20mm-To the ceiling of Ist Floor</v>
          </cell>
        </row>
        <row r="49">
          <cell r="HL49" t="str">
            <v>Cement plastering (1:5) 20mm-To the Ground Floor</v>
          </cell>
        </row>
        <row r="50">
          <cell r="HL50" t="str">
            <v>Cement plastering (1:5) 20mm-To the ceiling of Ist Floor</v>
          </cell>
        </row>
        <row r="51">
          <cell r="HL51" t="str">
            <v>Cement plastering (1:6) 20mm-To the Ground Floor</v>
          </cell>
        </row>
        <row r="52">
          <cell r="HL52" t="str">
            <v>Cement plastering (1:6) 20mm-To the ceiling of Ist Floor</v>
          </cell>
        </row>
      </sheetData>
      <sheetData sheetId="102">
        <row r="2">
          <cell r="A2">
            <v>0</v>
          </cell>
        </row>
      </sheetData>
      <sheetData sheetId="103"/>
      <sheetData sheetId="104"/>
      <sheetData sheetId="105"/>
      <sheetData sheetId="106"/>
      <sheetData sheetId="107"/>
      <sheetData sheetId="108"/>
      <sheetData sheetId="109"/>
      <sheetData sheetId="110"/>
      <sheetData sheetId="111">
        <row r="1">
          <cell r="C1">
            <v>1</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Road Detail Est."/>
      <sheetName val="Road data"/>
      <sheetName val="F7-1v1000-0_(3)"/>
      <sheetName val="ABST(PART_B)_"/>
      <sheetName val="F6-Gnrl_Abstrt"/>
      <sheetName val="Cover-MEstt_"/>
      <sheetName val="detls"/>
      <sheetName val="Levels"/>
      <sheetName val="r"/>
      <sheetName val="cert"/>
      <sheetName val="R/ad Detail Est."/>
      <sheetName val="F7-1v1000-0_(3)1"/>
      <sheetName val="ABST(PART_B)_1"/>
      <sheetName val="F6-Gnrl_Abstrt1"/>
      <sheetName val="Cover-MEstt_1"/>
      <sheetName val="Road_Detail_Est_"/>
      <sheetName val="Road_data"/>
      <sheetName val="R_ad Detail Est."/>
      <sheetName val="leads"/>
      <sheetName val="rdamdata"/>
      <sheetName val="pvc-pipe-rates"/>
      <sheetName val="Specification"/>
      <sheetName val="int-Dia-pvc"/>
      <sheetName val="Input"/>
      <sheetName val="Plant &amp;  Machinery"/>
      <sheetName val="sch"/>
      <sheetName val="RMR"/>
      <sheetName val="ssr-rates"/>
      <sheetName val="0000000000000"/>
      <sheetName val="R_Det"/>
      <sheetName val="Material"/>
      <sheetName val="Labour"/>
      <sheetName val="MRATES"/>
      <sheetName val="t_prsr"/>
      <sheetName val="wh"/>
      <sheetName val="Rate"/>
      <sheetName val="[Yamanapalli to Mahamutharam (M"/>
      <sheetName val="quarry"/>
      <sheetName val="lead-st"/>
      <sheetName val=" data sheet "/>
      <sheetName val="PVC_dia"/>
      <sheetName val="Cd"/>
      <sheetName val="Cs"/>
      <sheetName val="CPIPE"/>
      <sheetName val="THK"/>
      <sheetName val="CPIPE 1"/>
      <sheetName val="CABLE DATA"/>
      <sheetName val="LEAD STATEMENT"/>
      <sheetName val="m1"/>
      <sheetName val="_Yamanapalli to Mahamutharam (M"/>
      <sheetName val="temp-SDData (2)"/>
      <sheetName val="coverpage"/>
      <sheetName val="Bitumen trunk"/>
      <sheetName val="Feeder"/>
      <sheetName val="R99 etc"/>
      <sheetName val="Trunk unpaved"/>
      <sheetName val="Sheet1"/>
      <sheetName val="BWSCPlt"/>
      <sheetName val="CI"/>
      <sheetName val="DI"/>
      <sheetName val="G.R.P"/>
      <sheetName val="HDPE"/>
      <sheetName val="PSC REVISED"/>
      <sheetName val="pvc"/>
      <sheetName val="DATA SHEET"/>
      <sheetName val="PVC weights"/>
      <sheetName val="1-Pop Proj"/>
      <sheetName val="1V of 2m slab"/>
      <sheetName val="2V of 3.0Mslab"/>
      <sheetName val="l"/>
      <sheetName val="maya"/>
      <sheetName val="sand"/>
      <sheetName val="stone"/>
      <sheetName val="index"/>
      <sheetName val="pvc-rates"/>
      <sheetName val="Common "/>
      <sheetName val="Boq"/>
      <sheetName val="1V800"/>
      <sheetName val="Sheet2"/>
      <sheetName val="_Yamanapalli_to_Mahamutharam__2"/>
      <sheetName val="F7-1v1000-0_(3)2"/>
      <sheetName val="ABST(PART_B)_2"/>
      <sheetName val="F6-Gnrl_Abstrt2"/>
      <sheetName val="Cover-MEstt_2"/>
      <sheetName val="Road_Detail_Est_1"/>
      <sheetName val="Road_data1"/>
      <sheetName val="R/ad_Detail_Est_"/>
      <sheetName val="R_ad_Detail_Est_"/>
      <sheetName val="Plant_&amp;__Machinery"/>
      <sheetName val="Line"/>
      <sheetName val="COVER"/>
      <sheetName val="F7-1v1000-0_(3)3"/>
      <sheetName val="ABST(PART_B)_3"/>
      <sheetName val="F6-Gnrl_Abstrt3"/>
      <sheetName val="Cover-MEstt_3"/>
      <sheetName val="Road_Detail_Est_2"/>
      <sheetName val="Road_data2"/>
      <sheetName val="R/ad_Detail_Est_1"/>
      <sheetName val="R_ad_Detail_Est_1"/>
      <sheetName val="Plant_&amp;__Machinery1"/>
      <sheetName val="RECAPITULATION"/>
      <sheetName val="final abstract"/>
      <sheetName val="BOQ_Direct_selling cost"/>
      <sheetName val="Rate analysis"/>
      <sheetName val="GROUND FLOOR"/>
      <sheetName val="Data.F8.BTR"/>
      <sheetName val="v"/>
      <sheetName val="R_Det esst"/>
      <sheetName val="CD_All_No_"/>
      <sheetName val="GA"/>
      <sheetName val="m"/>
      <sheetName val="Rising Main"/>
      <sheetName val="Data_Renuals"/>
      <sheetName val="mlead"/>
      <sheetName val="DATA_PRG"/>
      <sheetName val="_Yamanapalli_to_Mahamutharam__3"/>
      <sheetName val="LEAD.2014-15 West"/>
      <sheetName val="MTC-estimate"/>
      <sheetName val="Staff Acco."/>
      <sheetName val="Usage"/>
      <sheetName val="well-cap"/>
      <sheetName val="Sorted"/>
      <sheetName val="water-hammar-strenght"/>
      <sheetName val="WATER-HAMMER"/>
      <sheetName val="hdpe weights"/>
      <sheetName val="Nspt-smp-final-ORIGINAL"/>
      <sheetName val="Cable-data"/>
      <sheetName val="_Yamanapalli_to_Mahamutharam__4"/>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m"/>
      <sheetName val="Data.F8.BTR"/>
      <sheetName val="DATA-BASE"/>
      <sheetName val="DATA-ABSTRACT"/>
      <sheetName val="LEAD"/>
      <sheetName val="Lead statement"/>
      <sheetName val="SSR 2010-11 Rates"/>
      <sheetName val="wh_data_R"/>
      <sheetName val="GF SB Ok "/>
      <sheetName val="DATA"/>
      <sheetName val="Rates"/>
      <sheetName val="HDPE"/>
      <sheetName val="DI"/>
      <sheetName val="pvc"/>
      <sheetName val="IDCCALHYD_GOO"/>
      <sheetName val="hdpe_basic"/>
      <sheetName val="pvc_basic"/>
      <sheetName val="abs road"/>
      <sheetName val="C.D.Abs.Est."/>
      <sheetName val="Dormitory"/>
      <sheetName val="Labour"/>
      <sheetName val="Material"/>
      <sheetName val="Plant &amp;  Machinery"/>
      <sheetName val="Road data"/>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MR"/>
      <sheetName val="coverpage"/>
      <sheetName val="R_Det"/>
      <sheetName val="Sheet1"/>
      <sheetName val="BWSCPlt"/>
      <sheetName val="CI"/>
      <sheetName val="G.R.P"/>
      <sheetName val="PSC REVISED"/>
      <sheetName val="Road Detail Est."/>
      <sheetName val="Work_sheet"/>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row r="160">
          <cell r="B160" t="str">
            <v xml:space="preserve">Executive Engineer, </v>
          </cell>
          <cell r="E160" t="str">
            <v xml:space="preserve">Dy. Executive Engineer, </v>
          </cell>
          <cell r="I160" t="str">
            <v>Asst. Exe.  Engineer,</v>
          </cell>
        </row>
        <row r="161">
          <cell r="B161" t="str">
            <v xml:space="preserve">APEWIDC, Kadapa   </v>
          </cell>
          <cell r="E161" t="str">
            <v xml:space="preserve">APEWIDC,  Kadapa </v>
          </cell>
          <cell r="I161" t="str">
            <v>APEWIDC, Rajampet</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v"/>
      <sheetName val="r"/>
      <sheetName val="lead-st"/>
      <sheetName val="rdamdata"/>
      <sheetName val="wh_data_R"/>
      <sheetName val="data"/>
      <sheetName val="Estimate "/>
      <sheetName val="GROUND FLOOR"/>
      <sheetName val="Abs_Road"/>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Nspt-smp-final-ORIGINAL"/>
      <sheetName val="Road Detail Est."/>
      <sheetName val="quarry"/>
      <sheetName val="Data_Base"/>
      <sheetName val="Boq"/>
      <sheetName val="Data_Renuals"/>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Gravity Main-Jukkal"/>
      <sheetName val="civ data"/>
      <sheetName val="Lead Sheet1"/>
      <sheetName val="final abstract"/>
      <sheetName val="C-data"/>
      <sheetName val="Design"/>
      <sheetName val="P "/>
      <sheetName val="Plant &amp;  Machinery"/>
      <sheetName val="data existing_do not delete"/>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 val="PVC_dia"/>
      <sheetName val="GM&amp;PM WE1 EST"/>
      <sheetName val="airvalve-AC PN 1.60"/>
      <sheetName val="AV_GRP ms bwsc"/>
      <sheetName val="BWSCP"/>
      <sheetName val="Soft-sluice-AC,GRP PN 1.6"/>
      <sheetName val="soft-sluice-BWSC-MS"/>
      <sheetName val="DI sluice valve"/>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JACKWELL"/>
      <sheetName val="Rates"/>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cell r="L3" t="str">
            <v>Part of RS1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cell r="L4" t="str">
            <v>Part of RS1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cell r="L12" t="str">
            <v>Changed designation from T413  to M04</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cell r="L13" t="str">
            <v xml:space="preserve">New section part of RS 330 </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cell r="L22" t="str">
            <v>New section part of origional RS 179</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cell r="L23" t="str">
            <v>New section part of origional RS 179</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cell r="L24" t="str">
            <v>End point altered from Mphangara Stream to Chatanga</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cell r="L27" t="str">
            <v>New section part of origional RS 181</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cell r="L32" t="str">
            <v>Changed designation from M5 to M18</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cell r="L36" t="str">
            <v>New section part of RS 225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cell r="L37" t="str">
            <v>Changed designation from S120 to M18. Now by-passed.</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cell r="L39" t="str">
            <v>Contains road designated T322 (on 1:250,000 series map)</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cell r="L47" t="str">
            <v>Changed designation from S100 to S101</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cell r="L63" t="str">
            <v>Changed designation from M16 to S115</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cell r="L94" t="str">
            <v>Section start changed to exclude Chendawaka Road (RS 154)</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cell r="L97" t="str">
            <v>Changed junction road designation from M5</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cell r="L101" t="str">
            <v>Changed designation from D198 to S124</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cell r="L131" t="str">
            <v xml:space="preserve">New section part of RS 78 </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cell r="L135" t="str">
            <v>New section added to cover origional RS 352</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cell r="L136" t="str">
            <v>Changed designation from M16 to M14</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cell r="L143" t="str">
            <v>Changed designation from T361 to M30</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cell r="L145" t="str">
            <v>Changed from urban to trunk</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cell r="L151" t="str">
            <v>Changed designation from S124 to S135</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cell r="L152" t="str">
            <v>Changed designation from S124 to S135</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cell r="L154" t="str">
            <v>Changed designation from T398 to S135</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cell r="L155" t="str">
            <v>Changed designation from T398 to S135</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cell r="L157" t="str">
            <v>Changed designation from M15 to S128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cell r="L161" t="str">
            <v>Changed designation from S142 to S139</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cell r="L165" t="str">
            <v>Changed from feeder to trunk as bitumen road</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cell r="L166" t="str">
            <v>Changed designation from S116 to T334. Changed to trunk</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cell r="L176" t="str">
            <v>Name changed from Kwacha Rd - Marhattma</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cell r="L177" t="str">
            <v>Name modified by City Council</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cell r="L178" t="str">
            <v>Name modified</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cell r="L179" t="str">
            <v>Changed designation from S129 to S139</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cell r="L182" t="str">
            <v>Changed designation from S142 to S139</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cell r="L189" t="str">
            <v xml:space="preserve">Length changed </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cell r="L190" t="str">
            <v>New section part of origional RS 148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cell r="L222" t="str">
            <v>Changed designation from S156 to S151</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cell r="L227" t="str">
            <v>Changed designation from M9 to S152</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cell r="L228" t="str">
            <v>Changed designation from S151 to S152</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cell r="L230" t="str">
            <v>Part of origional RS 148</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cell r="L231" t="str">
            <v>Road section redefined</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cell r="L3" t="str">
            <v>Part of RS1</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cell r="L4" t="str">
            <v>Part of RS1</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cell r="L73" t="str">
            <v>Changed designation from S120 to T349</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cell r="L81" t="str">
            <v>Changed designation from M2 to M4</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cell r="L88" t="str">
            <v>Changed designation from D276 to T357</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cell r="L89" t="str">
            <v>Changed designation from T358 to T357</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cell r="L97" t="str">
            <v>Changed junction road designation from M5</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cell r="L106" t="str">
            <v>Changed designation from D209 to T366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cell r="L108" t="str">
            <v>Changed designation from UD to T367.</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cell r="L113" t="str">
            <v>Changed designation from D370 to T370</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cell r="L114" t="str">
            <v>Changed designation from D370 to T370</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cell r="L120" t="str">
            <v>Changed designation from S121 to T373</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cell r="L121" t="str">
            <v>Changed designation from S121 to T373</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cell r="L125" t="str">
            <v>Changed designation from D226 to T374</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cell r="L131" t="str">
            <v xml:space="preserve">New section part of RS 78 </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cell r="L136" t="str">
            <v>Changed designation from M16 to M14</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cell r="L137" t="str">
            <v xml:space="preserve">Changed designation from M16 to M14 </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cell r="L139" t="str">
            <v>Changed designation from M5 to M14</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cell r="L140" t="str">
            <v xml:space="preserve">Changed designation from S120 to M18 </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cell r="L141" t="str">
            <v>Changed designation from D231 to T379</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cell r="L142" t="str">
            <v>Changed designation from D231 to T379</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cell r="L143" t="str">
            <v>Changed designation from T361 to M30</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cell r="L145" t="str">
            <v>Changed from urban to trunk</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cell r="L147" t="str">
            <v>Changed designation from D226 to T381</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cell r="L148" t="str">
            <v>Part currently bitumen</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cell r="L157" t="str">
            <v>Changed designation from M15 to S128</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cell r="L161" t="str">
            <v>Changed designation from S142 to S139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cell r="L165" t="str">
            <v>Changed from feeder to trunk as bitumen road</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cell r="L166" t="str">
            <v>Changed designation from S116 to T334. Changed to trunk</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cell r="L168" t="str">
            <v>Changed designation from D232 to T387</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cell r="L169" t="str">
            <v>Changed designation from D232 to T387</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cell r="L176" t="str">
            <v>Name changed from Kwacha Rd - Marhattma</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cell r="L177" t="str">
            <v>Name modified by City Council</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cell r="L178" t="str">
            <v>Name modified</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cell r="L180" t="str">
            <v>name changed from HHI - David Whitehead Via Ndirande Market</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cell r="L189" t="str">
            <v xml:space="preserve">Length changed </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cell r="L190" t="str">
            <v>New section part of origional RS 148</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cell r="L194" t="str">
            <v>Changed designation from T394 to T395</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cell r="L195" t="str">
            <v>Changed designation from T394 to T395</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cell r="L196" t="str">
            <v>Changed from T372 to Urban, to Trunk &amp; to Kepiri</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cell r="L197" t="str">
            <v>Changed designation from T394 to T395</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cell r="L198" t="str">
            <v>Changed designation from T394 to T395</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cell r="L225" t="str">
            <v>Changed designation from T403 to T405</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cell r="L226" t="str">
            <v>Changed designation from T408 to T405</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cell>
          <cell r="BY145" t="str">
            <v/>
          </cell>
          <cell r="BZ145" t="str">
            <v/>
          </cell>
          <cell r="CA145" t="str">
            <v/>
          </cell>
          <cell r="CB145" t="str">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cell>
          <cell r="CY196">
            <v>3</v>
          </cell>
          <cell r="CZ196">
            <v>3</v>
          </cell>
          <cell r="DA196">
            <v>2.2999999999999998</v>
          </cell>
          <cell r="DB196">
            <v>500</v>
          </cell>
          <cell r="DC196">
            <v>235</v>
          </cell>
          <cell r="DD196">
            <v>130</v>
          </cell>
          <cell r="DE196">
            <v>38</v>
          </cell>
          <cell r="DF196">
            <v>58</v>
          </cell>
          <cell r="DG196">
            <v>10</v>
          </cell>
          <cell r="DH196">
            <v>5</v>
          </cell>
          <cell r="DI196">
            <v>25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Count</v>
          </cell>
          <cell r="B198">
            <v>194</v>
          </cell>
          <cell r="C198">
            <v>0</v>
          </cell>
          <cell r="D198">
            <v>0</v>
          </cell>
          <cell r="E198" t="str">
            <v>Total length</v>
          </cell>
          <cell r="F198">
            <v>2520.1000000000004</v>
          </cell>
          <cell r="G198">
            <v>0</v>
          </cell>
          <cell r="H198">
            <v>0</v>
          </cell>
          <cell r="I198" t="str">
            <v>km</v>
          </cell>
          <cell r="J198" t="str">
            <v>km</v>
          </cell>
          <cell r="K198">
            <v>8</v>
          </cell>
          <cell r="L198" t="str">
            <v>Changed designation from T394 to T395</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t="str">
            <v xml:space="preserve">Table A2 - Road Sections (as given in Terms of Reference) Not Used In The Study </v>
          </cell>
        </row>
      </sheetData>
      <sheetData sheetId="21">
        <row r="1">
          <cell r="A1">
            <v>0</v>
          </cell>
        </row>
      </sheetData>
      <sheetData sheetId="22">
        <row r="1">
          <cell r="A1">
            <v>0</v>
          </cell>
        </row>
      </sheetData>
      <sheetData sheetId="23">
        <row r="1">
          <cell r="A1">
            <v>0</v>
          </cell>
        </row>
      </sheetData>
      <sheetData sheetId="24">
        <row r="1">
          <cell r="A1" t="str">
            <v xml:space="preserve">Table A2 - Road Sections (as given in Terms of Reference) Not Used In The Study </v>
          </cell>
        </row>
      </sheetData>
      <sheetData sheetId="25">
        <row r="1">
          <cell r="A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row r="2">
          <cell r="A2" t="str">
            <v>Road Section No.</v>
          </cell>
        </row>
      </sheetData>
      <sheetData sheetId="60">
        <row r="1">
          <cell r="A1" t="str">
            <v xml:space="preserve">Table A2 - Road Sections (as given in Terms of Reference) Not Used In The Study </v>
          </cell>
        </row>
      </sheetData>
      <sheetData sheetId="61">
        <row r="1">
          <cell r="A1" t="str">
            <v xml:space="preserve">Table A2 - Road Sections (as given in Terms of Reference) Not Used In The Study </v>
          </cell>
        </row>
      </sheetData>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m"/>
      <sheetName val="v"/>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EADS"/>
      <sheetName val="ssr-rates"/>
      <sheetName val="Plant &amp;  Machinery"/>
      <sheetName val="Material"/>
      <sheetName val="Labour"/>
      <sheetName val="Road data"/>
      <sheetName val="pvc-pipe-rates"/>
      <sheetName val="m"/>
      <sheetName val="Lead"/>
      <sheetName val="Lead statement"/>
      <sheetName val="data existing_do not delete"/>
      <sheetName val="Specification"/>
      <sheetName val="MRATES"/>
      <sheetName val="0000000000000"/>
      <sheetName val="segments-details"/>
      <sheetName val="int-Dia-hdpe"/>
      <sheetName val="habs-list"/>
      <sheetName val="int-Dia-pvc"/>
      <sheetName val="DATA"/>
      <sheetName val="Data_Base"/>
      <sheetName val="sand"/>
      <sheetName val="stone"/>
      <sheetName val="Data_Renuals"/>
      <sheetName val="ABS"/>
      <sheetName val="HDPE"/>
      <sheetName val="DI"/>
      <sheetName val="pvc"/>
      <sheetName val="Specification report"/>
      <sheetName val="RMR"/>
      <sheetName val="GROUND FLOOR"/>
      <sheetName val="maya"/>
      <sheetName val="Data-ELSR"/>
      <sheetName val="DATA-BASE"/>
      <sheetName val="DATA-ABSTRACT"/>
      <sheetName val="GA"/>
      <sheetName val="C-data"/>
      <sheetName val="Civil SSR"/>
      <sheetName val="WS Data"/>
      <sheetName val="ST"/>
      <sheetName val="Sump"/>
      <sheetName val="quarry"/>
      <sheetName val="Process"/>
      <sheetName val="Main sheet"/>
      <sheetName val="other rates"/>
      <sheetName val="data1"/>
      <sheetName val="Data.F8.BTR"/>
      <sheetName val="Road Detail Est."/>
      <sheetName val="rdamdata"/>
      <sheetName val="rates"/>
      <sheetName val="Sheet1"/>
      <sheetName val="SSR"/>
      <sheetName val="temp-SDData (2)"/>
      <sheetName val="id"/>
      <sheetName val="bldg"/>
      <sheetName val="DATA_PRG"/>
      <sheetName val="Bridge Data 2005-06"/>
      <sheetName val="cert"/>
      <sheetName val="Road data "/>
      <sheetName val="SPECS"/>
      <sheetName val="Sheet9"/>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Proforma -II "/>
      <sheetName val="C.R G.F"/>
      <sheetName val="pvc_basic"/>
      <sheetName val="FINAL LEAD"/>
      <sheetName val="select items_PMW"/>
      <sheetName val="MRoad data"/>
      <sheetName val="Convey"/>
      <sheetName val="Part-A"/>
      <sheetName val="COVER"/>
      <sheetName val="road est"/>
      <sheetName val="m lead"/>
      <sheetName val="mlead"/>
      <sheetName val="CFForecast detail"/>
      <sheetName val="DI Rate Analysis"/>
      <sheetName val="Economic RisingMain  Ph-I"/>
      <sheetName val="dlvoid"/>
      <sheetName val="slab"/>
      <sheetName val="DL CAL"/>
      <sheetName val="Sorted"/>
      <sheetName val="1V800"/>
      <sheetName val="materials"/>
      <sheetName val="Plant_&amp;__Machinery"/>
      <sheetName val="Road_data"/>
      <sheetName val="Lead_statement"/>
      <sheetName val="data_existing_do_not_delete"/>
      <sheetName val="Plant_&amp;__Machinery1"/>
      <sheetName val="Road_data1"/>
      <sheetName val="Lead_statement1"/>
      <sheetName val="data_existing_do_not_delete1"/>
      <sheetName val="Basicrates"/>
      <sheetName val="C.D.Abs.Est."/>
      <sheetName val="Dn SLRB (R2)"/>
      <sheetName val="Data_"/>
      <sheetName val="Sheet1 (2)"/>
      <sheetName val="Aug,02"/>
      <sheetName val="Summary"/>
      <sheetName val="SLAB  DATA"/>
      <sheetName val="Bill-12"/>
      <sheetName val="RM"/>
      <sheetName val="Sheet2"/>
      <sheetName val="MTC-estimate"/>
      <sheetName val="CD Data"/>
      <sheetName val="Data-2010-11"/>
      <sheetName val="sept-plan"/>
      <sheetName val="BOQ"/>
      <sheetName val="pt-cw"/>
      <sheetName val="PUMP_DATA"/>
      <sheetName val="FINAL DATA"/>
      <sheetName val="Road data.PS"/>
      <sheetName val="Road data  PH"/>
      <sheetName val="RA-markate"/>
      <sheetName val="GF SB Ok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DATA-BASE"/>
      <sheetName val="DATA-ABSTRACT"/>
      <sheetName val="Lead statement ss5"/>
      <sheetName val="v"/>
      <sheetName val="Abstrct_"/>
      <sheetName val="Part_A"/>
      <sheetName val="r"/>
      <sheetName val="Abstr#t "/>
      <sheetName val="m"/>
      <sheetName val="Sheet1"/>
      <sheetName val="LEADS"/>
      <sheetName val="Bridge Data 2005-06"/>
      <sheetName val="pvc-pipe-rates"/>
      <sheetName val="Labour"/>
      <sheetName val="ewst"/>
      <sheetName val="Lead statement"/>
      <sheetName val="DATA_PRG"/>
      <sheetName val="segments-details"/>
      <sheetName val="int-Dia-hdpe"/>
      <sheetName val="habs-list"/>
      <sheetName val="int-Dia-pvc"/>
      <sheetName val="MRATES"/>
      <sheetName val="MRoad data"/>
      <sheetName val="Bitumen trunk"/>
      <sheetName val="Feeder"/>
      <sheetName val="R99 etc"/>
      <sheetName val="Trunk unpaved"/>
      <sheetName val="GROUND FLOOR"/>
      <sheetName val="Levels"/>
      <sheetName val="maya"/>
      <sheetName val="RMR"/>
      <sheetName val="Data.F8.BTR"/>
      <sheetName val="Boq"/>
      <sheetName val="Input"/>
      <sheetName val="detls"/>
      <sheetName val="C.D.Abs.Est."/>
      <sheetName val="coverpage"/>
      <sheetName val="Road data"/>
      <sheetName val="abs road"/>
      <sheetName val="TS memo"/>
      <sheetName val="CD_Data"/>
      <sheetName val="CD Data"/>
      <sheetName val="m1"/>
      <sheetName val="Common "/>
      <sheetName val="banilad"/>
      <sheetName val="Mactan"/>
      <sheetName val="Mandaue"/>
      <sheetName val="p&amp;m"/>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SubAnalysis"/>
      <sheetName val="Pop"/>
      <sheetName val="EDWise"/>
      <sheetName val="Bill-12"/>
      <sheetName val="nodes"/>
      <sheetName val="int-Dia"/>
      <sheetName val="Convey"/>
      <sheetName val="RAFT"/>
      <sheetName val="scour depth"/>
      <sheetName val="rdamdata"/>
      <sheetName val="mlead"/>
      <sheetName val="R_Det"/>
      <sheetName val="Main sheet"/>
      <sheetName val="Abstrct_1"/>
      <sheetName val="Part_A1"/>
      <sheetName val="Plant_&amp;__Machinery"/>
      <sheetName val="Lead_statement_ss5"/>
      <sheetName val="Abstr#t_"/>
      <sheetName val="Abstrct_2"/>
      <sheetName val="Part_A2"/>
      <sheetName val="Plant_&amp;__Machinery1"/>
      <sheetName val="Lead_statement_ss51"/>
      <sheetName val="Abstr#t_1"/>
      <sheetName val="SALIENT"/>
      <sheetName val="CPIPE2"/>
      <sheetName val="GF Columns"/>
      <sheetName val="Quarry"/>
      <sheetName val="Road Detail Est."/>
      <sheetName val="data existing_do not delete"/>
      <sheetName val="DATA-2005-06"/>
      <sheetName val="Rate analysis-civil"/>
      <sheetName val="pvc_basic"/>
      <sheetName val="HDPE"/>
      <sheetName val="Estimate "/>
      <sheetName val="C-data"/>
      <sheetName val="Rates"/>
      <sheetName val="PH data"/>
      <sheetName val="Sheet2"/>
      <sheetName val="Lead Distance"/>
      <sheetName val="WATER-HAMMER"/>
      <sheetName val="lead-st"/>
      <sheetName val="Mix Design"/>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HDPE"/>
      <sheetName val="stone"/>
      <sheetName val="EDWise"/>
      <sheetName val="BHANDUP"/>
      <sheetName val="PRECAST lightconc-II"/>
      <sheetName val="data existing_do not delete"/>
      <sheetName val="Lead"/>
      <sheetName val="Quarry"/>
      <sheetName val="Line"/>
      <sheetName val="CRUST"/>
      <sheetName val="QDTS"/>
      <sheetName val="RMR"/>
      <sheetName val="Rates"/>
      <sheetName val="BTR"/>
      <sheetName val="Road data"/>
      <sheetName val="Sheet3"/>
      <sheetName val="DI"/>
      <sheetName val="pvc"/>
      <sheetName val="DATA"/>
      <sheetName val="coverpage"/>
      <sheetName val="mlead"/>
      <sheetName val="ROADS"/>
      <sheetName val="BALAN1"/>
      <sheetName val="Levels"/>
      <sheetName val="Labour"/>
      <sheetName val="Material"/>
      <sheetName val="Plant &amp;  Machinery"/>
      <sheetName val="civ data"/>
      <sheetName val="id"/>
      <sheetName val="wh"/>
      <sheetName val="census91"/>
      <sheetName val="0000000000000"/>
      <sheetName val="maya"/>
      <sheetName val="C-data"/>
      <sheetName val="Lead statement"/>
      <sheetName val="MRATES"/>
      <sheetName val="Nspt-smp-final-ORIGINAL"/>
      <sheetName val="DES"/>
      <sheetName val="COVER"/>
      <sheetName val="HP PIPE  DATA"/>
      <sheetName val="SLAB  DATA"/>
      <sheetName val="DATA_PRG"/>
      <sheetName val="pvc_basic"/>
      <sheetName val="overviewbarmer"/>
      <sheetName val="Master_data"/>
      <sheetName val="Boq"/>
      <sheetName val="C &amp; G RHS"/>
      <sheetName val="Estimate_"/>
      <sheetName val="PRECAST_lightconc-II"/>
      <sheetName val="data_existing_do_not_delete"/>
      <sheetName val="Road_data"/>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Usage"/>
      <sheetName val="Common "/>
      <sheetName val="General"/>
      <sheetName val="Lead"/>
      <sheetName val="DATA"/>
      <sheetName val="m"/>
      <sheetName val="DATA_PRG"/>
      <sheetName val="Class IV Qtr. Ele"/>
      <sheetName val="MRATES"/>
      <sheetName val="C-data"/>
      <sheetName val="Specification report"/>
      <sheetName val="Summary- Flyovers"/>
      <sheetName val="Works - Quote Sheet"/>
      <sheetName val="labour"/>
      <sheetName val="p&amp;m"/>
      <sheetName val="v"/>
      <sheetName val="Lead statement"/>
      <sheetName val="C.R G.F"/>
      <sheetName val="R_Det"/>
      <sheetName val="Estimate "/>
      <sheetName val="Material"/>
      <sheetName val="Plant &amp;  Machinery"/>
      <sheetName val="pvc_basic"/>
      <sheetName val="HDPE"/>
      <sheetName val="Valves"/>
      <sheetName val="MS Rates"/>
      <sheetName val="data existing_do not delete"/>
      <sheetName val="SUMP1420KL@HW"/>
      <sheetName val="Sheet2"/>
      <sheetName val="banil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row r="51">
          <cell r="B51">
            <v>6.75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ilad"/>
      <sheetName val="Mactan"/>
      <sheetName val="Mandaue"/>
      <sheetName val="Summary"/>
      <sheetName val="Summary (2)"/>
      <sheetName val="Bridge Data 2005-06"/>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lant &amp;  Machinery"/>
      <sheetName val="Data"/>
      <sheetName val="MRATES"/>
      <sheetName val="data existing_do not delete"/>
      <sheetName val="Boq"/>
      <sheetName val="v"/>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
      <sheetName val="Lead"/>
      <sheetName val="data existing_do not delete"/>
      <sheetName val="Data.F8.BTR"/>
      <sheetName val="leads"/>
      <sheetName val="rdamdata"/>
      <sheetName val="Material"/>
      <sheetName val="Plant &amp;  Machinery"/>
      <sheetName val="Data_F8_BTR"/>
      <sheetName val="Plant_&amp;__Machinery"/>
      <sheetName val="Labour"/>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maya"/>
      <sheetName val="Specification"/>
      <sheetName val="HDPE"/>
      <sheetName val="DI"/>
      <sheetName val="pvc"/>
      <sheetName val="Estimate "/>
      <sheetName val="banilad"/>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Lɥad"/>
      <sheetName val="SECPROP"/>
      <sheetName val="CABLENOS."/>
      <sheetName val="DATA_PRG"/>
      <sheetName val="Sheet1"/>
      <sheetName val="Main sheet"/>
      <sheetName val="wh"/>
      <sheetName val="Mactan"/>
      <sheetName val="Mandaue"/>
      <sheetName val="Lead statement ss5"/>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Bed Class"/>
      <sheetName val="CPIPE"/>
      <sheetName val="CPIPE2"/>
      <sheetName val="Cs"/>
      <sheetName val="DVALUE"/>
      <sheetName val="THK"/>
      <sheetName val="Cover"/>
      <sheetName val="Convey"/>
      <sheetName val="Usage"/>
      <sheetName val="Cd"/>
      <sheetName val="SewerCAD MH Data"/>
      <sheetName val="Design 2040 Design Flows-(1)"/>
      <sheetName val="SewerCAD Pipe Data-Actual 2040"/>
      <sheetName val="CONNECT"/>
      <sheetName val="analysis"/>
      <sheetName val="SALIENT"/>
      <sheetName val="foundation(V)"/>
      <sheetName val="Data-2011-12"/>
      <sheetName val="DL CAL"/>
      <sheetName val="slab"/>
      <sheetName val="Flanged Beams"/>
      <sheetName val="Rectangular Beam"/>
      <sheetName val="C.D.Abs.Est."/>
      <sheetName val="Interface_SC"/>
      <sheetName val="Calc_ISC"/>
      <sheetName val="Calc_SC"/>
      <sheetName val="Interface_ISC"/>
      <sheetName val="GD"/>
      <sheetName val="pvc_basic"/>
      <sheetName val="Boq"/>
      <sheetName val="wh_data"/>
      <sheetName val="wh_data_R"/>
      <sheetName val="CPHEEO"/>
      <sheetName val="input"/>
      <sheetName val="GF SB Ok "/>
      <sheetName val="hdpe_basic"/>
      <sheetName val="TOP SLAB-beams"/>
      <sheetName val="20kL-design-final"/>
      <sheetName val="Sheet5"/>
      <sheetName val="ABS"/>
      <sheetName val="Data o"/>
      <sheetName val="Data-ELSR"/>
      <sheetName val="HDPE-pipe-rates"/>
      <sheetName val="pvc-pipe-rates"/>
      <sheetName val="Bill-12"/>
      <sheetName val="Sheet2"/>
      <sheetName val="sup dat"/>
      <sheetName val="Lead_statement_ss5"/>
      <sheetName val="clvrt_data"/>
      <sheetName val="ssr-rates"/>
      <sheetName val="Plant 㫨  Machinery"/>
      <sheetName val="Plant_㫨__Machinery"/>
      <sheetName val="C-data"/>
      <sheetName val="Rates-May-14"/>
      <sheetName val="int-Dia-pvc"/>
      <sheetName val="final abstract"/>
      <sheetName val="detailed"/>
      <sheetName val="Bed Fall"/>
      <sheetName val="Title"/>
      <sheetName val="Ventway Calculations"/>
      <sheetName val="VI Floor Beam "/>
      <sheetName val="Boq Block A"/>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sheetData sheetId="85" refreshError="1"/>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DATA_PRG"/>
      <sheetName val="Labour"/>
      <sheetName val="t_prsr"/>
      <sheetName val="wh"/>
      <sheetName val="Cover"/>
      <sheetName val="id"/>
      <sheetName val="p&amp;m"/>
      <sheetName val="Buildings"/>
      <sheetName val="Hire"/>
      <sheetName val="Conveyance"/>
      <sheetName val="RMR"/>
      <sheetName val="final abstract"/>
      <sheetName val="AV-HDPE"/>
      <sheetName val="Di_gate-HDPE"/>
      <sheetName val="mlead"/>
      <sheetName val="BWSCPlt"/>
      <sheetName val="CI"/>
      <sheetName val="G.R.P"/>
      <sheetName val="PSC REVISED"/>
    </sheetNames>
    <sheetDataSet>
      <sheetData sheetId="0"/>
      <sheetData sheetId="1" refreshError="1">
        <row r="1">
          <cell r="A1" t="str">
            <v xml:space="preserve">Earth work excation and depositing on bank with initial lead and lift in loamy and clayee soils as per ss301 for foundations </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maya"/>
      <sheetName val="t_prsr"/>
      <sheetName val="id"/>
      <sheetName val="DATA"/>
      <sheetName val="BWSCPlt"/>
      <sheetName val="CI"/>
      <sheetName val="DI"/>
      <sheetName val="G.R.P"/>
      <sheetName val="HDPE"/>
      <sheetName val="PSC REVISED"/>
      <sheetName val="pvc"/>
      <sheetName val="Boq Block A"/>
      <sheetName val="Sheet1"/>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BALAN1"/>
      <sheetName val="ESTIMATE"/>
      <sheetName val="TBAL9697 -group wise  sdpl"/>
      <sheetName val="DATA_PRG"/>
      <sheetName val="_5wgdhabfinal00_01"/>
      <sheetName val="maya"/>
      <sheetName val="Sheet2"/>
      <sheetName val="r"/>
      <sheetName val="Abs"/>
      <sheetName val="MTC-estimate"/>
      <sheetName val="other rates"/>
      <sheetName val="Boq Block A"/>
      <sheetName val="MRATES"/>
      <sheetName val="leads"/>
      <sheetName val="t_prsr"/>
      <sheetName val="id"/>
      <sheetName val="wh"/>
      <sheetName val="SP Set"/>
      <sheetName val="0000000000000"/>
      <sheetName val="GM&amp;PM WE1 EST"/>
      <sheetName val="BWSCP"/>
      <sheetName val="AV_GRP ms bwsc"/>
      <sheetName val="wh_data"/>
      <sheetName val="CPHEEO"/>
      <sheetName val="wh_data_R"/>
      <sheetName val="input"/>
      <sheetName val="v"/>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m"/>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segments-details"/>
      <sheetName val="int-Dia-hdpe"/>
      <sheetName val="C-data"/>
      <sheetName val="p&amp;m"/>
      <sheetName val="COST"/>
      <sheetName val="int-Dia-pvc"/>
      <sheetName val="Process"/>
      <sheetName val="BTR"/>
      <sheetName val="AV-BWSC&amp;MS"/>
      <sheetName val="AV_AC"/>
      <sheetName val="AV-DI"/>
      <sheetName val="di_Gate_AC"/>
      <sheetName val="Digate-BWSCP-MS"/>
      <sheetName val="DI_gate_di"/>
      <sheetName val="scour-DI-CI"/>
      <sheetName val="scour-pvc-hdpe-psc-bwsc"/>
      <sheetName val="Wipro"/>
      <sheetName val="BOQ"/>
      <sheetName val="C&amp;S monthwise"/>
      <sheetName val="C&amp;S"/>
      <sheetName val="General"/>
      <sheetName val="Materials"/>
      <sheetName val="CC"/>
      <sheetName val="Detailed RD  estimate"/>
      <sheetName val="HP cd 3 Rof 1000"/>
      <sheetName val="Road data"/>
      <sheetName val="1V of 2m slab"/>
      <sheetName val="2V of 3.0Mslab"/>
      <sheetName val="HP cD3rows of 1000mm"/>
      <sheetName val="DETAILED  BOQ"/>
      <sheetName val="Bidform"/>
      <sheetName val="1-Pop Proj"/>
      <sheetName val="Plant &amp;  Machinery"/>
      <sheetName val="EDWise"/>
      <sheetName val="labour rates"/>
      <sheetName val="Mp-team 1"/>
      <sheetName val="data existing_do not dele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23">
          <cell r="C23">
            <v>63</v>
          </cell>
          <cell r="D23">
            <v>75</v>
          </cell>
          <cell r="E23">
            <v>90</v>
          </cell>
          <cell r="F23">
            <v>110</v>
          </cell>
          <cell r="G23">
            <v>125</v>
          </cell>
          <cell r="H23">
            <v>140</v>
          </cell>
          <cell r="I23">
            <v>160</v>
          </cell>
          <cell r="J23">
            <v>180</v>
          </cell>
          <cell r="K23">
            <v>200</v>
          </cell>
          <cell r="L23">
            <v>225</v>
          </cell>
          <cell r="M23">
            <v>250</v>
          </cell>
          <cell r="N23">
            <v>280</v>
          </cell>
          <cell r="O23">
            <v>315</v>
          </cell>
        </row>
        <row r="31">
          <cell r="C31">
            <v>100.60000000000001</v>
          </cell>
          <cell r="D31">
            <v>115.5</v>
          </cell>
          <cell r="E31">
            <v>134.9</v>
          </cell>
          <cell r="F31">
            <v>165.5</v>
          </cell>
          <cell r="G31">
            <v>195.5</v>
          </cell>
          <cell r="H31">
            <v>226.9</v>
          </cell>
          <cell r="I31">
            <v>291.7</v>
          </cell>
          <cell r="J31">
            <v>349.55</v>
          </cell>
          <cell r="K31">
            <v>407.85</v>
          </cell>
          <cell r="L31">
            <v>526.05000000000007</v>
          </cell>
          <cell r="M31">
            <v>561.6</v>
          </cell>
          <cell r="N31">
            <v>751.55000000000007</v>
          </cell>
          <cell r="O31">
            <v>927.80000000000007</v>
          </cell>
        </row>
        <row r="45">
          <cell r="C45">
            <v>114.75</v>
          </cell>
          <cell r="D45">
            <v>134</v>
          </cell>
          <cell r="E45">
            <v>162.55000000000001</v>
          </cell>
          <cell r="F45">
            <v>206</v>
          </cell>
          <cell r="G45">
            <v>241.75</v>
          </cell>
          <cell r="H45">
            <v>294.55</v>
          </cell>
          <cell r="I45">
            <v>376.45000000000005</v>
          </cell>
          <cell r="J45">
            <v>463.3</v>
          </cell>
          <cell r="K45">
            <v>543.4</v>
          </cell>
          <cell r="L45">
            <v>715.65000000000009</v>
          </cell>
          <cell r="M45">
            <v>861.40000000000009</v>
          </cell>
          <cell r="N45">
            <v>1060.6000000000001</v>
          </cell>
          <cell r="O45">
            <v>1304.8500000000001</v>
          </cell>
        </row>
        <row r="60">
          <cell r="C60">
            <v>140.6</v>
          </cell>
          <cell r="D60">
            <v>172.5</v>
          </cell>
          <cell r="E60">
            <v>216.15</v>
          </cell>
          <cell r="F60">
            <v>291.2</v>
          </cell>
          <cell r="G60">
            <v>360.8</v>
          </cell>
          <cell r="H60">
            <v>428.15000000000003</v>
          </cell>
          <cell r="I60">
            <v>557.5</v>
          </cell>
          <cell r="J60">
            <v>692.65000000000009</v>
          </cell>
          <cell r="K60">
            <v>821.85</v>
          </cell>
          <cell r="L60">
            <v>1080.9000000000001</v>
          </cell>
          <cell r="M60">
            <v>1297.45</v>
          </cell>
          <cell r="N60">
            <v>1619.2</v>
          </cell>
          <cell r="O60">
            <v>2015.95</v>
          </cell>
        </row>
      </sheetData>
      <sheetData sheetId="47">
        <row r="9">
          <cell r="C9">
            <v>63</v>
          </cell>
          <cell r="D9">
            <v>75</v>
          </cell>
          <cell r="E9">
            <v>90</v>
          </cell>
          <cell r="F9">
            <v>110</v>
          </cell>
          <cell r="G9">
            <v>125</v>
          </cell>
          <cell r="H9">
            <v>140</v>
          </cell>
          <cell r="I9">
            <v>160</v>
          </cell>
          <cell r="J9">
            <v>180</v>
          </cell>
          <cell r="K9">
            <v>200</v>
          </cell>
          <cell r="L9">
            <v>225</v>
          </cell>
          <cell r="M9">
            <v>250</v>
          </cell>
          <cell r="N9">
            <v>280</v>
          </cell>
          <cell r="O9">
            <v>315</v>
          </cell>
        </row>
        <row r="28">
          <cell r="C28">
            <v>87.95</v>
          </cell>
          <cell r="D28">
            <v>102.30000000000001</v>
          </cell>
          <cell r="E28">
            <v>127.60000000000001</v>
          </cell>
          <cell r="F28">
            <v>165.10000000000002</v>
          </cell>
          <cell r="G28">
            <v>196.95000000000002</v>
          </cell>
          <cell r="H28">
            <v>231.15</v>
          </cell>
          <cell r="I28">
            <v>297.45</v>
          </cell>
          <cell r="J28">
            <v>357.3</v>
          </cell>
          <cell r="K28">
            <v>421.8</v>
          </cell>
          <cell r="L28">
            <v>547.80000000000007</v>
          </cell>
          <cell r="M28">
            <v>657.40000000000009</v>
          </cell>
          <cell r="N28">
            <v>797.55000000000007</v>
          </cell>
          <cell r="O28">
            <v>990.15000000000009</v>
          </cell>
        </row>
        <row r="40">
          <cell r="C40">
            <v>101.9</v>
          </cell>
          <cell r="D40">
            <v>124.05000000000001</v>
          </cell>
          <cell r="E40">
            <v>157.20000000000002</v>
          </cell>
          <cell r="F40">
            <v>209.8</v>
          </cell>
          <cell r="G40">
            <v>253.85000000000002</v>
          </cell>
          <cell r="H40">
            <v>304.40000000000003</v>
          </cell>
          <cell r="I40">
            <v>392.05</v>
          </cell>
          <cell r="J40">
            <v>476</v>
          </cell>
          <cell r="K40">
            <v>573.1</v>
          </cell>
          <cell r="L40">
            <v>743.30000000000007</v>
          </cell>
          <cell r="M40">
            <v>894.90000000000009</v>
          </cell>
          <cell r="N40">
            <v>1100.45</v>
          </cell>
          <cell r="O40">
            <v>1372.15</v>
          </cell>
        </row>
        <row r="52">
          <cell r="C52">
            <v>163.15</v>
          </cell>
          <cell r="D52">
            <v>210.45000000000002</v>
          </cell>
          <cell r="E52">
            <v>281.55</v>
          </cell>
          <cell r="F52">
            <v>395.35</v>
          </cell>
          <cell r="G52">
            <v>493.40000000000003</v>
          </cell>
          <cell r="H52">
            <v>603.5</v>
          </cell>
          <cell r="I52">
            <v>781.65000000000009</v>
          </cell>
          <cell r="J52">
            <v>972.65000000000009</v>
          </cell>
          <cell r="K52">
            <v>1182.8</v>
          </cell>
          <cell r="L52">
            <v>1530.7</v>
          </cell>
          <cell r="M52">
            <v>1872.8500000000001</v>
          </cell>
          <cell r="N52">
            <v>2321.9500000000003</v>
          </cell>
          <cell r="O52">
            <v>2915.65</v>
          </cell>
        </row>
        <row r="64">
          <cell r="C64">
            <v>128.20000000000002</v>
          </cell>
          <cell r="D64">
            <v>160.75</v>
          </cell>
          <cell r="E64">
            <v>210.35000000000002</v>
          </cell>
          <cell r="F64">
            <v>286.85000000000002</v>
          </cell>
          <cell r="G64">
            <v>356.15000000000003</v>
          </cell>
          <cell r="H64">
            <v>433</v>
          </cell>
          <cell r="I64">
            <v>559.4</v>
          </cell>
          <cell r="J64">
            <v>689</v>
          </cell>
          <cell r="K64">
            <v>833.40000000000009</v>
          </cell>
          <cell r="L64">
            <v>1089.6000000000001</v>
          </cell>
          <cell r="M64">
            <v>1324.8500000000001</v>
          </cell>
          <cell r="N64">
            <v>1637.95</v>
          </cell>
          <cell r="O64">
            <v>2048.6</v>
          </cell>
        </row>
      </sheetData>
      <sheetData sheetId="48"/>
      <sheetData sheetId="49"/>
      <sheetData sheetId="50">
        <row r="9">
          <cell r="C9">
            <v>80</v>
          </cell>
          <cell r="D9">
            <v>100</v>
          </cell>
          <cell r="E9">
            <v>125</v>
          </cell>
          <cell r="F9">
            <v>150</v>
          </cell>
          <cell r="G9">
            <v>200</v>
          </cell>
          <cell r="H9">
            <v>250</v>
          </cell>
          <cell r="I9">
            <v>300</v>
          </cell>
          <cell r="J9">
            <v>350</v>
          </cell>
          <cell r="K9">
            <v>400</v>
          </cell>
          <cell r="L9">
            <v>450</v>
          </cell>
          <cell r="M9">
            <v>500</v>
          </cell>
          <cell r="N9">
            <v>600</v>
          </cell>
          <cell r="O9">
            <v>700</v>
          </cell>
          <cell r="P9">
            <v>750</v>
          </cell>
          <cell r="Q9">
            <v>800</v>
          </cell>
          <cell r="R9">
            <v>900</v>
          </cell>
          <cell r="S9">
            <v>1000</v>
          </cell>
        </row>
        <row r="19">
          <cell r="C19">
            <v>731.1</v>
          </cell>
          <cell r="D19">
            <v>568.05000000000007</v>
          </cell>
          <cell r="E19">
            <v>676.35</v>
          </cell>
          <cell r="F19">
            <v>783</v>
          </cell>
          <cell r="G19">
            <v>1102.6000000000001</v>
          </cell>
          <cell r="H19">
            <v>1443.8000000000002</v>
          </cell>
          <cell r="I19">
            <v>1837.8000000000002</v>
          </cell>
          <cell r="J19">
            <v>2318.6</v>
          </cell>
          <cell r="K19">
            <v>2790.4500000000003</v>
          </cell>
          <cell r="L19">
            <v>3335</v>
          </cell>
          <cell r="M19">
            <v>3988.6000000000004</v>
          </cell>
          <cell r="N19">
            <v>5281.1</v>
          </cell>
          <cell r="O19">
            <v>7032.25</v>
          </cell>
          <cell r="P19">
            <v>7853.7000000000007</v>
          </cell>
          <cell r="Q19">
            <v>8805.75</v>
          </cell>
          <cell r="R19">
            <v>10710.150000000001</v>
          </cell>
          <cell r="S19">
            <v>12822.050000000001</v>
          </cell>
        </row>
        <row r="34">
          <cell r="C34">
            <v>521.80000000000007</v>
          </cell>
          <cell r="D34">
            <v>613.75</v>
          </cell>
          <cell r="E34">
            <v>727.40000000000009</v>
          </cell>
          <cell r="F34">
            <v>846.30000000000007</v>
          </cell>
          <cell r="G34">
            <v>1184.25</v>
          </cell>
          <cell r="H34">
            <v>1558.9</v>
          </cell>
          <cell r="I34">
            <v>1993.5500000000002</v>
          </cell>
          <cell r="J34">
            <v>2496.9</v>
          </cell>
          <cell r="K34">
            <v>3028.3500000000004</v>
          </cell>
          <cell r="L34">
            <v>3640.25</v>
          </cell>
          <cell r="M34">
            <v>4318.75</v>
          </cell>
          <cell r="N34">
            <v>5732.5</v>
          </cell>
          <cell r="O34">
            <v>7642.75</v>
          </cell>
          <cell r="P34">
            <v>8543</v>
          </cell>
          <cell r="Q34">
            <v>9546.2000000000007</v>
          </cell>
          <cell r="R34">
            <v>11628.800000000001</v>
          </cell>
          <cell r="S34">
            <v>13941.7</v>
          </cell>
        </row>
        <row r="49">
          <cell r="C49">
            <v>551.55000000000007</v>
          </cell>
          <cell r="D49">
            <v>646.95000000000005</v>
          </cell>
          <cell r="E49">
            <v>774.55000000000007</v>
          </cell>
          <cell r="F49">
            <v>902.25</v>
          </cell>
          <cell r="G49">
            <v>1269.6000000000001</v>
          </cell>
          <cell r="H49">
            <v>1674.0500000000002</v>
          </cell>
          <cell r="I49">
            <v>2145.85</v>
          </cell>
          <cell r="J49">
            <v>2689.9500000000003</v>
          </cell>
          <cell r="K49">
            <v>3251.3</v>
          </cell>
          <cell r="L49">
            <v>3908.2000000000003</v>
          </cell>
          <cell r="M49">
            <v>4648.9000000000005</v>
          </cell>
          <cell r="N49">
            <v>6180.35</v>
          </cell>
          <cell r="O49">
            <v>8221.5500000000011</v>
          </cell>
          <cell r="P49">
            <v>9228.4500000000007</v>
          </cell>
          <cell r="Q49">
            <v>10282.75</v>
          </cell>
          <cell r="R49">
            <v>12547.650000000001</v>
          </cell>
          <cell r="S49">
            <v>15010.45</v>
          </cell>
        </row>
      </sheetData>
      <sheetData sheetId="51">
        <row r="19">
          <cell r="C19">
            <v>947.75</v>
          </cell>
          <cell r="D19">
            <v>1402.8500000000001</v>
          </cell>
          <cell r="E19">
            <v>1843.95</v>
          </cell>
          <cell r="F19">
            <v>2380.2000000000003</v>
          </cell>
          <cell r="G19">
            <v>2993.55</v>
          </cell>
          <cell r="H19">
            <v>3742</v>
          </cell>
          <cell r="I19">
            <v>4487.3500000000004</v>
          </cell>
          <cell r="J19">
            <v>5339.8</v>
          </cell>
          <cell r="K19">
            <v>6226.4500000000007</v>
          </cell>
          <cell r="L19">
            <v>8175.9500000000007</v>
          </cell>
          <cell r="M19">
            <v>10586</v>
          </cell>
          <cell r="N19" t="e">
            <v>#VALUE!</v>
          </cell>
          <cell r="O19" t="e">
            <v>#VALUE!</v>
          </cell>
          <cell r="P19" t="e">
            <v>#VALUE!</v>
          </cell>
          <cell r="Q19" t="e">
            <v>#VALUE!</v>
          </cell>
        </row>
        <row r="25">
          <cell r="C25">
            <v>100</v>
          </cell>
          <cell r="D25">
            <v>150</v>
          </cell>
          <cell r="E25">
            <v>200</v>
          </cell>
          <cell r="F25">
            <v>250</v>
          </cell>
          <cell r="G25">
            <v>300</v>
          </cell>
          <cell r="H25">
            <v>350</v>
          </cell>
          <cell r="I25">
            <v>400</v>
          </cell>
          <cell r="J25">
            <v>450</v>
          </cell>
          <cell r="K25">
            <v>500</v>
          </cell>
          <cell r="L25">
            <v>600</v>
          </cell>
          <cell r="M25">
            <v>700</v>
          </cell>
          <cell r="N25">
            <v>750</v>
          </cell>
          <cell r="O25">
            <v>800</v>
          </cell>
          <cell r="P25">
            <v>900</v>
          </cell>
          <cell r="Q25">
            <v>1000</v>
          </cell>
        </row>
        <row r="35">
          <cell r="C35">
            <v>817.85</v>
          </cell>
          <cell r="D35">
            <v>780.30000000000007</v>
          </cell>
          <cell r="E35">
            <v>1095.7</v>
          </cell>
          <cell r="F35">
            <v>1433.5500000000002</v>
          </cell>
          <cell r="G35">
            <v>1823.7</v>
          </cell>
          <cell r="H35">
            <v>2300</v>
          </cell>
          <cell r="I35">
            <v>2766.4500000000003</v>
          </cell>
          <cell r="J35">
            <v>3304.9500000000003</v>
          </cell>
          <cell r="K35">
            <v>3953.25</v>
          </cell>
          <cell r="L35">
            <v>5232.6000000000004</v>
          </cell>
          <cell r="M35">
            <v>6920.25</v>
          </cell>
          <cell r="N35">
            <v>7727.3</v>
          </cell>
          <cell r="O35">
            <v>8660.1</v>
          </cell>
          <cell r="P35">
            <v>10528.95</v>
          </cell>
          <cell r="Q35">
            <v>12598.900000000001</v>
          </cell>
        </row>
      </sheetData>
      <sheetData sheetId="52">
        <row r="9">
          <cell r="C9">
            <v>350</v>
          </cell>
          <cell r="D9">
            <v>400</v>
          </cell>
          <cell r="E9">
            <v>450</v>
          </cell>
          <cell r="F9">
            <v>500</v>
          </cell>
          <cell r="G9">
            <v>600</v>
          </cell>
          <cell r="H9">
            <v>700</v>
          </cell>
          <cell r="I9">
            <v>800</v>
          </cell>
          <cell r="J9">
            <v>900</v>
          </cell>
          <cell r="K9">
            <v>1000</v>
          </cell>
        </row>
        <row r="18">
          <cell r="C18">
            <v>1284.5500000000002</v>
          </cell>
          <cell r="D18">
            <v>1378.7</v>
          </cell>
          <cell r="E18">
            <v>1462.7</v>
          </cell>
          <cell r="F18">
            <v>1596.5500000000002</v>
          </cell>
          <cell r="G18">
            <v>1850.8000000000002</v>
          </cell>
          <cell r="H18">
            <v>2250.5</v>
          </cell>
          <cell r="I18">
            <v>2648</v>
          </cell>
          <cell r="J18">
            <v>3057.15</v>
          </cell>
          <cell r="K18">
            <v>3571.3500000000004</v>
          </cell>
        </row>
        <row r="32">
          <cell r="C32">
            <v>1284.5500000000002</v>
          </cell>
          <cell r="D32">
            <v>1389.2</v>
          </cell>
          <cell r="E32">
            <v>1473.2</v>
          </cell>
          <cell r="F32">
            <v>1607.0500000000002</v>
          </cell>
          <cell r="G32">
            <v>1861.3000000000002</v>
          </cell>
          <cell r="H32">
            <v>2261</v>
          </cell>
          <cell r="I32">
            <v>2669</v>
          </cell>
          <cell r="J32">
            <v>3078.15</v>
          </cell>
          <cell r="K32">
            <v>3602.8500000000004</v>
          </cell>
        </row>
        <row r="46">
          <cell r="C46">
            <v>1295.0500000000002</v>
          </cell>
          <cell r="D46">
            <v>1399.7</v>
          </cell>
          <cell r="E46">
            <v>1483.7</v>
          </cell>
          <cell r="F46">
            <v>1617.6000000000001</v>
          </cell>
          <cell r="G46">
            <v>1882.3000000000002</v>
          </cell>
          <cell r="H46">
            <v>2292.5</v>
          </cell>
          <cell r="I46">
            <v>2732</v>
          </cell>
          <cell r="J46">
            <v>3141.2000000000003</v>
          </cell>
          <cell r="K46">
            <v>3697.4</v>
          </cell>
        </row>
        <row r="62">
          <cell r="C62">
            <v>1305.6000000000001</v>
          </cell>
          <cell r="D62">
            <v>1420.7</v>
          </cell>
          <cell r="E62">
            <v>1515.2</v>
          </cell>
          <cell r="F62">
            <v>1649.1000000000001</v>
          </cell>
          <cell r="G62">
            <v>1934.8000000000002</v>
          </cell>
          <cell r="H62">
            <v>2345</v>
          </cell>
          <cell r="I62">
            <v>2795.05</v>
          </cell>
          <cell r="J62">
            <v>3256.7000000000003</v>
          </cell>
          <cell r="K62">
            <v>3823.4500000000003</v>
          </cell>
        </row>
        <row r="77">
          <cell r="C77">
            <v>1326.6000000000001</v>
          </cell>
          <cell r="D77">
            <v>1441.7</v>
          </cell>
          <cell r="E77">
            <v>1546.7</v>
          </cell>
          <cell r="F77">
            <v>1680.6000000000001</v>
          </cell>
          <cell r="G77">
            <v>1987.3500000000001</v>
          </cell>
          <cell r="H77">
            <v>21462.300000000003</v>
          </cell>
          <cell r="I77">
            <v>2889.6000000000004</v>
          </cell>
          <cell r="J77">
            <v>3372.25</v>
          </cell>
          <cell r="K77">
            <v>4023</v>
          </cell>
        </row>
        <row r="92">
          <cell r="C92">
            <v>1368.6000000000001</v>
          </cell>
          <cell r="D92">
            <v>1462.7</v>
          </cell>
          <cell r="E92">
            <v>1578.25</v>
          </cell>
          <cell r="F92">
            <v>1722.6000000000001</v>
          </cell>
          <cell r="G92">
            <v>2039.8500000000001</v>
          </cell>
          <cell r="H92">
            <v>2481.5500000000002</v>
          </cell>
          <cell r="I92">
            <v>2984.1000000000004</v>
          </cell>
          <cell r="J92">
            <v>3540.3500000000004</v>
          </cell>
          <cell r="K92">
            <v>4180.55</v>
          </cell>
        </row>
      </sheetData>
      <sheetData sheetId="53">
        <row r="24">
          <cell r="C24">
            <v>350</v>
          </cell>
          <cell r="D24">
            <v>400</v>
          </cell>
          <cell r="E24">
            <v>450</v>
          </cell>
          <cell r="F24">
            <v>500</v>
          </cell>
          <cell r="G24">
            <v>600</v>
          </cell>
          <cell r="H24">
            <v>700</v>
          </cell>
          <cell r="I24">
            <v>800</v>
          </cell>
          <cell r="J24">
            <v>900</v>
          </cell>
          <cell r="K24">
            <v>1000</v>
          </cell>
        </row>
        <row r="32">
          <cell r="C32">
            <v>1945.4</v>
          </cell>
          <cell r="D32">
            <v>2251.0500000000002</v>
          </cell>
          <cell r="E32">
            <v>2606.8000000000002</v>
          </cell>
          <cell r="F32">
            <v>3033.25</v>
          </cell>
          <cell r="G32">
            <v>3765.9500000000003</v>
          </cell>
          <cell r="H32">
            <v>4701.9000000000005</v>
          </cell>
          <cell r="I32">
            <v>5710.8</v>
          </cell>
          <cell r="J32">
            <v>6995.8</v>
          </cell>
          <cell r="K32">
            <v>8351.5500000000011</v>
          </cell>
        </row>
        <row r="46">
          <cell r="C46">
            <v>1995.8000000000002</v>
          </cell>
          <cell r="D46">
            <v>2319.35</v>
          </cell>
          <cell r="E46">
            <v>2725.5</v>
          </cell>
          <cell r="F46">
            <v>3175.05</v>
          </cell>
          <cell r="G46">
            <v>3958.2000000000003</v>
          </cell>
          <cell r="H46">
            <v>4951.9000000000005</v>
          </cell>
          <cell r="I46">
            <v>6101.55</v>
          </cell>
          <cell r="J46">
            <v>7524.1500000000005</v>
          </cell>
          <cell r="K46">
            <v>8907.25</v>
          </cell>
        </row>
        <row r="60">
          <cell r="C60">
            <v>2042</v>
          </cell>
          <cell r="D60">
            <v>2409.7000000000003</v>
          </cell>
          <cell r="E60">
            <v>2838.9</v>
          </cell>
          <cell r="F60">
            <v>3338.9500000000003</v>
          </cell>
          <cell r="G60">
            <v>4298.5</v>
          </cell>
          <cell r="H60">
            <v>5337.4000000000005</v>
          </cell>
          <cell r="I60">
            <v>6566.85</v>
          </cell>
          <cell r="J60">
            <v>8085.05</v>
          </cell>
          <cell r="K60">
            <v>9622.5500000000011</v>
          </cell>
        </row>
        <row r="74">
          <cell r="C74">
            <v>2121.85</v>
          </cell>
          <cell r="D74">
            <v>2489.5</v>
          </cell>
          <cell r="E74">
            <v>2975.5</v>
          </cell>
          <cell r="F74">
            <v>3497.55</v>
          </cell>
          <cell r="G74">
            <v>4469.75</v>
          </cell>
          <cell r="H74">
            <v>5689.25</v>
          </cell>
          <cell r="I74">
            <v>7026.9500000000007</v>
          </cell>
          <cell r="J74">
            <v>8681.65</v>
          </cell>
          <cell r="K74">
            <v>10296.900000000001</v>
          </cell>
        </row>
      </sheetData>
      <sheetData sheetId="54">
        <row r="19">
          <cell r="C19">
            <v>1349.1000000000001</v>
          </cell>
          <cell r="D19">
            <v>1515.3000000000002</v>
          </cell>
          <cell r="E19">
            <v>1828.9</v>
          </cell>
          <cell r="F19">
            <v>2009.3500000000001</v>
          </cell>
          <cell r="G19">
            <v>2200.5500000000002</v>
          </cell>
          <cell r="H19">
            <v>2460.5</v>
          </cell>
          <cell r="I19">
            <v>3187.3</v>
          </cell>
          <cell r="J19">
            <v>3625.4500000000003</v>
          </cell>
          <cell r="K19">
            <v>4122.8</v>
          </cell>
          <cell r="L19">
            <v>5049.3500000000004</v>
          </cell>
          <cell r="M19">
            <v>5679.6</v>
          </cell>
        </row>
        <row r="34">
          <cell r="C34">
            <v>1349.1000000000001</v>
          </cell>
          <cell r="D34">
            <v>1515.3000000000002</v>
          </cell>
          <cell r="E34">
            <v>1828.9</v>
          </cell>
          <cell r="F34">
            <v>2009.3500000000001</v>
          </cell>
          <cell r="G34">
            <v>2200.5500000000002</v>
          </cell>
          <cell r="H34">
            <v>2460.5</v>
          </cell>
          <cell r="I34">
            <v>3187.3</v>
          </cell>
          <cell r="J34">
            <v>3706.6000000000004</v>
          </cell>
          <cell r="K34">
            <v>4399.45</v>
          </cell>
          <cell r="L34">
            <v>5210.55</v>
          </cell>
          <cell r="M34">
            <v>6096.6500000000005</v>
          </cell>
        </row>
        <row r="49">
          <cell r="C49">
            <v>1349.1000000000001</v>
          </cell>
          <cell r="D49">
            <v>1515.3000000000002</v>
          </cell>
          <cell r="E49">
            <v>1828.9</v>
          </cell>
          <cell r="F49">
            <v>2009.3500000000001</v>
          </cell>
          <cell r="G49">
            <v>2200.5500000000002</v>
          </cell>
          <cell r="H49">
            <v>2481.3000000000002</v>
          </cell>
          <cell r="I49">
            <v>3234.1000000000004</v>
          </cell>
          <cell r="J49">
            <v>3914.6000000000004</v>
          </cell>
          <cell r="K49">
            <v>4666.75</v>
          </cell>
          <cell r="L49">
            <v>5553.75</v>
          </cell>
          <cell r="M49">
            <v>6507.4500000000007</v>
          </cell>
        </row>
        <row r="64">
          <cell r="C64">
            <v>1349.1000000000001</v>
          </cell>
          <cell r="D64">
            <v>1515.3000000000002</v>
          </cell>
          <cell r="E64">
            <v>1828.9</v>
          </cell>
          <cell r="F64">
            <v>2009.3500000000001</v>
          </cell>
          <cell r="G64">
            <v>2219.3000000000002</v>
          </cell>
          <cell r="H64">
            <v>2584.25</v>
          </cell>
          <cell r="I64">
            <v>3381.75</v>
          </cell>
          <cell r="J64">
            <v>4122.6000000000004</v>
          </cell>
          <cell r="K64">
            <v>4925.7000000000007</v>
          </cell>
          <cell r="L64">
            <v>5887.6</v>
          </cell>
          <cell r="M64">
            <v>6908.9000000000005</v>
          </cell>
        </row>
        <row r="79">
          <cell r="C79">
            <v>1349.1000000000001</v>
          </cell>
          <cell r="D79">
            <v>1515.3000000000002</v>
          </cell>
          <cell r="E79">
            <v>1828.9</v>
          </cell>
          <cell r="F79">
            <v>2009.3500000000001</v>
          </cell>
          <cell r="G79">
            <v>2302.5</v>
          </cell>
          <cell r="H79">
            <v>2687.2000000000003</v>
          </cell>
          <cell r="I79">
            <v>3538.8</v>
          </cell>
          <cell r="J79">
            <v>4331.6000000000004</v>
          </cell>
          <cell r="K79">
            <v>5198.1500000000005</v>
          </cell>
          <cell r="L79">
            <v>6212.1</v>
          </cell>
          <cell r="M79">
            <v>7321.8</v>
          </cell>
        </row>
        <row r="94">
          <cell r="C94">
            <v>1349.1000000000001</v>
          </cell>
          <cell r="D94">
            <v>1515.3000000000002</v>
          </cell>
          <cell r="E94">
            <v>1828.9</v>
          </cell>
          <cell r="F94">
            <v>2094.65</v>
          </cell>
          <cell r="G94">
            <v>2395.0500000000002</v>
          </cell>
          <cell r="H94">
            <v>2801.6000000000004</v>
          </cell>
          <cell r="I94">
            <v>3683.3500000000004</v>
          </cell>
          <cell r="J94">
            <v>4539.6000000000004</v>
          </cell>
          <cell r="K94">
            <v>5563.2000000000007</v>
          </cell>
          <cell r="L94">
            <v>6574</v>
          </cell>
          <cell r="M94">
            <v>7939.55</v>
          </cell>
        </row>
        <row r="109">
          <cell r="C109">
            <v>1349.1000000000001</v>
          </cell>
          <cell r="D109">
            <v>1544.4</v>
          </cell>
          <cell r="E109">
            <v>1865.3000000000002</v>
          </cell>
          <cell r="F109">
            <v>2160.15</v>
          </cell>
          <cell r="G109">
            <v>2478.25</v>
          </cell>
          <cell r="H109">
            <v>2924.3500000000004</v>
          </cell>
          <cell r="I109">
            <v>3847.7000000000003</v>
          </cell>
          <cell r="J109">
            <v>4814.2</v>
          </cell>
          <cell r="K109">
            <v>5832.55</v>
          </cell>
          <cell r="L109">
            <v>7103.35</v>
          </cell>
          <cell r="M109">
            <v>8445</v>
          </cell>
        </row>
        <row r="124">
          <cell r="C124">
            <v>1349.1000000000001</v>
          </cell>
          <cell r="D124">
            <v>1601.6000000000001</v>
          </cell>
          <cell r="E124">
            <v>1926.65</v>
          </cell>
          <cell r="F124">
            <v>2237.1</v>
          </cell>
          <cell r="G124">
            <v>2571.8500000000004</v>
          </cell>
          <cell r="H124">
            <v>3014.8</v>
          </cell>
          <cell r="I124">
            <v>4007.8500000000004</v>
          </cell>
          <cell r="J124">
            <v>4998.25</v>
          </cell>
          <cell r="K124">
            <v>6255.85</v>
          </cell>
          <cell r="L124">
            <v>7502.75</v>
          </cell>
          <cell r="M124">
            <v>9176.1</v>
          </cell>
        </row>
        <row r="139">
          <cell r="C139">
            <v>1359.5</v>
          </cell>
          <cell r="D139">
            <v>1624.5</v>
          </cell>
          <cell r="E139">
            <v>1970.3500000000001</v>
          </cell>
          <cell r="F139">
            <v>2303.65</v>
          </cell>
          <cell r="G139">
            <v>2656.1000000000004</v>
          </cell>
          <cell r="H139">
            <v>3217.6000000000004</v>
          </cell>
          <cell r="I139">
            <v>3186.25</v>
          </cell>
          <cell r="J139">
            <v>2096.65</v>
          </cell>
          <cell r="K139">
            <v>6525.2000000000007</v>
          </cell>
          <cell r="L139">
            <v>7862.55</v>
          </cell>
          <cell r="M139">
            <v>9571.3000000000011</v>
          </cell>
        </row>
        <row r="154">
          <cell r="C154">
            <v>1399.0500000000002</v>
          </cell>
          <cell r="D154">
            <v>1671.3000000000002</v>
          </cell>
          <cell r="E154">
            <v>2015.0500000000002</v>
          </cell>
          <cell r="F154">
            <v>2542.8500000000004</v>
          </cell>
          <cell r="G154">
            <v>2829.75</v>
          </cell>
          <cell r="H154">
            <v>3329.9500000000003</v>
          </cell>
          <cell r="I154">
            <v>4354.1500000000005</v>
          </cell>
          <cell r="J154">
            <v>5452.75</v>
          </cell>
          <cell r="K154">
            <v>6822.6500000000005</v>
          </cell>
          <cell r="L154">
            <v>8259.85</v>
          </cell>
          <cell r="M154">
            <v>10094.400000000001</v>
          </cell>
        </row>
      </sheetData>
      <sheetData sheetId="55"/>
      <sheetData sheetId="56"/>
      <sheetData sheetId="57">
        <row r="9">
          <cell r="C9">
            <v>350</v>
          </cell>
        </row>
      </sheetData>
      <sheetData sheetId="58">
        <row r="9">
          <cell r="C9">
            <v>350</v>
          </cell>
        </row>
      </sheetData>
      <sheetData sheetId="59">
        <row r="24">
          <cell r="C24">
            <v>350</v>
          </cell>
        </row>
      </sheetData>
      <sheetData sheetId="60"/>
      <sheetData sheetId="61">
        <row r="9">
          <cell r="C9">
            <v>350</v>
          </cell>
        </row>
      </sheetData>
      <sheetData sheetId="62">
        <row r="9">
          <cell r="C9">
            <v>350</v>
          </cell>
        </row>
      </sheetData>
      <sheetData sheetId="63">
        <row r="24">
          <cell r="C24">
            <v>350</v>
          </cell>
        </row>
      </sheetData>
      <sheetData sheetId="64"/>
      <sheetData sheetId="65">
        <row r="24">
          <cell r="C24">
            <v>350</v>
          </cell>
        </row>
      </sheetData>
      <sheetData sheetId="66"/>
      <sheetData sheetId="67">
        <row r="9">
          <cell r="C9">
            <v>350</v>
          </cell>
        </row>
      </sheetData>
      <sheetData sheetId="68">
        <row r="9">
          <cell r="C9">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ow r="9">
          <cell r="C9">
            <v>350</v>
          </cell>
        </row>
      </sheetData>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9">
          <cell r="C9">
            <v>350</v>
          </cell>
        </row>
      </sheetData>
      <sheetData sheetId="137">
        <row r="9">
          <cell r="C9">
            <v>350</v>
          </cell>
        </row>
      </sheetData>
      <sheetData sheetId="138">
        <row r="9">
          <cell r="C9">
            <v>350</v>
          </cell>
        </row>
      </sheetData>
      <sheetData sheetId="139">
        <row r="9">
          <cell r="C9">
            <v>350</v>
          </cell>
        </row>
      </sheetData>
      <sheetData sheetId="140">
        <row r="9">
          <cell r="C9">
            <v>350</v>
          </cell>
        </row>
      </sheetData>
      <sheetData sheetId="141">
        <row r="9">
          <cell r="C9">
            <v>350</v>
          </cell>
        </row>
      </sheetData>
      <sheetData sheetId="142">
        <row r="9">
          <cell r="C9">
            <v>350</v>
          </cell>
        </row>
      </sheetData>
      <sheetData sheetId="143">
        <row r="9">
          <cell r="C9">
            <v>350</v>
          </cell>
        </row>
      </sheetData>
      <sheetData sheetId="144">
        <row r="9">
          <cell r="C9">
            <v>350</v>
          </cell>
        </row>
      </sheetData>
      <sheetData sheetId="145">
        <row r="9">
          <cell r="C9">
            <v>350</v>
          </cell>
        </row>
      </sheetData>
      <sheetData sheetId="146">
        <row r="9">
          <cell r="C9">
            <v>350</v>
          </cell>
        </row>
      </sheetData>
      <sheetData sheetId="147">
        <row r="9">
          <cell r="C9">
            <v>350</v>
          </cell>
        </row>
      </sheetData>
      <sheetData sheetId="148">
        <row r="9">
          <cell r="C9">
            <v>350</v>
          </cell>
        </row>
      </sheetData>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Taps"/>
      <sheetName val="CR"/>
      <sheetName val="Sheet1"/>
      <sheetName val="Data"/>
      <sheetName val="r"/>
      <sheetName val="BWSCPlt"/>
      <sheetName val="CI"/>
      <sheetName val="DI"/>
      <sheetName val="G.R.P"/>
      <sheetName val="HDPE"/>
      <sheetName val="PSC REVISED"/>
      <sheetName val="pvc"/>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BALAN1"/>
      <sheetName val="lead-st"/>
      <sheetName val="rdamdata"/>
      <sheetName val="DATA_PRG"/>
      <sheetName val="v"/>
      <sheetName val="inWords"/>
      <sheetName val="segments-details"/>
      <sheetName val="int-Dia-hdpe"/>
      <sheetName val="int-Dia-pvc"/>
      <sheetName val="Usage"/>
      <sheetName val="General"/>
      <sheetName val="Common "/>
      <sheetName val="wh_data_R"/>
      <sheetName val="wh_data"/>
      <sheetName val="CPHEEO"/>
      <sheetName val="input"/>
      <sheetName val="TBAL9697 -group wise  sdpl"/>
      <sheetName val="p&amp;m"/>
      <sheetName val="Staff Acco."/>
      <sheetName val="Work_sheet"/>
      <sheetName val="gen"/>
      <sheetName val="Road data"/>
      <sheetName val="Road Detail Est."/>
    </sheetNames>
    <sheetDataSet>
      <sheetData sheetId="0"/>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RMR"/>
      <sheetName val="coverpage"/>
      <sheetName val="R_Det"/>
      <sheetName val="Road data"/>
      <sheetName val="Staff Acco_"/>
      <sheetName val="Staff Acco."/>
      <sheetName val="m"/>
      <sheetName val="Sheet1"/>
      <sheetName val="Bridge Data 2005-06"/>
      <sheetName val="GROUND FLOOR"/>
      <sheetName val="MRATES"/>
      <sheetName val="Data.F8.BTR"/>
      <sheetName val="C-data"/>
      <sheetName val="Usage"/>
      <sheetName val="Common "/>
      <sheetName val="General"/>
      <sheetName val="mlead"/>
      <sheetName val="abs road"/>
      <sheetName val="Main sheet"/>
      <sheetName val="t_prsr"/>
      <sheetName val="id"/>
      <sheetName val="sch"/>
      <sheetName val="Material"/>
      <sheetName val="BWSCPlt"/>
      <sheetName val="CI"/>
      <sheetName val="DI"/>
      <sheetName val="G.R.P"/>
      <sheetName val="HDPE"/>
      <sheetName val="PSC REVISED"/>
      <sheetName val="pvc"/>
      <sheetName val="Road Detail Est."/>
      <sheetName val="PH High Lift Sump@SS.Tank-D"/>
      <sheetName val="Legal Risk Analysis"/>
      <sheetName val="CC Road"/>
      <sheetName val="Lead statement"/>
      <sheetName val="INPUT-DATA"/>
      <sheetName val="factors"/>
      <sheetName val="Boq Block A"/>
      <sheetName val="Work_sheet"/>
      <sheetName val="SSR 2014-15 Rates"/>
      <sheetName val="estimate "/>
      <sheetName val="segments-details"/>
      <sheetName val="int-Dia-hdpe"/>
      <sheetName val="int-Dia-pvc"/>
      <sheetName val="TBAL9697 -group wise  sdpl"/>
      <sheetName val="dBase"/>
      <sheetName val="DATA_PRG"/>
      <sheetName val="Lead"/>
      <sheetName val="Sheet2"/>
      <sheetName val="Lead "/>
      <sheetName val="Data EW"/>
      <sheetName val="Labour"/>
      <sheetName val="Plant &amp;  Machinery"/>
      <sheetName val="data existing_do not delete"/>
      <sheetName val="pvc_basic"/>
      <sheetName val="Levels"/>
      <sheetName val="Leads"/>
      <sheetName val="v"/>
      <sheetName val="p&amp;m"/>
      <sheetName val="doq"/>
      <sheetName val="Process"/>
      <sheetName val="Road_data"/>
      <sheetName val="Staff_Acco_"/>
      <sheetName val="Bridge_Data_2005-06"/>
      <sheetName val="Staff_Acco_1"/>
      <sheetName val="GROUND_FLOOR"/>
      <sheetName val="Data_F8_BTR"/>
      <sheetName val="Common_"/>
      <sheetName val="abs_road"/>
      <sheetName val="G_R_P"/>
      <sheetName val="PSC_REVISED"/>
      <sheetName val="Legal_Risk_Analysis"/>
      <sheetName val="Main_sheet"/>
      <sheetName val="CC_Road"/>
      <sheetName val="Lead_statement"/>
      <sheetName val="SSR_2014-15_Rates"/>
      <sheetName val="estimate_"/>
      <sheetName val="PH_High_Lift_Sump@SS_Tank-D"/>
      <sheetName val="Road_Detail_Est_"/>
    </sheetNames>
    <sheetDataSet>
      <sheetData sheetId="0" refreshError="1">
        <row r="59">
          <cell r="H59">
            <v>1301.2611040000002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refreshError="1"/>
      <sheetData sheetId="79"/>
      <sheetData sheetId="80"/>
      <sheetData sheetId="81"/>
      <sheetData sheetId="82"/>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Plant &amp;  Machinery"/>
      <sheetName val="banilad"/>
      <sheetName val="Specification report"/>
      <sheetName val="Material"/>
      <sheetName val="MTC-estimate"/>
      <sheetName val="Gen Abs"/>
      <sheetName val="other rates"/>
      <sheetName val="m"/>
      <sheetName val="Mactan"/>
      <sheetName val="Mandaue"/>
      <sheetName val="Data.F8.BTR"/>
      <sheetName val="Bitumen trunk"/>
      <sheetName val="Feeder"/>
      <sheetName val="R99 etc"/>
      <sheetName val="Trunk unpaved"/>
      <sheetName val="Rates SSR 2008-09"/>
      <sheetName val="Work_sheet"/>
      <sheetName val="RMR"/>
      <sheetName val="coverpage"/>
      <sheetName val="R_Det"/>
      <sheetName val="Road data"/>
      <sheetName val="2006-07 estimate"/>
      <sheetName val="Lead statement"/>
      <sheetName val="Labou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rdamdata"/>
      <sheetName val="lead-st"/>
      <sheetName val="Works - Quote Sheet"/>
      <sheetName val="TOP SLAB-beams"/>
      <sheetName val="v"/>
      <sheetName val="DATA_PRG"/>
      <sheetName val="Estimate "/>
      <sheetName val="GF SB Ok "/>
      <sheetName val="Class IV Qtr. Ele"/>
      <sheetName val="t_prsr"/>
      <sheetName val="id"/>
      <sheetName val="HDPE"/>
      <sheetName val="DI"/>
      <sheetName val="pvc"/>
      <sheetName val="pvc_basic"/>
      <sheetName val="hdpe_basic"/>
      <sheetName val="C-data"/>
      <sheetName val="GN-ST-10"/>
      <sheetName val="Leve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row>
        <row r="3">
          <cell r="D3" t="str">
            <v>cc(1:3:6)</v>
          </cell>
        </row>
        <row r="4">
          <cell r="D4" t="str">
            <v>cc(1:4:8)</v>
          </cell>
        </row>
        <row r="5">
          <cell r="D5" t="str">
            <v>cc(1:5:10)</v>
          </cell>
        </row>
        <row r="6">
          <cell r="D6" t="str">
            <v>cc(1:5:8)</v>
          </cell>
        </row>
        <row r="7">
          <cell r="D7" t="str">
            <v>cc(1:6:10)</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7">
          <cell r="A27" t="str">
            <v>0.00-4.00m</v>
          </cell>
        </row>
        <row r="28">
          <cell r="A28" t="str">
            <v>4.00-6.00m</v>
          </cell>
        </row>
        <row r="29">
          <cell r="A29" t="str">
            <v>6.00-8.00m</v>
          </cell>
        </row>
        <row r="30">
          <cell r="A30" t="str">
            <v>8.00-10.00m</v>
          </cell>
        </row>
        <row r="31">
          <cell r="A31" t="str">
            <v>10.00-12.00m</v>
          </cell>
        </row>
        <row r="32">
          <cell r="A32" t="str">
            <v>12.00-14.00m</v>
          </cell>
        </row>
        <row r="33">
          <cell r="A33" t="str">
            <v>14.00-16.00m</v>
          </cell>
        </row>
        <row r="34">
          <cell r="A34" t="str">
            <v>16.00-18.00m</v>
          </cell>
        </row>
        <row r="35">
          <cell r="A35" t="str">
            <v>18.00-20.00m</v>
          </cell>
        </row>
        <row r="36">
          <cell r="A36" t="str">
            <v>20.00-22.00m</v>
          </cell>
        </row>
        <row r="37">
          <cell r="A37" t="str">
            <v>22.00-24.00m</v>
          </cell>
        </row>
        <row r="38">
          <cell r="A38" t="str">
            <v>24.00-26.00m</v>
          </cell>
        </row>
        <row r="39">
          <cell r="A39" t="str">
            <v>26.00-28.00m</v>
          </cell>
        </row>
        <row r="40">
          <cell r="A40" t="str">
            <v>28.00-30.00m</v>
          </cell>
        </row>
        <row r="43">
          <cell r="A43" t="str">
            <v>0.00-5.00m</v>
          </cell>
        </row>
        <row r="44">
          <cell r="A44" t="str">
            <v>5.00-8.00m</v>
          </cell>
        </row>
        <row r="45">
          <cell r="A45" t="str">
            <v>8.00-11.00m</v>
          </cell>
        </row>
        <row r="46">
          <cell r="A46" t="str">
            <v>11.00-14.00m</v>
          </cell>
        </row>
        <row r="47">
          <cell r="A47" t="str">
            <v>14.00-17.00m</v>
          </cell>
        </row>
        <row r="48">
          <cell r="A48" t="str">
            <v>17.00-20.00m</v>
          </cell>
        </row>
        <row r="49">
          <cell r="A49" t="str">
            <v>20.00-23.00m</v>
          </cell>
        </row>
        <row r="50">
          <cell r="A50" t="str">
            <v>23.00-26.00m</v>
          </cell>
        </row>
        <row r="51">
          <cell r="A51" t="str">
            <v>26.00-29.00m</v>
          </cell>
        </row>
        <row r="52">
          <cell r="A52" t="str">
            <v>29.00-32.00m</v>
          </cell>
        </row>
        <row r="53">
          <cell r="A53" t="str">
            <v>32.00-35.00m</v>
          </cell>
        </row>
        <row r="54">
          <cell r="A54" t="str">
            <v>35.00-38.00m</v>
          </cell>
        </row>
        <row r="98">
          <cell r="A98">
            <v>0.6</v>
          </cell>
        </row>
        <row r="99">
          <cell r="A99">
            <v>0.8</v>
          </cell>
        </row>
        <row r="100">
          <cell r="A100">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 val="HDPE"/>
      <sheetName val="DI"/>
      <sheetName val="pvc"/>
      <sheetName val="EDWise"/>
      <sheetName val="Red oxide Primer Paint grade-II"/>
      <sheetName val="MRATES"/>
      <sheetName val="lead-st"/>
      <sheetName val="data"/>
      <sheetName val="Sheet1 (2)"/>
      <sheetName val="Material"/>
      <sheetName val="Plant &amp;  Machinery"/>
      <sheetName val="RMR"/>
      <sheetName val="Levels"/>
      <sheetName val="Road Detail Est."/>
      <sheetName val="Road data"/>
      <sheetName val="Cover"/>
      <sheetName val="int-Dia-hdpe"/>
      <sheetName val="Sheet1"/>
      <sheetName val="Data.F8.BTR"/>
      <sheetName val="mlead"/>
      <sheetName val="DATA-BASE"/>
      <sheetName val="DATA-ABSTRACT"/>
      <sheetName val="BALAN1"/>
      <sheetName val="Labour"/>
      <sheetName val="quarry"/>
      <sheetName val="RATES"/>
      <sheetName val="DATA ENTRY SHEET"/>
      <sheetName val="TOTAL DATA"/>
      <sheetName val="HP PIPE  DATA"/>
      <sheetName val="SLAB  DATA"/>
      <sheetName val="sup dat"/>
      <sheetName val="DATA_PRG"/>
      <sheetName val="Work_sheet"/>
      <sheetName val="Sheet2"/>
      <sheetName val="Design"/>
      <sheetName val="not req 3"/>
      <sheetName val="C.D.Abs.Est."/>
      <sheetName val="BTR"/>
      <sheetName val="Line"/>
      <sheetName val="dlvoid"/>
      <sheetName val="index"/>
      <sheetName val="final abstract"/>
      <sheetName val="Intro"/>
      <sheetName val="Sheet1_(2)"/>
      <sheetName val="Plant_&amp;__Machinery"/>
      <sheetName val="Red_oxide_Primer_Paint_grade-II"/>
      <sheetName val="Road_Detail_Est_"/>
      <sheetName val="Road_data"/>
      <sheetName val="Data_F8_BT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TBAL9697 -group wise  sdpl"/>
      <sheetName val="p&amp;m"/>
      <sheetName val="segments-details"/>
      <sheetName val="int-Dia-hdpe"/>
      <sheetName val="habs-list"/>
      <sheetName val="int-Dia-pvc"/>
    </sheetNames>
    <sheetDataSet>
      <sheetData sheetId="0"/>
      <sheetData sheetId="1" refreshError="1">
        <row r="6">
          <cell r="P6">
            <v>291.45999999999998</v>
          </cell>
        </row>
        <row r="19">
          <cell r="P19">
            <v>4400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int-Dia-hdpe"/>
      <sheetName val="int-Dia-pvc"/>
      <sheetName val="segments-details"/>
      <sheetName val="habs-list"/>
      <sheetName val="hyd-DESIGN"/>
      <sheetName val="LWL"/>
      <sheetName val="duty"/>
      <sheetName val="MWL"/>
      <sheetName val="water-pros-ultimate-rate"/>
      <sheetName val="water"/>
      <sheetName val="water-ultimater"/>
      <sheetName val="RAMAPPA-Out Flow"/>
      <sheetName val="chart-RAMAPPA-OUT-flow"/>
      <sheetName val="Chart1-habs"/>
      <sheetName val="Chart1-habs-MAIN"/>
      <sheetName val="PIVOT"/>
      <sheetName val="ce-revised"/>
      <sheetName val="Sheet1"/>
      <sheetName val="RMR"/>
      <sheetName val="RAMAPPA-Out_Flow"/>
      <sheetName val="Nspt-smp-final-ORIGINAL"/>
      <sheetName val="MRATES"/>
      <sheetName val="detls"/>
      <sheetName val="t_prsr"/>
      <sheetName val="Specification report"/>
      <sheetName val="int_Dia_hdpe"/>
      <sheetName val="int_Dia_pvc"/>
      <sheetName val="segments_details"/>
      <sheetName val="habs_list"/>
      <sheetName val="Sheet1 (2)"/>
      <sheetName val="DATA"/>
      <sheetName val="id"/>
      <sheetName val="Common "/>
      <sheetName val="Data.F8.BTR"/>
      <sheetName val="Lead statement"/>
      <sheetName val="GF SB Ok "/>
      <sheetName val="Bitumen trunk"/>
      <sheetName val="Feeder"/>
      <sheetName val="R99 etc"/>
      <sheetName val="Trunk unpaved"/>
      <sheetName val="BWSCPlt"/>
      <sheetName val="CI"/>
      <sheetName val="DI"/>
      <sheetName val="G.R.P"/>
      <sheetName val="HDPE"/>
      <sheetName val="PSC REVISED"/>
      <sheetName val="pvc"/>
      <sheetName val="LEAD"/>
      <sheetName val="Class IV Qtr. Ele"/>
      <sheetName val="Road data"/>
      <sheetName val="abs road"/>
      <sheetName val="coverpage"/>
      <sheetName val="Abs"/>
      <sheetName val="PUMP_DATA"/>
      <sheetName val="Sheet2"/>
      <sheetName val="Main sheet"/>
      <sheetName val="data-WS &amp; Sanitary-18-19."/>
      <sheetName val="leads"/>
      <sheetName val="DATA_PRG"/>
      <sheetName val="wh_data_R"/>
      <sheetName val="WATER-HAMMER"/>
      <sheetName val="DATA-BASE"/>
      <sheetName val="DATA-ABSTRACT"/>
      <sheetName val="3405-2014"/>
      <sheetName val="Qty"/>
      <sheetName val="Lead Distance"/>
      <sheetName val="hdpe weights"/>
      <sheetName val="C-data"/>
      <sheetName val="gen"/>
      <sheetName val="pvc_basic"/>
      <sheetName val="hdpe_basic"/>
      <sheetName val="Staff Acco."/>
      <sheetName val="data existing_do not delete"/>
      <sheetName val="Material"/>
      <sheetName val="PH data"/>
      <sheetName val="Work_sheet"/>
      <sheetName val="wh"/>
      <sheetName val="pumping main"/>
      <sheetName val="AV-HDPE"/>
      <sheetName val="Di_gate-HDPE"/>
      <sheetName val="zone-8"/>
      <sheetName val="MHNO_LEV"/>
      <sheetName val="TBAL9697 -group wise  sdpl"/>
      <sheetName val="PVC_dia"/>
      <sheetName val="p&amp;m"/>
      <sheetName val="nodes"/>
      <sheetName val="int-Dia"/>
      <sheetName val="co_5"/>
      <sheetName val="Buildings"/>
      <sheetName val="Labour"/>
      <sheetName val="inWord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MAPPA-Out_Flow1"/>
      <sheetName val="Specification_report"/>
      <sheetName val="Sheet1_(2)"/>
      <sheetName val="Common_"/>
      <sheetName val="Data_F8_BTR"/>
      <sheetName val="Lead_statement"/>
      <sheetName val="GF_SB_Ok_"/>
      <sheetName val="Bitumen_trunk"/>
      <sheetName val="R99_etc"/>
      <sheetName val="Trunk_unpaved"/>
      <sheetName val="G_R_P"/>
      <sheetName val="PSC_REVISED"/>
      <sheetName val="Class_IV_Qtr__Ele"/>
      <sheetName val="Road_data"/>
      <sheetName val="abs_road"/>
      <sheetName val=" "/>
      <sheetName val="Usage"/>
      <sheetName val="General"/>
      <sheetName val="Summary"/>
      <sheetName val="v"/>
      <sheetName val="DATA-2005-06"/>
      <sheetName val="r"/>
      <sheetName val="l"/>
      <sheetName val="GROUND"/>
      <sheetName val="habs-details"/>
      <sheetName val="hab-details"/>
      <sheetName val="ENTRY"/>
      <sheetName val="INPUT"/>
      <sheetName val="Cover Page"/>
      <sheetName val="Design"/>
      <sheetName val="Abs working"/>
      <sheetName val="OHSR"/>
      <sheetName val="OHSR-COMP"/>
      <sheetName val="DISTRIBUTION"/>
      <sheetName val="Dist working"/>
      <sheetName val="OFC working"/>
      <sheetName val="House Hold working"/>
      <sheetName val="HHC COMP"/>
      <sheetName val="Levels"/>
      <sheetName val="ssr-rates"/>
      <sheetName val="DATA SHEET"/>
      <sheetName val="PVC weights"/>
      <sheetName val="m1"/>
      <sheetName val="Plant &amp;  Machinery"/>
      <sheetName val="BM-HOOP"/>
      <sheetName val="Habcodes"/>
      <sheetName val="index"/>
      <sheetName val="GM&amp;PM EST"/>
      <sheetName val="water-hammar-strenght"/>
      <sheetName val="Civil Works"/>
      <sheetName val="HPC Bill (1) 1st"/>
      <sheetName val="SUMP1420KL@HW"/>
      <sheetName val="SEGMENTS "/>
      <sheetName val="SubAnlysis"/>
      <sheetName val="Lead_Distance"/>
      <sheetName val="hdpe_weights"/>
      <sheetName val="TBAL9697_-group_wise__sdpl"/>
      <sheetName val="Staff_Acco_"/>
      <sheetName val="data_existing_do_not_delete"/>
      <sheetName val="Main_sheet"/>
      <sheetName val="data-WS_&amp;_Sanitary-18-19_"/>
      <sheetName val="PH_data"/>
      <sheetName val="pumping_main"/>
    </sheetNames>
    <sheetDataSet>
      <sheetData sheetId="0">
        <row r="3">
          <cell r="C3">
            <v>25</v>
          </cell>
        </row>
      </sheetData>
      <sheetData sheetId="1" refreshError="1">
        <row r="3">
          <cell r="C3">
            <v>25</v>
          </cell>
          <cell r="E3">
            <v>19</v>
          </cell>
          <cell r="F3">
            <v>19</v>
          </cell>
          <cell r="G3">
            <v>19</v>
          </cell>
          <cell r="H3">
            <v>19</v>
          </cell>
        </row>
        <row r="4">
          <cell r="C4">
            <v>32</v>
          </cell>
          <cell r="E4">
            <v>27.8</v>
          </cell>
          <cell r="F4">
            <v>27.8</v>
          </cell>
          <cell r="G4">
            <v>26.7</v>
          </cell>
          <cell r="H4">
            <v>25.6</v>
          </cell>
        </row>
        <row r="5">
          <cell r="C5">
            <v>40</v>
          </cell>
          <cell r="E5">
            <v>34.9</v>
          </cell>
          <cell r="F5">
            <v>34.9</v>
          </cell>
          <cell r="G5">
            <v>33.5</v>
          </cell>
          <cell r="H5">
            <v>32</v>
          </cell>
        </row>
        <row r="6">
          <cell r="C6">
            <v>50</v>
          </cell>
          <cell r="E6">
            <v>45</v>
          </cell>
          <cell r="F6">
            <v>43.8</v>
          </cell>
          <cell r="G6">
            <v>41.8</v>
          </cell>
          <cell r="H6">
            <v>40</v>
          </cell>
        </row>
        <row r="7">
          <cell r="C7">
            <v>63</v>
          </cell>
          <cell r="E7">
            <v>56</v>
          </cell>
          <cell r="F7">
            <v>54.6</v>
          </cell>
          <cell r="G7">
            <v>52.9</v>
          </cell>
          <cell r="H7">
            <v>49.8</v>
          </cell>
        </row>
        <row r="8">
          <cell r="C8">
            <v>75</v>
          </cell>
          <cell r="E8">
            <v>66.599999999999994</v>
          </cell>
          <cell r="F8">
            <v>65.2</v>
          </cell>
          <cell r="G8">
            <v>63</v>
          </cell>
          <cell r="H8">
            <v>59.4</v>
          </cell>
        </row>
        <row r="9">
          <cell r="C9">
            <v>90</v>
          </cell>
          <cell r="E9">
            <v>80</v>
          </cell>
          <cell r="F9">
            <v>78.400000000000006</v>
          </cell>
          <cell r="G9">
            <v>75.7</v>
          </cell>
          <cell r="H9">
            <v>71.400000000000006</v>
          </cell>
        </row>
        <row r="10">
          <cell r="C10">
            <v>110</v>
          </cell>
          <cell r="E10">
            <v>98</v>
          </cell>
          <cell r="F10">
            <v>95.8</v>
          </cell>
          <cell r="G10">
            <v>92.5</v>
          </cell>
          <cell r="H10">
            <v>87.6</v>
          </cell>
        </row>
        <row r="11">
          <cell r="C11">
            <v>125</v>
          </cell>
          <cell r="E11">
            <v>111.4</v>
          </cell>
          <cell r="F11">
            <v>109</v>
          </cell>
          <cell r="G11">
            <v>105.2</v>
          </cell>
          <cell r="H11">
            <v>99.4</v>
          </cell>
        </row>
        <row r="12">
          <cell r="C12">
            <v>140</v>
          </cell>
          <cell r="E12">
            <v>124.8</v>
          </cell>
          <cell r="F12">
            <v>122</v>
          </cell>
          <cell r="G12">
            <v>117.9</v>
          </cell>
          <cell r="H12">
            <v>111.4</v>
          </cell>
        </row>
        <row r="13">
          <cell r="C13">
            <v>160</v>
          </cell>
          <cell r="E13">
            <v>142.80000000000001</v>
          </cell>
          <cell r="F13">
            <v>139.6</v>
          </cell>
          <cell r="G13">
            <v>134.80000000000001</v>
          </cell>
          <cell r="H13">
            <v>127.4</v>
          </cell>
        </row>
        <row r="14">
          <cell r="C14">
            <v>180</v>
          </cell>
          <cell r="E14">
            <v>160.6</v>
          </cell>
          <cell r="F14">
            <v>157</v>
          </cell>
          <cell r="G14">
            <v>151.6</v>
          </cell>
          <cell r="H14">
            <v>143.4</v>
          </cell>
        </row>
        <row r="15">
          <cell r="C15">
            <v>200</v>
          </cell>
          <cell r="E15">
            <v>178.6</v>
          </cell>
          <cell r="F15">
            <v>174.6</v>
          </cell>
          <cell r="G15">
            <v>168.5</v>
          </cell>
          <cell r="H15">
            <v>159.4</v>
          </cell>
        </row>
        <row r="16">
          <cell r="C16">
            <v>225</v>
          </cell>
          <cell r="E16">
            <v>201</v>
          </cell>
          <cell r="F16">
            <v>196.4</v>
          </cell>
          <cell r="G16">
            <v>187.9</v>
          </cell>
          <cell r="H16">
            <v>179.4</v>
          </cell>
        </row>
        <row r="17">
          <cell r="C17">
            <v>250</v>
          </cell>
          <cell r="E17">
            <v>223.4</v>
          </cell>
          <cell r="F17">
            <v>218.4</v>
          </cell>
          <cell r="G17">
            <v>208.9</v>
          </cell>
          <cell r="H17">
            <v>199.4</v>
          </cell>
        </row>
        <row r="18">
          <cell r="C18">
            <v>280</v>
          </cell>
          <cell r="E18">
            <v>250.2</v>
          </cell>
          <cell r="F18">
            <v>244.6</v>
          </cell>
          <cell r="G18">
            <v>234</v>
          </cell>
          <cell r="H18">
            <v>223.4</v>
          </cell>
        </row>
        <row r="19">
          <cell r="C19">
            <v>315</v>
          </cell>
          <cell r="E19">
            <v>281.60000000000002</v>
          </cell>
          <cell r="F19">
            <v>275</v>
          </cell>
          <cell r="G19">
            <v>263.2</v>
          </cell>
          <cell r="H19">
            <v>251.4</v>
          </cell>
        </row>
        <row r="20">
          <cell r="C20">
            <v>355</v>
          </cell>
          <cell r="E20">
            <v>317.39999999999998</v>
          </cell>
          <cell r="F20">
            <v>310.39999999999998</v>
          </cell>
          <cell r="G20">
            <v>296.89999999999998</v>
          </cell>
          <cell r="H20">
            <v>283.39999999999998</v>
          </cell>
        </row>
        <row r="21">
          <cell r="C21">
            <v>400</v>
          </cell>
          <cell r="E21">
            <v>355.8</v>
          </cell>
          <cell r="F21">
            <v>347.4</v>
          </cell>
          <cell r="G21">
            <v>331.6</v>
          </cell>
          <cell r="H21">
            <v>315.8</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2" refreshError="1">
        <row r="3">
          <cell r="C3">
            <v>25</v>
          </cell>
          <cell r="E3">
            <v>19</v>
          </cell>
          <cell r="F3">
            <v>19</v>
          </cell>
          <cell r="G3">
            <v>19</v>
          </cell>
          <cell r="H3">
            <v>19</v>
          </cell>
        </row>
        <row r="4">
          <cell r="C4">
            <v>32</v>
          </cell>
          <cell r="E4">
            <v>27.8</v>
          </cell>
          <cell r="F4">
            <v>27.8</v>
          </cell>
          <cell r="G4">
            <v>25.6</v>
          </cell>
          <cell r="H4">
            <v>25.6</v>
          </cell>
        </row>
        <row r="5">
          <cell r="C5">
            <v>40</v>
          </cell>
          <cell r="E5">
            <v>34.9</v>
          </cell>
          <cell r="F5">
            <v>34.9</v>
          </cell>
          <cell r="G5">
            <v>32</v>
          </cell>
          <cell r="H5">
            <v>32</v>
          </cell>
        </row>
        <row r="6">
          <cell r="C6">
            <v>50</v>
          </cell>
          <cell r="E6">
            <v>45</v>
          </cell>
          <cell r="F6">
            <v>43.8</v>
          </cell>
          <cell r="G6">
            <v>40</v>
          </cell>
          <cell r="H6">
            <v>40</v>
          </cell>
        </row>
        <row r="7">
          <cell r="C7">
            <v>63</v>
          </cell>
          <cell r="E7">
            <v>59.2</v>
          </cell>
          <cell r="F7">
            <v>57.6</v>
          </cell>
          <cell r="G7">
            <v>54.8</v>
          </cell>
          <cell r="H7">
            <v>54.8</v>
          </cell>
        </row>
        <row r="8">
          <cell r="C8">
            <v>75</v>
          </cell>
          <cell r="E8">
            <v>70.599999999999994</v>
          </cell>
          <cell r="F8">
            <v>68.8</v>
          </cell>
          <cell r="G8">
            <v>65.2</v>
          </cell>
          <cell r="H8">
            <v>65.2</v>
          </cell>
        </row>
        <row r="9">
          <cell r="C9">
            <v>90</v>
          </cell>
          <cell r="E9">
            <v>84.8</v>
          </cell>
          <cell r="F9">
            <v>82.6</v>
          </cell>
          <cell r="G9">
            <v>78.599999999999994</v>
          </cell>
          <cell r="H9">
            <v>78.599999999999994</v>
          </cell>
        </row>
        <row r="10">
          <cell r="C10">
            <v>110</v>
          </cell>
          <cell r="E10">
            <v>104</v>
          </cell>
          <cell r="F10">
            <v>101.4</v>
          </cell>
          <cell r="G10">
            <v>95.8</v>
          </cell>
          <cell r="H10">
            <v>95.8</v>
          </cell>
        </row>
        <row r="11">
          <cell r="C11">
            <v>125</v>
          </cell>
          <cell r="E11">
            <v>118.2</v>
          </cell>
          <cell r="F11">
            <v>115</v>
          </cell>
          <cell r="G11">
            <v>109</v>
          </cell>
          <cell r="H11">
            <v>109</v>
          </cell>
        </row>
        <row r="12">
          <cell r="C12">
            <v>140</v>
          </cell>
          <cell r="E12">
            <v>132.80000000000001</v>
          </cell>
          <cell r="F12">
            <v>129</v>
          </cell>
          <cell r="G12">
            <v>122.2</v>
          </cell>
          <cell r="H12">
            <v>122.2</v>
          </cell>
        </row>
        <row r="13">
          <cell r="C13">
            <v>160</v>
          </cell>
          <cell r="E13">
            <v>151.4</v>
          </cell>
          <cell r="F13">
            <v>147.6</v>
          </cell>
          <cell r="G13">
            <v>139.6</v>
          </cell>
          <cell r="H13">
            <v>139.6</v>
          </cell>
        </row>
        <row r="14">
          <cell r="C14">
            <v>180</v>
          </cell>
          <cell r="E14">
            <v>170.2</v>
          </cell>
          <cell r="F14">
            <v>165.8</v>
          </cell>
          <cell r="G14">
            <v>157.19999999999999</v>
          </cell>
          <cell r="H14">
            <v>157.19999999999999</v>
          </cell>
        </row>
        <row r="15">
          <cell r="C15">
            <v>200</v>
          </cell>
          <cell r="E15">
            <v>189.4</v>
          </cell>
          <cell r="F15">
            <v>184.2</v>
          </cell>
          <cell r="G15">
            <v>174.6</v>
          </cell>
          <cell r="H15">
            <v>174.6</v>
          </cell>
        </row>
        <row r="16">
          <cell r="C16">
            <v>225</v>
          </cell>
          <cell r="E16">
            <v>213</v>
          </cell>
          <cell r="F16">
            <v>207.8</v>
          </cell>
          <cell r="G16">
            <v>196.4</v>
          </cell>
          <cell r="H16">
            <v>196.4</v>
          </cell>
        </row>
        <row r="17">
          <cell r="C17">
            <v>250</v>
          </cell>
          <cell r="E17">
            <v>237</v>
          </cell>
          <cell r="F17">
            <v>230.4</v>
          </cell>
          <cell r="G17">
            <v>218.2</v>
          </cell>
          <cell r="H17">
            <v>218.2</v>
          </cell>
        </row>
        <row r="18">
          <cell r="C18">
            <v>280</v>
          </cell>
          <cell r="E18">
            <v>265.2</v>
          </cell>
          <cell r="F18">
            <v>258</v>
          </cell>
          <cell r="G18">
            <v>244.4</v>
          </cell>
          <cell r="H18">
            <v>244.4</v>
          </cell>
        </row>
        <row r="19">
          <cell r="C19">
            <v>315</v>
          </cell>
          <cell r="E19">
            <v>298.39999999999998</v>
          </cell>
          <cell r="F19">
            <v>290.2</v>
          </cell>
          <cell r="G19">
            <v>275.2</v>
          </cell>
          <cell r="H19">
            <v>275.2</v>
          </cell>
        </row>
        <row r="20">
          <cell r="C20">
            <v>400</v>
          </cell>
          <cell r="E20">
            <v>400</v>
          </cell>
          <cell r="F20">
            <v>400</v>
          </cell>
          <cell r="G20">
            <v>400</v>
          </cell>
          <cell r="H20">
            <v>400</v>
          </cell>
        </row>
        <row r="21">
          <cell r="C21">
            <v>450</v>
          </cell>
          <cell r="E21">
            <v>450</v>
          </cell>
          <cell r="F21">
            <v>450</v>
          </cell>
          <cell r="G21">
            <v>450</v>
          </cell>
          <cell r="H21">
            <v>450</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3" refreshError="1">
        <row r="5">
          <cell r="A5">
            <v>1</v>
          </cell>
          <cell r="B5" t="str">
            <v>A</v>
          </cell>
          <cell r="C5" t="str">
            <v>GLBR top</v>
          </cell>
          <cell r="D5">
            <v>140</v>
          </cell>
        </row>
        <row r="6">
          <cell r="A6">
            <v>2</v>
          </cell>
          <cell r="B6" t="str">
            <v>B</v>
          </cell>
          <cell r="C6" t="str">
            <v>GLBR bottom</v>
          </cell>
          <cell r="D6">
            <v>115</v>
          </cell>
        </row>
        <row r="7">
          <cell r="A7">
            <v>3</v>
          </cell>
          <cell r="B7" t="str">
            <v>C</v>
          </cell>
          <cell r="C7" t="str">
            <v>Goilapalem jn</v>
          </cell>
          <cell r="D7">
            <v>111.84</v>
          </cell>
        </row>
        <row r="8">
          <cell r="A8">
            <v>4</v>
          </cell>
          <cell r="B8" t="str">
            <v>CT1</v>
          </cell>
          <cell r="C8" t="str">
            <v>Goilapalem GLSR X</v>
          </cell>
          <cell r="D8">
            <v>111.84</v>
          </cell>
        </row>
        <row r="9">
          <cell r="A9">
            <v>5</v>
          </cell>
          <cell r="B9">
            <v>1</v>
          </cell>
          <cell r="C9" t="str">
            <v xml:space="preserve">Goilapalem GLSR </v>
          </cell>
          <cell r="D9">
            <v>111.84</v>
          </cell>
        </row>
        <row r="10">
          <cell r="A10">
            <v>6</v>
          </cell>
          <cell r="B10" t="str">
            <v>D</v>
          </cell>
          <cell r="C10" t="str">
            <v>Devipalli JN</v>
          </cell>
          <cell r="D10">
            <v>105.73</v>
          </cell>
        </row>
        <row r="11">
          <cell r="A11">
            <v>7</v>
          </cell>
          <cell r="B11" t="str">
            <v>DA</v>
          </cell>
          <cell r="C11" t="str">
            <v>Devipalli V jn</v>
          </cell>
          <cell r="D11">
            <v>105.73</v>
          </cell>
        </row>
        <row r="12">
          <cell r="A12">
            <v>8</v>
          </cell>
          <cell r="B12" t="str">
            <v>DAT2</v>
          </cell>
          <cell r="C12" t="str">
            <v>Devipalli OHSRX</v>
          </cell>
          <cell r="D12">
            <v>105.73</v>
          </cell>
        </row>
        <row r="13">
          <cell r="A13">
            <v>9</v>
          </cell>
          <cell r="B13">
            <v>2</v>
          </cell>
          <cell r="C13" t="str">
            <v>Devipalli OHSR</v>
          </cell>
          <cell r="D13">
            <v>105.75</v>
          </cell>
        </row>
        <row r="14">
          <cell r="A14">
            <v>10</v>
          </cell>
          <cell r="B14" t="str">
            <v>DB</v>
          </cell>
          <cell r="C14" t="str">
            <v>Raindrum v jn</v>
          </cell>
          <cell r="D14">
            <v>104.65</v>
          </cell>
        </row>
        <row r="15">
          <cell r="A15">
            <v>11</v>
          </cell>
          <cell r="B15" t="str">
            <v>DBT3</v>
          </cell>
          <cell r="C15" t="str">
            <v>Raindrum OHSRX</v>
          </cell>
          <cell r="D15">
            <v>104.77</v>
          </cell>
        </row>
        <row r="16">
          <cell r="A16">
            <v>12</v>
          </cell>
          <cell r="B16">
            <v>3</v>
          </cell>
          <cell r="C16" t="str">
            <v>Raindrum OHSR</v>
          </cell>
          <cell r="D16">
            <v>106.45</v>
          </cell>
        </row>
        <row r="17">
          <cell r="A17">
            <v>13</v>
          </cell>
          <cell r="B17" t="str">
            <v>DBT4</v>
          </cell>
          <cell r="C17" t="str">
            <v>Kanimeruka OHSRX</v>
          </cell>
          <cell r="D17">
            <v>104.33</v>
          </cell>
        </row>
        <row r="18">
          <cell r="A18">
            <v>14</v>
          </cell>
          <cell r="B18">
            <v>4</v>
          </cell>
          <cell r="C18" t="str">
            <v>Kanimeruka OHSR</v>
          </cell>
          <cell r="D18">
            <v>105.35</v>
          </cell>
        </row>
        <row r="19">
          <cell r="A19">
            <v>15</v>
          </cell>
          <cell r="B19" t="str">
            <v>E</v>
          </cell>
          <cell r="C19" t="str">
            <v>Kondavanipalem jn</v>
          </cell>
          <cell r="D19">
            <v>100.78</v>
          </cell>
        </row>
        <row r="20">
          <cell r="A20">
            <v>16</v>
          </cell>
          <cell r="B20" t="str">
            <v>ET5</v>
          </cell>
          <cell r="C20" t="str">
            <v>Kondavanipalem GLSRX</v>
          </cell>
          <cell r="D20">
            <v>105.78</v>
          </cell>
        </row>
        <row r="21">
          <cell r="A21">
            <v>17</v>
          </cell>
          <cell r="B21">
            <v>5</v>
          </cell>
          <cell r="C21" t="str">
            <v>Kondavanipalem GLSR</v>
          </cell>
          <cell r="D21">
            <v>105.78</v>
          </cell>
        </row>
        <row r="22">
          <cell r="A22">
            <v>18</v>
          </cell>
          <cell r="B22" t="str">
            <v>F</v>
          </cell>
          <cell r="C22" t="str">
            <v>Budalanapalli jn</v>
          </cell>
          <cell r="D22">
            <v>98.79</v>
          </cell>
        </row>
        <row r="23">
          <cell r="A23">
            <v>20</v>
          </cell>
          <cell r="B23" t="str">
            <v>FA</v>
          </cell>
          <cell r="C23" t="str">
            <v>Rudrapalem X</v>
          </cell>
          <cell r="D23">
            <v>97.92</v>
          </cell>
        </row>
        <row r="24">
          <cell r="A24">
            <v>21</v>
          </cell>
          <cell r="B24" t="str">
            <v>FAB</v>
          </cell>
          <cell r="C24" t="str">
            <v>Rudrapalem V jn</v>
          </cell>
          <cell r="D24">
            <v>97.62</v>
          </cell>
        </row>
        <row r="25">
          <cell r="A25">
            <v>22</v>
          </cell>
          <cell r="B25" t="str">
            <v>FABT6</v>
          </cell>
          <cell r="C25" t="str">
            <v>Rudrapalem OHSRX</v>
          </cell>
          <cell r="D25">
            <v>97.62</v>
          </cell>
        </row>
        <row r="26">
          <cell r="A26">
            <v>23</v>
          </cell>
          <cell r="B26">
            <v>6</v>
          </cell>
          <cell r="C26" t="str">
            <v>Rudrapalem OHSR</v>
          </cell>
          <cell r="D26">
            <v>97.92</v>
          </cell>
        </row>
        <row r="27">
          <cell r="A27">
            <v>25</v>
          </cell>
          <cell r="B27" t="str">
            <v>FABT7</v>
          </cell>
          <cell r="C27" t="str">
            <v>Barikipala OHSRX</v>
          </cell>
          <cell r="D27">
            <v>97.62</v>
          </cell>
        </row>
        <row r="28">
          <cell r="A28">
            <v>26</v>
          </cell>
          <cell r="B28">
            <v>7</v>
          </cell>
          <cell r="C28" t="str">
            <v>Barikipala OHSR</v>
          </cell>
          <cell r="D28">
            <v>97.55</v>
          </cell>
        </row>
        <row r="29">
          <cell r="A29">
            <v>27</v>
          </cell>
          <cell r="B29" t="str">
            <v>FAC</v>
          </cell>
          <cell r="C29" t="str">
            <v>Kothuru jn</v>
          </cell>
          <cell r="D29">
            <v>95.05</v>
          </cell>
        </row>
        <row r="30">
          <cell r="A30">
            <v>28</v>
          </cell>
          <cell r="B30" t="str">
            <v>FACT8</v>
          </cell>
          <cell r="C30" t="str">
            <v>Kothuru OHSRX</v>
          </cell>
          <cell r="D30">
            <v>95.05</v>
          </cell>
        </row>
        <row r="31">
          <cell r="A31">
            <v>29</v>
          </cell>
          <cell r="B31">
            <v>8</v>
          </cell>
          <cell r="C31" t="str">
            <v>Kothuru OHSR</v>
          </cell>
          <cell r="D31">
            <v>95.45</v>
          </cell>
        </row>
        <row r="32">
          <cell r="A32">
            <v>30</v>
          </cell>
          <cell r="B32" t="str">
            <v>FACT9</v>
          </cell>
          <cell r="C32" t="str">
            <v xml:space="preserve"> B rajeru OHSRX</v>
          </cell>
          <cell r="D32">
            <v>95.05</v>
          </cell>
        </row>
        <row r="33">
          <cell r="A33">
            <v>31</v>
          </cell>
          <cell r="B33">
            <v>9</v>
          </cell>
          <cell r="C33" t="str">
            <v xml:space="preserve"> B rajeru OHSR</v>
          </cell>
          <cell r="D33">
            <v>92.38</v>
          </cell>
        </row>
        <row r="34">
          <cell r="A34">
            <v>32</v>
          </cell>
          <cell r="B34" t="str">
            <v>G</v>
          </cell>
          <cell r="C34" t="str">
            <v>GP Agraharam JN</v>
          </cell>
          <cell r="D34">
            <v>98.63</v>
          </cell>
        </row>
        <row r="35">
          <cell r="A35">
            <v>33</v>
          </cell>
          <cell r="B35" t="str">
            <v>GT10</v>
          </cell>
          <cell r="C35" t="str">
            <v>GP Agraharam OHSRX</v>
          </cell>
          <cell r="D35">
            <v>98.79</v>
          </cell>
        </row>
        <row r="36">
          <cell r="A36">
            <v>34</v>
          </cell>
          <cell r="B36">
            <v>10</v>
          </cell>
          <cell r="C36" t="str">
            <v>GP Agraharam OHSR</v>
          </cell>
          <cell r="D36">
            <v>98.65</v>
          </cell>
        </row>
        <row r="37">
          <cell r="A37">
            <v>35</v>
          </cell>
          <cell r="B37" t="str">
            <v>GT101</v>
          </cell>
          <cell r="C37" t="str">
            <v>Maruwada mid BPTX</v>
          </cell>
          <cell r="D37">
            <v>90</v>
          </cell>
        </row>
        <row r="38">
          <cell r="A38">
            <v>36</v>
          </cell>
          <cell r="B38">
            <v>101</v>
          </cell>
          <cell r="C38" t="str">
            <v>Maruwada mid BPT</v>
          </cell>
          <cell r="D38">
            <v>90</v>
          </cell>
        </row>
        <row r="39">
          <cell r="A39">
            <v>37</v>
          </cell>
          <cell r="B39" t="str">
            <v>XX</v>
          </cell>
          <cell r="C39" t="str">
            <v>Budalanapalli jn BPT</v>
          </cell>
          <cell r="D39">
            <v>90</v>
          </cell>
        </row>
        <row r="40">
          <cell r="A40">
            <v>37</v>
          </cell>
          <cell r="B40" t="str">
            <v>BPT JN</v>
          </cell>
          <cell r="C40" t="str">
            <v>BPT JN</v>
          </cell>
          <cell r="D40">
            <v>90</v>
          </cell>
        </row>
        <row r="41">
          <cell r="A41">
            <v>35</v>
          </cell>
          <cell r="B41" t="str">
            <v>H</v>
          </cell>
          <cell r="C41" t="str">
            <v>Maruwada jn</v>
          </cell>
          <cell r="D41">
            <v>83.98</v>
          </cell>
        </row>
        <row r="42">
          <cell r="A42">
            <v>36</v>
          </cell>
          <cell r="B42" t="str">
            <v>HT11</v>
          </cell>
          <cell r="C42" t="str">
            <v>Maruwada OHSRX</v>
          </cell>
          <cell r="D42">
            <v>84.25</v>
          </cell>
        </row>
        <row r="43">
          <cell r="A43">
            <v>37</v>
          </cell>
          <cell r="B43">
            <v>11</v>
          </cell>
          <cell r="C43" t="str">
            <v>Maruwada OHSR</v>
          </cell>
          <cell r="D43">
            <v>84.25</v>
          </cell>
        </row>
        <row r="44">
          <cell r="A44">
            <v>38</v>
          </cell>
          <cell r="B44" t="str">
            <v>I</v>
          </cell>
          <cell r="C44" t="str">
            <v>M Kothavalasa</v>
          </cell>
          <cell r="D44">
            <v>81</v>
          </cell>
        </row>
        <row r="45">
          <cell r="A45">
            <v>39</v>
          </cell>
          <cell r="B45" t="str">
            <v>IT12</v>
          </cell>
          <cell r="C45" t="str">
            <v>M Kothavalasa</v>
          </cell>
          <cell r="D45">
            <v>81</v>
          </cell>
        </row>
        <row r="46">
          <cell r="A46">
            <v>40</v>
          </cell>
          <cell r="B46">
            <v>12</v>
          </cell>
          <cell r="C46" t="str">
            <v>M Kothavalasa</v>
          </cell>
          <cell r="D46">
            <v>81</v>
          </cell>
        </row>
        <row r="47">
          <cell r="A47">
            <v>41</v>
          </cell>
          <cell r="B47" t="str">
            <v>J</v>
          </cell>
          <cell r="C47" t="str">
            <v>Yedipalem v jn</v>
          </cell>
          <cell r="D47">
            <v>83.16</v>
          </cell>
        </row>
        <row r="48">
          <cell r="A48">
            <v>42</v>
          </cell>
          <cell r="B48" t="str">
            <v>K</v>
          </cell>
          <cell r="C48" t="str">
            <v>Yedipalem jn</v>
          </cell>
          <cell r="D48">
            <v>83.16</v>
          </cell>
        </row>
        <row r="49">
          <cell r="A49">
            <v>43</v>
          </cell>
          <cell r="B49" t="str">
            <v>KT13</v>
          </cell>
          <cell r="C49" t="str">
            <v>Yedipalem OHSRX</v>
          </cell>
          <cell r="D49">
            <v>83.45</v>
          </cell>
        </row>
        <row r="50">
          <cell r="A50">
            <v>44</v>
          </cell>
          <cell r="B50">
            <v>13</v>
          </cell>
          <cell r="C50" t="str">
            <v>Yedipalem OHSR</v>
          </cell>
          <cell r="D50">
            <v>83.45</v>
          </cell>
        </row>
        <row r="51">
          <cell r="A51">
            <v>45</v>
          </cell>
          <cell r="B51" t="str">
            <v>L</v>
          </cell>
          <cell r="C51" t="str">
            <v>Kothapalem jn</v>
          </cell>
          <cell r="D51">
            <v>83.35</v>
          </cell>
        </row>
        <row r="52">
          <cell r="A52">
            <v>46</v>
          </cell>
          <cell r="B52" t="str">
            <v>LT14</v>
          </cell>
          <cell r="C52" t="str">
            <v>Kothapalem OHSRX</v>
          </cell>
          <cell r="D52">
            <v>96.85</v>
          </cell>
        </row>
        <row r="53">
          <cell r="A53">
            <v>47</v>
          </cell>
          <cell r="B53">
            <v>14</v>
          </cell>
          <cell r="C53" t="str">
            <v>Kothapalem OHSR</v>
          </cell>
          <cell r="D53">
            <v>96.85</v>
          </cell>
        </row>
        <row r="54">
          <cell r="A54">
            <v>48</v>
          </cell>
          <cell r="B54" t="str">
            <v>M</v>
          </cell>
          <cell r="C54" t="str">
            <v>Gumada jn</v>
          </cell>
          <cell r="D54">
            <v>86.57</v>
          </cell>
        </row>
        <row r="55">
          <cell r="A55">
            <v>49</v>
          </cell>
          <cell r="B55" t="str">
            <v>MT15</v>
          </cell>
          <cell r="C55" t="str">
            <v>Gumada OHSRX</v>
          </cell>
          <cell r="D55">
            <v>88.75</v>
          </cell>
        </row>
        <row r="56">
          <cell r="A56">
            <v>50</v>
          </cell>
          <cell r="B56">
            <v>15</v>
          </cell>
          <cell r="C56" t="str">
            <v>Gumada OHSR</v>
          </cell>
          <cell r="D56">
            <v>88.75</v>
          </cell>
        </row>
        <row r="57">
          <cell r="A57">
            <v>51</v>
          </cell>
          <cell r="B57" t="str">
            <v>N</v>
          </cell>
          <cell r="C57" t="str">
            <v>Cheedipalem jn</v>
          </cell>
          <cell r="D57">
            <v>86.57</v>
          </cell>
        </row>
        <row r="58">
          <cell r="A58">
            <v>52</v>
          </cell>
          <cell r="B58" t="str">
            <v>NT16</v>
          </cell>
          <cell r="C58" t="str">
            <v>Cheedipalem JNOHSRX</v>
          </cell>
          <cell r="D58">
            <v>86.57</v>
          </cell>
        </row>
        <row r="59">
          <cell r="B59">
            <v>16</v>
          </cell>
          <cell r="C59" t="str">
            <v>Cheedipalem JNOHSR</v>
          </cell>
          <cell r="D59">
            <v>86.57</v>
          </cell>
        </row>
        <row r="60">
          <cell r="A60">
            <v>53</v>
          </cell>
          <cell r="B60" t="str">
            <v>NT17</v>
          </cell>
          <cell r="C60" t="str">
            <v>Gadapapeta OHSRX</v>
          </cell>
          <cell r="D60">
            <v>95.14</v>
          </cell>
        </row>
        <row r="61">
          <cell r="A61">
            <v>54</v>
          </cell>
          <cell r="B61">
            <v>17</v>
          </cell>
          <cell r="C61" t="str">
            <v>Gadapapeta OHSR</v>
          </cell>
          <cell r="D61">
            <v>95.14</v>
          </cell>
        </row>
        <row r="62">
          <cell r="A62">
            <v>55</v>
          </cell>
          <cell r="B62" t="str">
            <v>JA</v>
          </cell>
          <cell r="C62" t="str">
            <v>Kovvadapeta jn</v>
          </cell>
          <cell r="D62">
            <v>89.15</v>
          </cell>
        </row>
        <row r="63">
          <cell r="A63">
            <v>56</v>
          </cell>
          <cell r="B63" t="str">
            <v>JA18</v>
          </cell>
          <cell r="C63" t="str">
            <v>Kovvadapeta OHSRX</v>
          </cell>
          <cell r="D63">
            <v>86.77</v>
          </cell>
        </row>
        <row r="64">
          <cell r="A64">
            <v>57</v>
          </cell>
          <cell r="B64">
            <v>18</v>
          </cell>
          <cell r="C64" t="str">
            <v>Kovvadapeta OHSR</v>
          </cell>
          <cell r="D64">
            <v>86.77</v>
          </cell>
        </row>
        <row r="65">
          <cell r="A65">
            <v>58</v>
          </cell>
          <cell r="B65" t="str">
            <v>JB</v>
          </cell>
          <cell r="C65" t="str">
            <v>Veduruwada jn</v>
          </cell>
          <cell r="D65">
            <v>90.85</v>
          </cell>
        </row>
        <row r="66">
          <cell r="A66">
            <v>59</v>
          </cell>
          <cell r="B66" t="str">
            <v>JBT19</v>
          </cell>
          <cell r="C66" t="str">
            <v>Veduruwada OHSRX</v>
          </cell>
          <cell r="D66">
            <v>91.06</v>
          </cell>
        </row>
        <row r="67">
          <cell r="A67">
            <v>60</v>
          </cell>
          <cell r="B67">
            <v>19</v>
          </cell>
          <cell r="C67" t="str">
            <v>Veduruwada OHSR</v>
          </cell>
          <cell r="D67">
            <v>91.06</v>
          </cell>
        </row>
        <row r="68">
          <cell r="A68">
            <v>61</v>
          </cell>
          <cell r="B68" t="str">
            <v>JC</v>
          </cell>
          <cell r="C68" t="str">
            <v>Paidipeta jn</v>
          </cell>
          <cell r="D68">
            <v>97.3</v>
          </cell>
        </row>
        <row r="69">
          <cell r="A69">
            <v>62</v>
          </cell>
          <cell r="B69" t="str">
            <v>JCT20</v>
          </cell>
          <cell r="C69" t="str">
            <v>Paidipeta OHSRX</v>
          </cell>
          <cell r="D69">
            <v>97.63</v>
          </cell>
        </row>
        <row r="70">
          <cell r="A70">
            <v>63</v>
          </cell>
          <cell r="B70">
            <v>20</v>
          </cell>
          <cell r="C70" t="str">
            <v>Paidipeta OHSR</v>
          </cell>
          <cell r="D70">
            <v>97.63</v>
          </cell>
        </row>
        <row r="71">
          <cell r="A71">
            <v>64</v>
          </cell>
          <cell r="B71" t="str">
            <v>JD</v>
          </cell>
          <cell r="C71" t="str">
            <v>NK palem jn</v>
          </cell>
          <cell r="D71">
            <v>115.65</v>
          </cell>
        </row>
        <row r="72">
          <cell r="A72">
            <v>65</v>
          </cell>
          <cell r="B72" t="str">
            <v>JDT21</v>
          </cell>
          <cell r="C72" t="str">
            <v>NK palem OHSRX</v>
          </cell>
          <cell r="D72">
            <v>115.65</v>
          </cell>
        </row>
        <row r="73">
          <cell r="A73">
            <v>66</v>
          </cell>
          <cell r="B73">
            <v>21</v>
          </cell>
          <cell r="C73" t="str">
            <v>NK palem OHSR</v>
          </cell>
          <cell r="D73">
            <v>115.65</v>
          </cell>
        </row>
        <row r="74">
          <cell r="A74">
            <v>67</v>
          </cell>
          <cell r="B74" t="str">
            <v>JDT22</v>
          </cell>
          <cell r="C74" t="str">
            <v>KP padu OHSRX</v>
          </cell>
          <cell r="D74">
            <v>108.64</v>
          </cell>
        </row>
        <row r="75">
          <cell r="A75">
            <v>68</v>
          </cell>
          <cell r="B75">
            <v>22</v>
          </cell>
          <cell r="C75" t="str">
            <v>KP padu OHSR</v>
          </cell>
          <cell r="D75">
            <v>108.64</v>
          </cell>
        </row>
        <row r="76">
          <cell r="A76">
            <v>62</v>
          </cell>
          <cell r="B76" t="str">
            <v>JCT201</v>
          </cell>
          <cell r="C76" t="str">
            <v>Paidipeta sumpX</v>
          </cell>
          <cell r="D76">
            <v>97.63</v>
          </cell>
        </row>
        <row r="77">
          <cell r="A77">
            <v>63</v>
          </cell>
          <cell r="B77">
            <v>201</v>
          </cell>
          <cell r="C77" t="str">
            <v>Paidipeta sump</v>
          </cell>
          <cell r="D77">
            <v>97.63</v>
          </cell>
        </row>
      </sheetData>
      <sheetData sheetId="4" refreshError="1">
        <row r="5">
          <cell r="B5">
            <v>1</v>
          </cell>
        </row>
        <row r="6">
          <cell r="B6">
            <v>2</v>
          </cell>
        </row>
        <row r="7">
          <cell r="B7">
            <v>3</v>
          </cell>
        </row>
        <row r="8">
          <cell r="B8">
            <v>4</v>
          </cell>
        </row>
        <row r="9">
          <cell r="B9">
            <v>5</v>
          </cell>
        </row>
        <row r="10">
          <cell r="B10">
            <v>6</v>
          </cell>
        </row>
        <row r="11">
          <cell r="B11">
            <v>7</v>
          </cell>
        </row>
        <row r="12">
          <cell r="B12">
            <v>8</v>
          </cell>
        </row>
        <row r="13">
          <cell r="B13">
            <v>9</v>
          </cell>
        </row>
        <row r="14">
          <cell r="B14">
            <v>10</v>
          </cell>
        </row>
        <row r="15">
          <cell r="B15">
            <v>101</v>
          </cell>
        </row>
        <row r="16">
          <cell r="B16">
            <v>11</v>
          </cell>
        </row>
        <row r="17">
          <cell r="B17">
            <v>12</v>
          </cell>
        </row>
        <row r="18">
          <cell r="B18">
            <v>13</v>
          </cell>
        </row>
        <row r="19">
          <cell r="B19">
            <v>14</v>
          </cell>
        </row>
        <row r="20">
          <cell r="B20">
            <v>15</v>
          </cell>
        </row>
        <row r="21">
          <cell r="B21">
            <v>16</v>
          </cell>
        </row>
        <row r="22">
          <cell r="B22">
            <v>17</v>
          </cell>
        </row>
        <row r="23">
          <cell r="B23">
            <v>18</v>
          </cell>
        </row>
        <row r="24">
          <cell r="B24">
            <v>19</v>
          </cell>
        </row>
        <row r="25">
          <cell r="B25">
            <v>201</v>
          </cell>
        </row>
        <row r="26">
          <cell r="B26">
            <v>20</v>
          </cell>
        </row>
        <row r="27">
          <cell r="B27">
            <v>21</v>
          </cell>
        </row>
        <row r="28">
          <cell r="B28">
            <v>22</v>
          </cell>
        </row>
      </sheetData>
      <sheetData sheetId="5"/>
      <sheetData sheetId="6"/>
      <sheetData sheetId="7"/>
      <sheetData sheetId="8"/>
      <sheetData sheetId="9" refreshError="1"/>
      <sheetData sheetId="10"/>
      <sheetData sheetId="11" refreshError="1"/>
      <sheetData sheetId="12"/>
      <sheetData sheetId="13" refreshError="1"/>
      <sheetData sheetId="14" refreshError="1"/>
      <sheetData sheetId="15" refreshError="1"/>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Work_sheet"/>
      <sheetName val="Roa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Main sheet"/>
      <sheetName val="data existing_do not delete"/>
      <sheetName val="0000000000000"/>
      <sheetName val="Civil Works"/>
      <sheetName val="m"/>
      <sheetName val="Abs Estimate CIVIL (2)"/>
      <sheetName val="gen"/>
      <sheetName val="Labour"/>
      <sheetName val="Civil (2)"/>
      <sheetName val="DataInput"/>
      <sheetName val="DataInput-1"/>
      <sheetName val="Leads"/>
      <sheetName val="DI Rate Analysis"/>
      <sheetName val="Economic RisingMain  Ph-I"/>
      <sheetName val="Data rough"/>
      <sheetName val="Common "/>
      <sheetName val="coverpage"/>
      <sheetName val="PH data"/>
      <sheetName val="v"/>
      <sheetName val="Nspt-smp-final-ORIGINAL"/>
      <sheetName val="PS1"/>
      <sheetName val="Sheet9"/>
      <sheetName val="Sheet1 (2)"/>
      <sheetName val="Data.F8.BTR"/>
      <sheetName val="labour coeff"/>
      <sheetName val="p&amp;m"/>
      <sheetName val="TBAL9697 -group wise  sdpl"/>
      <sheetName val="Staff Acco."/>
      <sheetName val="dBase"/>
      <sheetName val="GF Columns"/>
      <sheetName val="Material"/>
      <sheetName val="labour rates"/>
      <sheetName val="Lookup"/>
      <sheetName val="Estimate "/>
      <sheetName val="Plant &amp;  Machinery"/>
      <sheetName val="abs road"/>
      <sheetName val="R_Det"/>
      <sheetName val="mlead"/>
      <sheetName val="HDPE-pipe-rates"/>
      <sheetName val="pvc-pipe-rates"/>
      <sheetName val="mas_hab"/>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final abstract"/>
      <sheetName val="SubAnlysis"/>
      <sheetName val="DATA_PRG__NO_SEIG"/>
      <sheetName val="C_C__Road"/>
      <sheetName val="SHE-A(CC_Road)"/>
      <sheetName val="Dis-Office,_Library"/>
      <sheetName val="E-_DATA_"/>
      <sheetName val="Basic_Data"/>
      <sheetName val="C_page"/>
      <sheetName val="El_Data1"/>
      <sheetName val="C__Wall"/>
      <sheetName val="obd_data"/>
      <sheetName val="Bridge_Data_2005-06"/>
      <sheetName val="Specification_report"/>
      <sheetName val="GROUND_FLOOR"/>
      <sheetName val="Lead_statement"/>
      <sheetName val="GF_SB_Ok_"/>
      <sheetName val="G_R_P"/>
      <sheetName val="PSC_REVISED"/>
      <sheetName val="data_existing_do_not_delete"/>
      <sheetName val="Road_data"/>
      <sheetName val="Civil_SSR"/>
      <sheetName val="WS_SSR"/>
      <sheetName val="WS_Data"/>
      <sheetName val="MC_-WS-Abs"/>
      <sheetName val="MC-WS-Det_"/>
      <sheetName val="Boys_Hos-Stilt"/>
      <sheetName val="Boys_Hos-GF"/>
      <sheetName val="Boys-Typ_(1_-4)"/>
      <sheetName val="Boys-fifth_floor"/>
      <sheetName val="Boys_Terrace_"/>
      <sheetName val="ABS-CVL-GH_"/>
      <sheetName val="GH-Stilt_"/>
      <sheetName val="GH-1st_&amp;_2nd"/>
      <sheetName val="GHl-4th_"/>
      <sheetName val="TS-Terrace__"/>
      <sheetName val="TS-WS_"/>
      <sheetName val="NQ-Typical_"/>
      <sheetName val="NQ-Terrace_"/>
      <sheetName val="CIVL-ABS(Canteen)_"/>
      <sheetName val="Canteen-ABS-WS_"/>
      <sheetName val="Canteen_GF"/>
      <sheetName val="Canteen-WS-Det__"/>
      <sheetName val="ABS-CVL-Kitchen_&amp;_Dining"/>
      <sheetName val="Retaining_wall"/>
      <sheetName val="M_C_ROAD"/>
      <sheetName val="M_C_SITE_"/>
      <sheetName val="Abs-sump_5_0_lit_&amp;_Pump)"/>
      <sheetName val="Sump(5_0_Lack_Litr_&amp;_Pump"/>
      <sheetName val="_"/>
      <sheetName val="EST_17-18_Final_(2)"/>
      <sheetName val="BOQ_Est-WS_"/>
      <sheetName val="BOQ_Est-Civil"/>
      <sheetName val="EST_17-18_Final"/>
      <sheetName val="Road_Detail_Est_"/>
      <sheetName val="Main_sheet"/>
      <sheetName val="Abs_Estimate_CIVIL_(2)"/>
      <sheetName val="Civil_Works"/>
      <sheetName val="Civil_(2)"/>
      <sheetName val="PH_data"/>
      <sheetName val="DI_Rate_Analysis"/>
      <sheetName val="Economic_RisingMain__Ph-I"/>
      <sheetName val="Data_rough"/>
      <sheetName val="Common_"/>
    </sheetNames>
    <sheetDataSet>
      <sheetData sheetId="0" refreshError="1"/>
      <sheetData sheetId="1" refreshError="1"/>
      <sheetData sheetId="2" refreshError="1">
        <row r="4">
          <cell r="B4" t="str">
            <v>KOLLAPUR</v>
          </cell>
        </row>
        <row r="5">
          <cell r="H5">
            <v>7.5</v>
          </cell>
        </row>
        <row r="86">
          <cell r="H86">
            <v>769.6</v>
          </cell>
        </row>
        <row r="109">
          <cell r="H109">
            <v>780.7</v>
          </cell>
        </row>
        <row r="159">
          <cell r="H159">
            <v>2155.15</v>
          </cell>
        </row>
        <row r="166">
          <cell r="H166">
            <v>2355.15</v>
          </cell>
        </row>
        <row r="173">
          <cell r="H173">
            <v>2255.15</v>
          </cell>
        </row>
        <row r="180">
          <cell r="H180">
            <v>90</v>
          </cell>
        </row>
        <row r="211">
          <cell r="H211">
            <v>1085.3500000000001</v>
          </cell>
        </row>
        <row r="296">
          <cell r="H296">
            <v>486.45000000000005</v>
          </cell>
        </row>
        <row r="317">
          <cell r="H317">
            <v>1362.5</v>
          </cell>
        </row>
        <row r="328">
          <cell r="H328">
            <v>132.15</v>
          </cell>
        </row>
        <row r="345">
          <cell r="H345">
            <v>376.8</v>
          </cell>
        </row>
        <row r="351">
          <cell r="H351">
            <v>70</v>
          </cell>
        </row>
        <row r="366">
          <cell r="F366">
            <v>3455</v>
          </cell>
        </row>
        <row r="371">
          <cell r="F371">
            <v>2170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sheetData sheetId="314"/>
      <sheetData sheetId="315"/>
      <sheetData sheetId="316"/>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egments-details"/>
      <sheetName val="int-Dia-hdpe"/>
      <sheetName val="habs-list"/>
      <sheetName val="int-Dia-pvc"/>
      <sheetName val="Material"/>
      <sheetName val="Suppl-data"/>
      <sheetName val="Relig-place"/>
      <sheetName val="Work_sheet"/>
      <sheetName val="SPECS"/>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maya"/>
      <sheetName val="Common "/>
    </sheetNames>
    <sheetDataSet>
      <sheetData sheetId="0" refreshError="1"/>
      <sheetData sheetId="1" refreshError="1"/>
      <sheetData sheetId="2" refreshError="1"/>
      <sheetData sheetId="3" refreshError="1"/>
      <sheetData sheetId="4"/>
      <sheetData sheetId="5" refreshError="1">
        <row r="36">
          <cell r="F36">
            <v>160</v>
          </cell>
        </row>
        <row r="52">
          <cell r="H52">
            <v>6</v>
          </cell>
        </row>
        <row r="54">
          <cell r="H54">
            <v>10</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
      <sheetName val="Conveyance"/>
      <sheetName val="Labour"/>
      <sheetName val="Common "/>
      <sheetName val="building"/>
      <sheetName val="RMR"/>
      <sheetName val="Data"/>
      <sheetName val="DAE"/>
      <sheetName val="GA "/>
      <sheetName val="MRATES"/>
      <sheetName val="mlead"/>
      <sheetName val="abs road"/>
      <sheetName val="coverpage"/>
      <sheetName val="Road data"/>
      <sheetName val="R_Det"/>
      <sheetName val="Lead"/>
      <sheetName val="v"/>
      <sheetName val="LEADS"/>
      <sheetName val="Plant &amp;  Machinery"/>
      <sheetName val="Material"/>
      <sheetName val="DATA-BASE"/>
      <sheetName val="DATA-ABSTRACT"/>
      <sheetName val="Bridge Data 2005-06"/>
      <sheetName val="Bitumen trunk"/>
      <sheetName val="Feeder"/>
      <sheetName val="R99 etc"/>
      <sheetName val="Trunk unpaved"/>
      <sheetName val="SSR 2014-15 Rates"/>
      <sheetName val="Lead statement"/>
      <sheetName val="C-data"/>
      <sheetName val="Lead statement ss5"/>
      <sheetName val="Data-ELSR"/>
      <sheetName val="Mortars"/>
      <sheetName val=" Data -Valves"/>
      <sheetName val="dBase"/>
      <sheetName val="Staff Acco."/>
      <sheetName val="DATA_PRG"/>
      <sheetName val="Work_sheet"/>
      <sheetName val="inWords"/>
      <sheetName val="CPI"/>
      <sheetName val="WPI C"/>
      <sheetName val="WPI all"/>
      <sheetName val="WPI HM"/>
      <sheetName val="WPI S"/>
      <sheetName val="maya"/>
      <sheetName val="Relig-place"/>
      <sheetName val="factors"/>
      <sheetName val="Main sheet"/>
      <sheetName val="Datas"/>
      <sheetName val="Data.F8.BTR"/>
      <sheetName val="General"/>
      <sheetName val="PUMP_DATA"/>
      <sheetName val="HDPE-pipe-rates"/>
      <sheetName val="pvc-pipe-rates"/>
      <sheetName val="sg-clay(d)"/>
      <sheetName val="ABS.C.D."/>
      <sheetName val="Intro."/>
      <sheetName val="labour coeff"/>
      <sheetName val="gen"/>
      <sheetName val="Sheet3"/>
      <sheetName val="Sheet1"/>
      <sheetName val="Sheet9"/>
      <sheetName val="pvc_basic"/>
      <sheetName val="HDPE"/>
      <sheetName val="DI"/>
      <sheetName val="pvc"/>
      <sheetName val="segments-details"/>
      <sheetName val="int-Dia-hdpe"/>
      <sheetName val="habs-list"/>
      <sheetName val="int-Dia-pvc"/>
      <sheetName val="wh_data"/>
      <sheetName val="wh_data_R"/>
      <sheetName val="CPHEEO"/>
      <sheetName val="input"/>
      <sheetName val="p&amp;m"/>
      <sheetName val="rates"/>
      <sheetName val="WPI CM"/>
      <sheetName val="Elc.Stnd.Data-18-19-final  (2)"/>
      <sheetName val="DISCOUNT"/>
      <sheetName val="m"/>
      <sheetName val="SUMP1420KL@HW"/>
      <sheetName val="Sheet2"/>
      <sheetName val="General_"/>
      <sheetName val="Common_"/>
      <sheetName val="GA_"/>
      <sheetName val="abs_road"/>
      <sheetName val="Road_data"/>
      <sheetName val="Plant_&amp;__Machinery"/>
      <sheetName val="Bridge_Data_2005-06"/>
      <sheetName val="Bitumen_trunk"/>
      <sheetName val="R99_etc"/>
      <sheetName val="Trunk_unpaved"/>
      <sheetName val="SSR_2014-15_Rates"/>
      <sheetName val="Lead_statement"/>
      <sheetName val="Lead_statement_ss5"/>
      <sheetName val="_Data_-Valves"/>
      <sheetName val="Staff_Acco_"/>
      <sheetName val="WPI_C"/>
      <sheetName val="WPI_all"/>
      <sheetName val="WPI_HM"/>
      <sheetName val="WPI_S"/>
      <sheetName val="Data_F8_BTR"/>
      <sheetName val="Intro_"/>
      <sheetName val="Main_sheet"/>
    </sheetNames>
    <sheetDataSet>
      <sheetData sheetId="0">
        <row r="21">
          <cell r="D21">
            <v>148</v>
          </cell>
        </row>
      </sheetData>
      <sheetData sheetId="1"/>
      <sheetData sheetId="2"/>
      <sheetData sheetId="3" refreshError="1">
        <row r="21">
          <cell r="D21">
            <v>148</v>
          </cell>
        </row>
        <row r="22">
          <cell r="D22">
            <v>102</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refreshError="1"/>
      <sheetData sheetId="91" refreshError="1"/>
      <sheetData sheetId="92" refreshError="1"/>
      <sheetData sheetId="93" refreshError="1"/>
      <sheetData sheetId="94" refreshError="1"/>
      <sheetData sheetId="95"/>
      <sheetData sheetId="96"/>
      <sheetData sheetId="97"/>
      <sheetData sheetId="98"/>
      <sheetData sheetId="99" refreshError="1"/>
      <sheetData sheetId="100"/>
      <sheetData sheetId="101"/>
      <sheetData sheetId="102" refreshError="1"/>
      <sheetData sheetId="103"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T7">
            <v>0.15</v>
          </cell>
        </row>
        <row r="8">
          <cell r="I8" t="str">
            <v>3B</v>
          </cell>
          <cell r="J8">
            <v>0.15</v>
          </cell>
          <cell r="K8">
            <v>0.15</v>
          </cell>
          <cell r="L8">
            <v>0.2</v>
          </cell>
          <cell r="M8">
            <v>0.1</v>
          </cell>
          <cell r="N8">
            <v>0</v>
          </cell>
          <cell r="O8">
            <v>8</v>
          </cell>
          <cell r="P8">
            <v>0.15</v>
          </cell>
          <cell r="Q8" t="str">
            <v>N.A.</v>
          </cell>
          <cell r="R8" t="str">
            <v>N.A.</v>
          </cell>
          <cell r="T8">
            <v>0.15</v>
          </cell>
        </row>
        <row r="9">
          <cell r="I9" t="str">
            <v>4A</v>
          </cell>
          <cell r="J9">
            <v>0.25</v>
          </cell>
          <cell r="K9">
            <v>0.3</v>
          </cell>
          <cell r="L9">
            <v>0.2</v>
          </cell>
          <cell r="M9">
            <v>0.1</v>
          </cell>
          <cell r="N9">
            <v>0</v>
          </cell>
          <cell r="O9">
            <v>8</v>
          </cell>
          <cell r="P9">
            <v>0.15</v>
          </cell>
          <cell r="Q9" t="str">
            <v>N.A.</v>
          </cell>
          <cell r="R9" t="str">
            <v>N.A.</v>
          </cell>
          <cell r="T9">
            <v>0.15</v>
          </cell>
        </row>
        <row r="10">
          <cell r="I10" t="str">
            <v>4B</v>
          </cell>
          <cell r="J10">
            <v>0.15</v>
          </cell>
          <cell r="K10">
            <v>0.15</v>
          </cell>
          <cell r="L10">
            <v>0.2</v>
          </cell>
          <cell r="M10">
            <v>0.1</v>
          </cell>
          <cell r="N10">
            <v>0</v>
          </cell>
          <cell r="O10">
            <v>8</v>
          </cell>
          <cell r="P10">
            <v>0.15</v>
          </cell>
          <cell r="Q10" t="str">
            <v>N.A.</v>
          </cell>
          <cell r="R10" t="str">
            <v>N.A.</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S21">
            <v>4500</v>
          </cell>
        </row>
        <row r="22">
          <cell r="I22" t="str">
            <v>12B</v>
          </cell>
          <cell r="J22">
            <v>0.3</v>
          </cell>
          <cell r="K22">
            <v>0.1</v>
          </cell>
          <cell r="L22">
            <v>0.15</v>
          </cell>
          <cell r="M22">
            <v>0.1</v>
          </cell>
          <cell r="N22">
            <v>2</v>
          </cell>
          <cell r="O22">
            <v>10</v>
          </cell>
          <cell r="Q22">
            <v>0.45</v>
          </cell>
          <cell r="R22">
            <v>0.35</v>
          </cell>
          <cell r="S22">
            <v>4100</v>
          </cell>
          <cell r="T22">
            <v>0.2</v>
          </cell>
        </row>
      </sheetData>
      <sheetData sheetId="42"/>
      <sheetData sheetId="43"/>
      <sheetData sheetId="44"/>
      <sheetData sheetId="45"/>
      <sheetData sheetId="46"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GF I-BEAM.F"/>
      <sheetName val="labour coeff"/>
    </sheetNames>
    <sheetDataSet>
      <sheetData sheetId="0"/>
      <sheetData sheetId="1"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labour coeff"/>
    </sheetNames>
    <sheetDataSet>
      <sheetData sheetId="0" refreshError="1"/>
      <sheetData sheetId="1" refreshError="1"/>
      <sheetData sheetId="2" refreshError="1">
        <row r="1611">
          <cell r="F1611" t="str">
            <v xml:space="preserve">APEWIDC,  Proddatur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labour coeff"/>
      <sheetName val="DATA-BASE"/>
      <sheetName val="DATA-ABSTRACT"/>
      <sheetName val="Lead statement"/>
      <sheetName val="Sheet2"/>
      <sheetName val="Ind_plumb_det"/>
      <sheetName val="detls"/>
      <sheetName val="hdpe weights"/>
      <sheetName val="PVC weights"/>
      <sheetName val="data existing_do not delete"/>
      <sheetName val="Sheet5"/>
      <sheetName val="Lead statement ss5"/>
      <sheetName val="Bridge Data 2005-06"/>
      <sheetName val="Usage"/>
      <sheetName val="General"/>
    </sheetNames>
    <sheetDataSet>
      <sheetData sheetId="0"/>
      <sheetData sheetId="1"/>
      <sheetData sheetId="2"/>
      <sheetData sheetId="3"/>
      <sheetData sheetId="4" refreshError="1">
        <row r="69">
          <cell r="A69" t="str">
            <v xml:space="preserve">Earth work excation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DATA"/>
      <sheetName val="lead_st"/>
      <sheetName val="data-WC"/>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 val="MRATES"/>
      <sheetName val="1V800"/>
      <sheetName val="Lead"/>
      <sheetName val="RMR"/>
      <sheetName val="Summary"/>
      <sheetName val="DATA_PRG"/>
      <sheetName val="Material"/>
      <sheetName val="DATA-BASE"/>
      <sheetName val="DATA-ABSTRACT"/>
      <sheetName val="ABS"/>
      <sheetName val="Data.F8.BTR"/>
      <sheetName val="mlead"/>
      <sheetName val="BALAN1"/>
      <sheetName val="SUMP1420KL@HW"/>
      <sheetName val="Sheet2"/>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work_sheet"/>
      <sheetName val="Main sheet"/>
      <sheetName val="Quotes"/>
      <sheetName val="sand"/>
      <sheetName val="stone"/>
      <sheetName val="index"/>
      <sheetName val="abs road"/>
      <sheetName val="Levels"/>
      <sheetName val="Boq"/>
      <sheetName val="BS8007"/>
      <sheetName val="Deck Slab"/>
      <sheetName val="CDdata_(2)6"/>
      <sheetName val="cwaydata_(2)6"/>
      <sheetName val="CDdata_(3)6"/>
      <sheetName val="Lead_statement_ss54"/>
      <sheetName val="Common_"/>
      <sheetName val="Lead_statement"/>
      <sheetName val="CD_works"/>
      <sheetName val="Road_data"/>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pvc_basic"/>
      <sheetName val="maya"/>
      <sheetName val="p&amp;m"/>
      <sheetName val="labour coeff"/>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sheetData>
      <sheetData sheetId="4" refreshError="1">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C-data"/>
      <sheetName val="rdamdata"/>
      <sheetName val="lead-st"/>
      <sheetName val="t_prsr"/>
      <sheetName val="id"/>
      <sheetName val="wh"/>
      <sheetName val="DataInput"/>
      <sheetName val="DataInput-1"/>
      <sheetName val="DI Rate Analysis"/>
      <sheetName val="Economic RisingMain  Ph-I"/>
      <sheetName val="DATA_PRG"/>
      <sheetName val="Data rough"/>
      <sheetName val="Data.F8.BTR"/>
      <sheetName val="Plant &amp;  Machinery"/>
      <sheetName val="Labour"/>
      <sheetName val="Material"/>
      <sheetName val="pvc_basic"/>
      <sheetName val="SUMP1420KL@HW"/>
      <sheetName val="GF SB Ok "/>
      <sheetName val="DATA-BASE"/>
      <sheetName val="segments-details"/>
      <sheetName val="int-Dia-hdpe"/>
      <sheetName val="habs-list"/>
      <sheetName val="Di_gate-HDPE"/>
      <sheetName val="DATA-ABSTRACT"/>
      <sheetName val="sand"/>
      <sheetName val="stone"/>
      <sheetName val="Sheet9"/>
      <sheetName val="WATER-HAMMER"/>
      <sheetName val="m"/>
      <sheetName val="PUMP_DATA"/>
      <sheetName val="detls"/>
      <sheetName val="Common "/>
      <sheetName val="BWSCPlt"/>
      <sheetName val="G.R.P"/>
      <sheetName val="PSC REVISED"/>
      <sheetName val="int-Dia"/>
      <sheetName val="nodes"/>
      <sheetName val="BM-HOOP"/>
      <sheetName val="boredetails"/>
      <sheetName val="3405-2014"/>
      <sheetName val="Watersoft (2)"/>
      <sheetName val="hdpe_basic"/>
      <sheetName val="water-hammar-strenght"/>
      <sheetName val="AV-HDPE"/>
      <sheetName val="census91"/>
      <sheetName val="Lead"/>
      <sheetName val="Lead statement ss5"/>
      <sheetName val="Habcodes"/>
      <sheetName val="p&amp;m"/>
      <sheetName val="SSR 2014-15 Rates"/>
      <sheetName val="Lead statement"/>
      <sheetName val="FF WRK"/>
      <sheetName val="Works"/>
      <sheetName val="RMR"/>
      <sheetName val="General"/>
      <sheetName val="Estimate "/>
      <sheetName val="RAFT"/>
      <sheetName val="Main sheet"/>
      <sheetName val="Revised rates(SSR 2015-16)"/>
      <sheetName val="Sump_cal"/>
      <sheetName val="11.Habitations"/>
      <sheetName val="SEGMENTS-nodes"/>
      <sheetName val="wh_data"/>
      <sheetName val="wh_data_R"/>
      <sheetName val="CPHEEO"/>
      <sheetName val="input"/>
      <sheetName val="v"/>
      <sheetName val="ww-march-02"/>
      <sheetName val="Staff Acco."/>
      <sheetName val="Data-2010-11"/>
      <sheetName val="table"/>
      <sheetName val="sg-clay(d)"/>
      <sheetName val="Analy_7-10"/>
      <sheetName val="CABLE"/>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ABS"/>
      <sheetName val="Basicdata-f"/>
      <sheetName val="Scour-f"/>
      <sheetName val="data existing_do not delete"/>
      <sheetName val="1V800"/>
      <sheetName val="final abstract"/>
      <sheetName val="Wall W3"/>
      <sheetName val="Cover"/>
      <sheetName val="Work_sheet"/>
      <sheetName val="Levels"/>
      <sheetName val="JAWAHAR-hyd-original"/>
      <sheetName val="POP"/>
      <sheetName val="Part-A"/>
      <sheetName val="Hystmnt_(2)1"/>
      <sheetName val="Global_factors"/>
      <sheetName val="Revised_rates(SSR_2014-15)"/>
      <sheetName val="ew_OG"/>
      <sheetName val="MS_data"/>
      <sheetName val="MS_"/>
      <sheetName val="DI_Weights"/>
      <sheetName val="Wt_of_HDPE"/>
      <sheetName val="hdpe_weights"/>
      <sheetName val="PVC_weights"/>
      <sheetName val="PSC_-pv"/>
      <sheetName val="GAJWEL_SEC_EST"/>
      <sheetName val="Specification_report"/>
      <sheetName val="Data_rough"/>
      <sheetName val="DI_Rate_Analysis"/>
      <sheetName val="Economic_RisingMain__Ph-I"/>
      <sheetName val="Data_F8_BTR"/>
      <sheetName val="Plant_&amp;__Machinery"/>
      <sheetName val="GF_SB_Ok_"/>
      <sheetName val="PRECAST lightconc-II"/>
      <sheetName val="Road data"/>
      <sheetName val="DISCOUNT"/>
      <sheetName val="r"/>
      <sheetName val="Comp OHSR EST-1"/>
      <sheetName val="Abstract"/>
      <sheetName val="Comp HDPE"/>
      <sheetName val="Comp OFC"/>
      <sheetName val="Comp HH"/>
      <sheetName val="Rate Calc-1"/>
      <sheetName val="OHSR-1 RC EST"/>
      <sheetName val="SSR 17-18"/>
      <sheetName val="Design of two-way slab"/>
      <sheetName val="Data Road"/>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ata_Base"/>
      <sheetName val="HS final-2"/>
      <sheetName val="int-dia-pvc"/>
      <sheetName val="_5wgdhabfinal00_01"/>
      <sheetName val="Nspt-smp-final-ORIGINAL"/>
      <sheetName val="직매22kv"/>
      <sheetName val="Data-2011-12"/>
      <sheetName val="GM&amp;PM EST- final "/>
      <sheetName val="SPC"/>
      <sheetName val="Pipe line"/>
      <sheetName val="DATA SHEET (6)"/>
      <sheetName val="Lead ST (3)"/>
      <sheetName val="DATA SHEET (7)"/>
      <sheetName val="Intro"/>
      <sheetName val="dlvoid"/>
      <sheetName val="REL"/>
      <sheetName val="Iocount"/>
      <sheetName val="clvrt_data"/>
      <sheetName val="m1"/>
      <sheetName val="labour rates"/>
      <sheetName val="ewst"/>
      <sheetName val="FORM7"/>
      <sheetName val="I-CO"/>
      <sheetName val="leads-c"/>
      <sheetName val=" data sheet "/>
      <sheetName val="pvc-pipe-rates"/>
      <sheetName val="coverpage"/>
      <sheetName val="Bridge Data 2005-06"/>
      <sheetName val="Common_"/>
      <sheetName val="G_R_P"/>
      <sheetName val="PSC_REVISED"/>
      <sheetName val="Watersoft_(2)"/>
      <sheetName val="Lead_statement_ss5"/>
      <sheetName val="SSR_2014-15_Rates"/>
      <sheetName val="Lead_statement"/>
      <sheetName val="FF_WRK"/>
      <sheetName val="Estimate_"/>
      <sheetName val="Main_sheet"/>
      <sheetName val="Revised_rates(SSR_2015-16)"/>
      <sheetName val="11_Habitations"/>
      <sheetName val="final_abstract"/>
      <sheetName val="Staff_Acco_"/>
      <sheetName val="Sheet1_(2)"/>
      <sheetName val="wt_of_CID_joint"/>
      <sheetName val="AC_DAta"/>
      <sheetName val="Pipe_Pilne_MAch"/>
      <sheetName val="Indurhty_2016-17"/>
      <sheetName val="data_existing_do_not_delete"/>
      <sheetName val="Wall_W3"/>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sheetData sheetId="68" refreshError="1"/>
      <sheetData sheetId="69" refreshError="1"/>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amp;m"/>
      <sheetName val="pvc_basic"/>
      <sheetName val="sup dat"/>
      <sheetName val="Lead"/>
      <sheetName val="ABS"/>
      <sheetName val="Leads"/>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Lead"/>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s"/>
      <sheetName val="r"/>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Plant &amp;  Machinery"/>
      <sheetName val="Bridge Data 2005-06"/>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Common "/>
      <sheetName val="sup dat"/>
      <sheetName val="Nspt-smp-final-ORIGINAL"/>
      <sheetName val="Work_sheet"/>
      <sheetName val="Sheet1 (2)"/>
      <sheetName val="GN-ST-10"/>
      <sheetName val="Class IV Qtr. Ele"/>
      <sheetName val="data existing_do not delete"/>
      <sheetName val="habs-list"/>
      <sheetName val="nodes"/>
      <sheetName val="other rates"/>
      <sheetName val="Sheet2"/>
      <sheetName val="in Put sheet"/>
      <sheetName val="Part-A"/>
      <sheetName val="Data.F8.BTR"/>
      <sheetName val="Bitumen trunk"/>
      <sheetName val="R99 etc"/>
      <sheetName val="Trunk unpaved"/>
      <sheetName val="mas_hab"/>
      <sheetName val="RMR"/>
      <sheetName val="Specification report"/>
      <sheetName val="ssr-rates"/>
      <sheetName val="clvrt_data"/>
      <sheetName val="Sheet9"/>
      <sheetName val="Plant_㫨__Machinery"/>
      <sheetName val="Plant 㫨  Machinery"/>
      <sheetName val="l"/>
      <sheetName val="HDPE"/>
      <sheetName val="DI"/>
      <sheetName val="pvc"/>
      <sheetName val="hdpe_basic"/>
      <sheetName val="pvc_basic"/>
      <sheetName val="Fie,d Data"/>
      <sheetName val="final abstract"/>
      <sheetName val="Estimate "/>
      <sheetName val="hdpe-rates"/>
      <sheetName val="hdpe weights"/>
      <sheetName val="pvc-rates"/>
      <sheetName val="PVC weights"/>
      <sheetName val="MRATES"/>
      <sheetName val="DATA_ENTRY"/>
      <sheetName val="BTLeads"/>
      <sheetName val="GF SB Ok "/>
      <sheetName val="GN_ST_10"/>
      <sheetName val="pvc-pipe-rates"/>
      <sheetName val="LEAD S 10-11"/>
      <sheetName val="Rates2"/>
      <sheetName val="Rates"/>
      <sheetName val="Usage"/>
      <sheetName val="General"/>
      <sheetName val="PRECAST lightconc-II"/>
      <sheetName val="Gen Abs"/>
      <sheetName val="CD_Data"/>
      <sheetName val="sch"/>
      <sheetName val="water-hammar-strenght"/>
      <sheetName val="AV-HDPE"/>
      <sheetName val="Di_gate-HDPE"/>
      <sheetName val="index"/>
      <sheetName val="entitlements"/>
      <sheetName val="Road data"/>
      <sheetName val="Conv. 13-14"/>
      <sheetName val="GEN-ABS Del"/>
      <sheetName val="BTR"/>
      <sheetName val="Line"/>
      <sheetName val="1V800"/>
      <sheetName val="fnote"/>
      <sheetName val="QDTS"/>
      <sheetName val="int-Dia"/>
      <sheetName val="Road Detail Est."/>
      <sheetName val="Rates SSR 2008-09"/>
      <sheetName val="sand"/>
      <sheetName val="stone"/>
      <sheetName val="Usage "/>
      <sheetName val="GBW"/>
      <sheetName val="Boq"/>
      <sheetName val="ESTIMATE"/>
      <sheetName val="Masonry"/>
      <sheetName val="COVER"/>
      <sheetName val="Convey"/>
      <sheetName val="Suppl-data"/>
      <sheetName val="abs road"/>
      <sheetName val="dlvoid"/>
      <sheetName val="hdpe_rates"/>
      <sheetName val="hdpe_wt-r"/>
      <sheetName val="DATA_PRG"/>
      <sheetName val="Rate"/>
      <sheetName val="Data rough"/>
      <sheetName val="Habcodes"/>
      <sheetName val="segments-details"/>
      <sheetName val="Main"/>
      <sheetName val="detls"/>
      <sheetName val="Material "/>
      <sheetName val="C.D.Abs.Est."/>
      <sheetName val="Cover page  for Lead "/>
      <sheetName val="V.N.Pur 0.60MPGF"/>
      <sheetName val="B.W. BC COMMUNITY HALL"/>
      <sheetName val="AWB YALAL"/>
      <sheetName val="DOULAPUR "/>
      <sheetName val="Modal Estimate 2"/>
      <sheetName val="Modal Estimate "/>
      <sheetName val=" Ramp"/>
      <sheetName val="PS KOKAT"/>
      <sheetName val="Elec Estimate"/>
      <sheetName val="Sanitory Estimate"/>
      <sheetName val="Septic tank"/>
      <sheetName val="Bore &amp; Pumpset"/>
      <sheetName val="Furniture "/>
      <sheetName val="20 TNs Detailed Est "/>
      <sheetName val="Bar Bending Schedule"/>
      <sheetName val="Flush Door  Shutter Country"/>
      <sheetName val=" Compound wall  "/>
      <sheetName val="Datas"/>
      <sheetName val="Datas  Side wall "/>
      <sheetName val="Veternory  Desponsory  BLDG"/>
      <sheetName val="Rural Live stock"/>
      <sheetName val="Ele data "/>
      <sheetName val="Sanitary&amp;water supply DATA "/>
      <sheetName val=" Doors window- Country 2.0- 1.2"/>
      <sheetName val=" Doors window- Sal Wood "/>
      <sheetName val=" Doors window- Teak 17-18"/>
      <sheetName val=" Doors window- Country "/>
      <sheetName val=" Doors window- Country  -2.0 m"/>
      <sheetName val=" Doors and windows "/>
      <sheetName val="Conveyance"/>
      <sheetName val="MRoad data"/>
      <sheetName val="Sheet5"/>
      <sheetName val="QTY"/>
      <sheetName val="BM-HOOP"/>
      <sheetName val="id"/>
      <sheetName val="LOCAL RATES"/>
      <sheetName val="COVERPAGE"/>
      <sheetName val="mlead"/>
      <sheetName val="road est"/>
      <sheetName val="CRUST"/>
      <sheetName val="Door&amp;Window data"/>
      <sheetName val="Main sheet"/>
      <sheetName val="Detailed"/>
      <sheetName val="Rates-May-14"/>
      <sheetName val="GM&amp;PM EST- final "/>
      <sheetName val="int-dia-hdpe"/>
      <sheetName val="SCHEDULE"/>
      <sheetName val="Database"/>
      <sheetName val="schedule nos"/>
      <sheetName val="Summary"/>
      <sheetName val="JAWAHAR-hyd-original"/>
      <sheetName val="Pop"/>
      <sheetName val="DATA SHEET"/>
      <sheetName val="PUMP_DATA"/>
      <sheetName val="Lead statement ss5"/>
      <sheetName val="SSR"/>
      <sheetName val="RAM"/>
      <sheetName val="Data-all"/>
      <sheetName val="ewst"/>
      <sheetName val="datas slabs, beams"/>
      <sheetName val="VKB-Sump-20-Kotalguda-wd"/>
      <sheetName val="VKB-60-12.95-Burgply-wd"/>
      <sheetName val="VKB60-12.95-Brgply-Specials"/>
      <sheetName val="steel price variation"/>
      <sheetName val="DI Wt"/>
      <sheetName val="VKB-60-30-Enkepally-we4"/>
      <sheetName val="ESSR"/>
      <sheetName val="tax sheet"/>
      <sheetName val="Steel &amp; PV"/>
      <sheetName val="CEMENT - PV"/>
      <sheetName val="Watersoft (2)"/>
      <sheetName val="HDPE-pipe-rates"/>
      <sheetName val="sectorwise"/>
      <sheetName val="R_Det"/>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ELEC datas"/>
      <sheetName val="san data"/>
      <sheetName val="SEIGNORAGE"/>
      <sheetName val="SCHEDULE."/>
      <sheetName val="Est (2)"/>
      <sheetName val="report"/>
      <sheetName val="C-data"/>
      <sheetName val="Lead  RATES"/>
      <sheetName val="CI"/>
      <sheetName val="DATA HM KM NB"/>
      <sheetName val="M5 900"/>
      <sheetName val="M7"/>
      <sheetName val="A.O.R."/>
      <sheetName val="Leadstatement_"/>
      <sheetName val="COR_EST"/>
      <sheetName val="Abstrct-Part_A"/>
      <sheetName val="Bridge_Data_2005-06"/>
      <sheetName val="Plant_&amp;__Machinery1"/>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sup_dat"/>
      <sheetName val="Common_"/>
      <sheetName val="Specification_report"/>
      <sheetName val="Sheet1_(2)"/>
      <sheetName val="Class_IV_Qtr__Ele"/>
      <sheetName val="data_existing_do_not_delete"/>
      <sheetName val="other_rates"/>
      <sheetName val="in_Put_sheet"/>
      <sheetName val="Bitumen_trunk"/>
      <sheetName val="R99_etc"/>
      <sheetName val="Trunk_unpaved"/>
      <sheetName val="final_abstract"/>
      <sheetName val="Data_F8_BTR"/>
      <sheetName val="PRECAST_lightconc-II"/>
      <sheetName val="Plant_㫨__Machinery1"/>
      <sheetName val="Estimate_"/>
      <sheetName val="Conv__13-14"/>
      <sheetName val="GEN-ABS_Del"/>
      <sheetName val="Road_data"/>
      <sheetName val="Fie,d_Data"/>
      <sheetName val="hdpe_weights"/>
      <sheetName val="PVC_weights"/>
      <sheetName val="GF_SB_Ok_"/>
      <sheetName val="LEAD_S_10-11"/>
      <sheetName val="Gen_Abs"/>
      <sheetName val="Road_Detail_Est_"/>
      <sheetName val="Rates_SSR_2008-09"/>
      <sheetName val="InputData"/>
      <sheetName val="Spec"/>
      <sheetName val="evaluate"/>
      <sheetName val="_5wgdhabfinal00_01"/>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m"/>
      <sheetName val="sup dat"/>
      <sheetName val="leads"/>
      <sheetName val="Boq"/>
      <sheetName val="Levels"/>
      <sheetName val="Iocount"/>
      <sheetName val="mas_hab"/>
      <sheetName val="Class IV Qtr. Ele"/>
      <sheetName val="t_prsr"/>
      <sheetName val="id"/>
      <sheetName val="Bridge Data 2005-06"/>
      <sheetName val="m1"/>
      <sheetName val="RMR"/>
      <sheetName val="maya"/>
      <sheetName val="Works"/>
      <sheetName val="General"/>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ew_OG"/>
      <sheetName val="DI_Weights"/>
      <sheetName val="Wt_of_HDPE"/>
      <sheetName val="hdpe_weights"/>
      <sheetName val="PVC_weights"/>
      <sheetName val="Plant &amp;  Machinery"/>
      <sheetName val="Material"/>
      <sheetName val="Labour"/>
      <sheetName val="Bridge Data 2005-06"/>
      <sheetName val="Sheet2"/>
      <sheetName val="detls"/>
      <sheetName val="DATA-BASE"/>
      <sheetName val="DATA-ABSTRACT"/>
      <sheetName val="m"/>
      <sheetName val="MRATES"/>
      <sheetName val="MRoad data"/>
      <sheetName val="Summary"/>
      <sheetName val="Road data"/>
      <sheetName val="Boq"/>
      <sheetName val="Sheet9"/>
      <sheetName val="GF SB Ok "/>
      <sheetName val="Iocount"/>
      <sheetName val="Sheet5"/>
      <sheetName val="Sheet3"/>
      <sheetName val="Class IV Qtr. Ele"/>
      <sheetName val="r"/>
      <sheetName val="pvc_basic"/>
      <sheetName val="final abstract"/>
      <sheetName val="DATA_PRG"/>
      <sheetName val="sup dat"/>
      <sheetName val="labour coeff"/>
      <sheetName val="v"/>
      <sheetName val="lead-st"/>
      <sheetName val="rdamdata"/>
      <sheetName val="RMR"/>
      <sheetName val="Lead statement"/>
      <sheetName val="Weightage-Sub Sht"/>
      <sheetName val="GBW"/>
      <sheetName val="R_Det"/>
      <sheetName val="C-data"/>
      <sheetName val="PRECAST lightconc-II"/>
      <sheetName val="ewst"/>
      <sheetName val="Data_Bit_I"/>
      <sheetName val="Road Detail Est."/>
      <sheetName val="Cover"/>
      <sheetName val="m1"/>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ewst"/>
      <sheetName val="DATA-BASE"/>
      <sheetName val="DATA-ABSTRACT"/>
      <sheetName val="Common "/>
      <sheetName val="Mp-team 1"/>
      <sheetName val="0000000000000"/>
      <sheetName val="Lead"/>
      <sheetName val="Main sheet"/>
      <sheetName val="wh_data"/>
      <sheetName val="wh_data_R"/>
      <sheetName val="CPHEEO"/>
      <sheetName val="input"/>
      <sheetName val="table"/>
      <sheetName val="GBW"/>
      <sheetName val="Lead statement"/>
      <sheetName val="MRoad data"/>
      <sheetName val="Road Detail Est."/>
      <sheetName val="water-hammar-strenght"/>
      <sheetName val="Rate Analysis"/>
      <sheetName val="concrete"/>
      <sheetName val="Drawing status-1"/>
      <sheetName val="Notes"/>
      <sheetName val="data_prg"/>
      <sheetName val="Sheet1"/>
      <sheetName val="Boq"/>
      <sheetName val="Levels"/>
      <sheetName val="Rates"/>
      <sheetName val="Bitumen trunk"/>
      <sheetName val="Feeder"/>
      <sheetName val="R99 etc"/>
      <sheetName val="Trunk unpaved"/>
      <sheetName val="C-data"/>
      <sheetName val="Cover"/>
      <sheetName val="C &amp; G RHS"/>
      <sheetName val="labour coeff"/>
      <sheetName val="Sheet2"/>
      <sheetName val="Bridge_Data_2005-06"/>
      <sheetName val="Road_data"/>
      <sheetName val="GF_SB_Ok_"/>
      <sheetName val="G_R_P"/>
      <sheetName val="PSC_REVISED"/>
      <sheetName val="data_existing_do_not_delete"/>
      <sheetName val="Plant_&amp;__Machinery"/>
      <sheetName val="Common_"/>
      <sheetName val="Mp-team_1"/>
      <sheetName val="Main_sheet"/>
      <sheetName val="MRoad_data"/>
      <sheetName val="Road_Detail_Est_"/>
      <sheetName val="Lead_statement"/>
      <sheetName val="Rate_Analysis"/>
    </sheetNames>
    <sheetDataSet>
      <sheetData sheetId="0" refreshError="1"/>
      <sheetData sheetId="1" refreshError="1"/>
      <sheetData sheetId="2"/>
      <sheetData sheetId="3"/>
      <sheetData sheetId="4">
        <row r="9">
          <cell r="D9">
            <v>249.47</v>
          </cell>
        </row>
        <row r="30">
          <cell r="D30">
            <v>101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TBAL9697 -group wise  sdpl"/>
      <sheetName val="p&amp;m"/>
      <sheetName val="data existing_do not delete"/>
      <sheetName val="comp-st(GEN)"/>
      <sheetName val="Detailed"/>
      <sheetName val="m1"/>
      <sheetName val="DATA"/>
      <sheetName val="Road Detail Est."/>
      <sheetName val="Labour"/>
      <sheetName val="FIRE ESTIMATE"/>
      <sheetName val="Fill this out first..."/>
      <sheetName val="Build-up"/>
      <sheetName val="FORM7"/>
      <sheetName val="PRECAST lightconc-II"/>
      <sheetName val="VCH-SLC"/>
      <sheetName val="Supplier"/>
      <sheetName val="Boq"/>
      <sheetName val="dBase"/>
      <sheetName val="Pile cap"/>
      <sheetName val="Costing"/>
      <sheetName val="Meas.-Hotel Part"/>
      <sheetName val="RA-markate"/>
      <sheetName val="Tender Summary"/>
      <sheetName val="factors"/>
      <sheetName val="storm water1"/>
      <sheetName val="Download DATA"/>
      <sheetName val="Driveway Beams"/>
      <sheetName val="Inputs"/>
      <sheetName val="Quantities"/>
      <sheetName val="Mat_Cost"/>
      <sheetName val="TEXT"/>
      <sheetName val="Headings"/>
      <sheetName val="Flooring"/>
      <sheetName val="ELEC_BOQ"/>
      <sheetName val="Staff Acco."/>
      <sheetName val="2nd "/>
      <sheetName val="INPUT SHEET"/>
      <sheetName val="RES-PLANNING"/>
      <sheetName val="Macro1"/>
      <sheetName val="Civil Boq"/>
      <sheetName val="환율"/>
      <sheetName val="재1"/>
      <sheetName val="HEAD"/>
      <sheetName val="Contract Night Staff"/>
      <sheetName val="Contract Day Staff"/>
      <sheetName val="Day Shift"/>
      <sheetName val="Night Shift"/>
      <sheetName val="월선수금"/>
      <sheetName val="Basic Rates"/>
      <sheetName val="COST"/>
      <sheetName val="M.S."/>
      <sheetName val="SILICATE"/>
      <sheetName val="HVAC"/>
      <sheetName val="RA"/>
      <sheetName val="Boq- Civil"/>
      <sheetName val="Name List"/>
      <sheetName val="Cost Basis"/>
      <sheetName val="Civil-Mat."/>
      <sheetName val="BOQ Distribution"/>
      <sheetName val="SITE OVERHEADS"/>
      <sheetName val="Pacakges split"/>
      <sheetName val="Brand"/>
      <sheetName val="Location"/>
      <sheetName val="PackSize"/>
      <sheetName val="PackagingType"/>
      <sheetName val="Plant"/>
      <sheetName val="ProductHierarchy"/>
      <sheetName val="PurchGroup"/>
      <sheetName val="Sub-brand"/>
      <sheetName val="UOM"/>
      <sheetName val="Variant"/>
      <sheetName val="Excavation (2)"/>
      <sheetName val="Plum Concrete"/>
      <sheetName val="RMC  DO Till (CEDAR)"/>
      <sheetName val="STEEL DO TILL BANYAN"/>
      <sheetName val="RMC  DO Till BANYAN"/>
      <sheetName val="Cost summary"/>
      <sheetName val="RCC,Ret. Wall"/>
      <sheetName val="GN-ST-10"/>
      <sheetName val="ITB COST"/>
      <sheetName val="concrete"/>
      <sheetName val="beam-reinft-IIInd floor"/>
      <sheetName val="L+M"/>
      <sheetName val="gen"/>
      <sheetName val="Parameter"/>
      <sheetName val="FITZ MORT 94"/>
      <sheetName val="Lead"/>
      <sheetName val="Income Statement"/>
      <sheetName val="Intro."/>
      <sheetName val="St.co.91.5lvl"/>
      <sheetName val="WORK TABLE"/>
      <sheetName val="inWords"/>
      <sheetName val="Fill this out first___"/>
      <sheetName val="PMS"/>
      <sheetName val="DISTRIBUTION"/>
      <sheetName val="BOQ LT"/>
      <sheetName val="A.O.R r1Str"/>
      <sheetName val="A.O.R r1"/>
      <sheetName val="A.O.R (2)"/>
      <sheetName val="DOOR-WIND"/>
      <sheetName val="zone-8"/>
      <sheetName val="MHNO_LEV"/>
      <sheetName val="co_5"/>
      <sheetName val="zone-2"/>
      <sheetName val="Z1_DATA"/>
      <sheetName val="D2_CO"/>
      <sheetName val="D1_CO"/>
      <sheetName val="Structure Bills Qty"/>
      <sheetName val="Revised_BOQ_week"/>
      <sheetName val="Revised_BOQ_week_Samp"/>
      <sheetName val="BOQ_week"/>
      <sheetName val="BOQ_week_Samp"/>
      <sheetName val="Labour_week"/>
      <sheetName val="Labour_week_Samp"/>
      <sheetName val="labour_coeff"/>
      <sheetName val="Material_week"/>
      <sheetName val="Job_Cost_-_month"/>
      <sheetName val="JCR_Revised_Format_-_month"/>
      <sheetName val="Bulk_Samp"/>
      <sheetName val="Bulk_Top"/>
      <sheetName val="Claim_Vs_Cert"/>
      <sheetName val="Sc_Recon"/>
      <sheetName val="S7A-Fort_Empty"/>
      <sheetName val="S7A-Fort_Samp"/>
      <sheetName val="Scaff_-_Fort"/>
      <sheetName val="Scaff_-_Req"/>
      <sheetName val="Tender_Summary"/>
      <sheetName val="Civil-Mat_"/>
      <sheetName val="PRECAST_lightconc-II"/>
      <sheetName val="BOQ_Distribution"/>
      <sheetName val="TBAL9697_-group_wise__sdpl"/>
      <sheetName val="Fill_this_out_first___"/>
      <sheetName val="2nd_"/>
      <sheetName val="Pile_cap"/>
      <sheetName val="Name_List"/>
      <sheetName val="Driveway_Beams"/>
      <sheetName val="INPUT_SHEET"/>
      <sheetName val="Civil_Boq"/>
      <sheetName val="Contract_Night_Staff"/>
      <sheetName val="Contract_Day_Staff"/>
      <sheetName val="Day_Shift"/>
      <sheetName val="Night_Shift"/>
      <sheetName val="Basic_Rates"/>
      <sheetName val="M_S_"/>
      <sheetName val="Staff_Acco_"/>
      <sheetName val="Meas_-Hotel_Part"/>
      <sheetName val="Revised_BOQ_week1"/>
      <sheetName val="Revised_BOQ_week_Samp1"/>
      <sheetName val="BOQ_week1"/>
      <sheetName val="BOQ_week_Samp1"/>
      <sheetName val="Labour_week1"/>
      <sheetName val="Labour_week_Samp1"/>
      <sheetName val="labour_coeff1"/>
      <sheetName val="Material_week1"/>
      <sheetName val="Job_Cost_-_month1"/>
      <sheetName val="JCR_Revised_Format_-_month1"/>
      <sheetName val="Bulk_Samp1"/>
      <sheetName val="Bulk_Top1"/>
      <sheetName val="Claim_Vs_Cert1"/>
      <sheetName val="Sc_Recon1"/>
      <sheetName val="S7A-Fort_Empty1"/>
      <sheetName val="S7A-Fort_Samp1"/>
      <sheetName val="Scaff_-_Fort1"/>
      <sheetName val="Scaff_-_Req1"/>
      <sheetName val="Tender_Summary1"/>
      <sheetName val="Civil-Mat_1"/>
      <sheetName val="PRECAST_lightconc-II1"/>
      <sheetName val="BOQ_Distribution1"/>
      <sheetName val="TBAL9697_-group_wise__sdpl1"/>
      <sheetName val="Fill_this_out_first___1"/>
      <sheetName val="2nd_1"/>
      <sheetName val="Pile_cap1"/>
      <sheetName val="Name_List1"/>
      <sheetName val="Driveway_Beams1"/>
      <sheetName val="INPUT_SHEET1"/>
      <sheetName val="Civil_Boq1"/>
      <sheetName val="Contract_Night_Staff1"/>
      <sheetName val="Contract_Day_Staff1"/>
      <sheetName val="Day_Shift1"/>
      <sheetName val="Night_Shift1"/>
      <sheetName val="Basic_Rates1"/>
      <sheetName val="M_S_1"/>
      <sheetName val="Staff_Acco_1"/>
      <sheetName val="Meas_-Hotel_Part1"/>
      <sheetName val="Revised_BOQ_week2"/>
      <sheetName val="Revised_BOQ_week_Samp2"/>
      <sheetName val="BOQ_week2"/>
      <sheetName val="BOQ_week_Samp2"/>
      <sheetName val="Labour_week2"/>
      <sheetName val="Labour_week_Samp2"/>
      <sheetName val="labour_coeff2"/>
      <sheetName val="Material_week2"/>
      <sheetName val="Job_Cost_-_month2"/>
      <sheetName val="JCR_Revised_Format_-_month2"/>
      <sheetName val="Bulk_Samp2"/>
      <sheetName val="Bulk_Top2"/>
      <sheetName val="Claim_Vs_Cert2"/>
      <sheetName val="Sc_Recon2"/>
      <sheetName val="S7A-Fort_Empty2"/>
      <sheetName val="S7A-Fort_Samp2"/>
      <sheetName val="Scaff_-_Fort2"/>
      <sheetName val="Scaff_-_Req2"/>
      <sheetName val="Tender_Summary2"/>
      <sheetName val="Civil-Mat_2"/>
      <sheetName val="PRECAST_lightconc-II2"/>
      <sheetName val="BOQ_Distribution2"/>
      <sheetName val="TBAL9697_-group_wise__sdpl2"/>
      <sheetName val="Fill_this_out_first___2"/>
      <sheetName val="2nd_2"/>
      <sheetName val="Pile_cap2"/>
      <sheetName val="Name_List2"/>
      <sheetName val="Driveway_Beams2"/>
      <sheetName val="INPUT_SHEET2"/>
      <sheetName val="Civil_Boq2"/>
      <sheetName val="Contract_Night_Staff2"/>
      <sheetName val="Contract_Day_Staff2"/>
      <sheetName val="Day_Shift2"/>
      <sheetName val="Night_Shift2"/>
      <sheetName val="Basic_Rates2"/>
      <sheetName val="M_S_2"/>
      <sheetName val="Staff_Acco_2"/>
      <sheetName val="Meas_-Hotel_Part2"/>
      <sheetName val="Revised_BOQ_week3"/>
      <sheetName val="Revised_BOQ_week_Samp3"/>
      <sheetName val="BOQ_week3"/>
      <sheetName val="BOQ_week_Samp3"/>
      <sheetName val="Labour_week3"/>
      <sheetName val="Labour_week_Samp3"/>
      <sheetName val="labour_coeff3"/>
      <sheetName val="Material_week3"/>
      <sheetName val="Job_Cost_-_month3"/>
      <sheetName val="JCR_Revised_Format_-_month3"/>
      <sheetName val="Bulk_Samp3"/>
      <sheetName val="Bulk_Top3"/>
      <sheetName val="Claim_Vs_Cert3"/>
      <sheetName val="Sc_Recon3"/>
      <sheetName val="S7A-Fort_Empty3"/>
      <sheetName val="S7A-Fort_Samp3"/>
      <sheetName val="Scaff_-_Fort3"/>
      <sheetName val="Scaff_-_Req3"/>
      <sheetName val="Tender_Summary3"/>
      <sheetName val="Civil-Mat_3"/>
      <sheetName val="PRECAST_lightconc-II3"/>
      <sheetName val="BOQ_Distribution3"/>
      <sheetName val="TBAL9697_-group_wise__sdpl3"/>
      <sheetName val="Fill_this_out_first___3"/>
      <sheetName val="2nd_3"/>
      <sheetName val="Pile_cap3"/>
      <sheetName val="Name_List3"/>
      <sheetName val="Driveway_Beams3"/>
      <sheetName val="INPUT_SHEET3"/>
      <sheetName val="Civil_Boq3"/>
      <sheetName val="Contract_Night_Staff3"/>
      <sheetName val="Contract_Day_Staff3"/>
      <sheetName val="Day_Shift3"/>
      <sheetName val="Night_Shift3"/>
      <sheetName val="Basic_Rates3"/>
      <sheetName val="M_S_3"/>
      <sheetName val="Staff_Acco_3"/>
      <sheetName val="Meas_-Hotel_Part3"/>
      <sheetName val="Revised_BOQ_week4"/>
      <sheetName val="Revised_BOQ_week_Samp4"/>
      <sheetName val="BOQ_week4"/>
      <sheetName val="BOQ_week_Samp4"/>
      <sheetName val="Labour_week4"/>
      <sheetName val="Labour_week_Samp4"/>
      <sheetName val="labour_coeff4"/>
      <sheetName val="Material_week4"/>
      <sheetName val="Job_Cost_-_month4"/>
      <sheetName val="JCR_Revised_Format_-_month4"/>
      <sheetName val="Bulk_Samp4"/>
      <sheetName val="Bulk_Top4"/>
      <sheetName val="Claim_Vs_Cert4"/>
      <sheetName val="Sc_Recon4"/>
      <sheetName val="S7A-Fort_Empty4"/>
      <sheetName val="S7A-Fort_Samp4"/>
      <sheetName val="Scaff_-_Fort4"/>
      <sheetName val="Scaff_-_Req4"/>
      <sheetName val="Tender_Summary4"/>
      <sheetName val="Civil-Mat_4"/>
      <sheetName val="PRECAST_lightconc-II4"/>
      <sheetName val="BOQ_Distribution4"/>
      <sheetName val="TBAL9697_-group_wise__sdpl4"/>
      <sheetName val="Fill_this_out_first___4"/>
      <sheetName val="2nd_4"/>
      <sheetName val="Pile_cap4"/>
      <sheetName val="Name_List4"/>
      <sheetName val="Driveway_Beams4"/>
      <sheetName val="INPUT_SHEET4"/>
      <sheetName val="Civil_Boq4"/>
      <sheetName val="Contract_Night_Staff4"/>
      <sheetName val="Contract_Day_Staff4"/>
      <sheetName val="Day_Shift4"/>
      <sheetName val="Night_Shift4"/>
      <sheetName val="Basic_Rates4"/>
      <sheetName val="M_S_4"/>
      <sheetName val="Staff_Acco_4"/>
      <sheetName val="Meas_-Hotel_Part4"/>
      <sheetName val="Revised_BOQ_week5"/>
      <sheetName val="Revised_BOQ_week_Samp5"/>
      <sheetName val="BOQ_week5"/>
      <sheetName val="BOQ_week_Samp5"/>
      <sheetName val="Labour_week5"/>
      <sheetName val="Labour_week_Samp5"/>
      <sheetName val="labour_coeff5"/>
      <sheetName val="Material_week5"/>
      <sheetName val="Job_Cost_-_month5"/>
      <sheetName val="JCR_Revised_Format_-_month5"/>
      <sheetName val="Bulk_Samp5"/>
      <sheetName val="Bulk_Top5"/>
      <sheetName val="Claim_Vs_Cert5"/>
      <sheetName val="Sc_Recon5"/>
      <sheetName val="S7A-Fort_Empty5"/>
      <sheetName val="S7A-Fort_Samp5"/>
      <sheetName val="Scaff_-_Fort5"/>
      <sheetName val="Scaff_-_Req5"/>
      <sheetName val="Tender_Summary5"/>
      <sheetName val="Civil-Mat_5"/>
      <sheetName val="PRECAST_lightconc-II5"/>
      <sheetName val="BOQ_Distribution5"/>
      <sheetName val="TBAL9697_-group_wise__sdpl5"/>
      <sheetName val="Fill_this_out_first___5"/>
      <sheetName val="2nd_5"/>
      <sheetName val="Pile_cap5"/>
      <sheetName val="Name_List5"/>
      <sheetName val="Driveway_Beams5"/>
      <sheetName val="INPUT_SHEET5"/>
      <sheetName val="Civil_Boq5"/>
      <sheetName val="Contract_Night_Staff5"/>
      <sheetName val="Contract_Day_Staff5"/>
      <sheetName val="Day_Shift5"/>
      <sheetName val="Night_Shift5"/>
      <sheetName val="Basic_Rates5"/>
      <sheetName val="M_S_5"/>
      <sheetName val="Staff_Acco_5"/>
      <sheetName val="Meas_-Hotel_Part5"/>
      <sheetName val="Revised_BOQ_week6"/>
      <sheetName val="Revised_BOQ_week_Samp6"/>
      <sheetName val="BOQ_week6"/>
      <sheetName val="BOQ_week_Samp6"/>
      <sheetName val="Labour_week6"/>
      <sheetName val="Labour_week_Samp6"/>
      <sheetName val="labour_coeff6"/>
      <sheetName val="Material_week6"/>
      <sheetName val="Job_Cost_-_month6"/>
      <sheetName val="JCR_Revised_Format_-_month6"/>
      <sheetName val="Bulk_Samp6"/>
      <sheetName val="Bulk_Top6"/>
      <sheetName val="Claim_Vs_Cert6"/>
      <sheetName val="Sc_Recon6"/>
      <sheetName val="S7A-Fort_Empty6"/>
      <sheetName val="S7A-Fort_Samp6"/>
      <sheetName val="Scaff_-_Fort6"/>
      <sheetName val="Scaff_-_Req6"/>
      <sheetName val="Tender_Summary6"/>
      <sheetName val="Civil-Mat_6"/>
      <sheetName val="PRECAST_lightconc-II6"/>
      <sheetName val="BOQ_Distribution6"/>
      <sheetName val="TBAL9697_-group_wise__sdpl6"/>
      <sheetName val="Fill_this_out_first___6"/>
      <sheetName val="2nd_6"/>
      <sheetName val="Pile_cap6"/>
      <sheetName val="Name_List6"/>
      <sheetName val="Driveway_Beams6"/>
      <sheetName val="INPUT_SHEET6"/>
      <sheetName val="Civil_Boq6"/>
      <sheetName val="Contract_Night_Staff6"/>
      <sheetName val="Contract_Day_Staff6"/>
      <sheetName val="Day_Shift6"/>
      <sheetName val="Night_Shift6"/>
      <sheetName val="Basic_Rates6"/>
      <sheetName val="M_S_6"/>
      <sheetName val="Staff_Acco_6"/>
      <sheetName val="Meas_-Hotel_Part6"/>
      <sheetName val="Boq-_Civil"/>
      <sheetName val="SITE_OVERHEADS"/>
      <sheetName val="Pacakges_split"/>
      <sheetName val="Excavation_(2)"/>
      <sheetName val="Plum_Concrete"/>
      <sheetName val="RMC__DO_Till_(CEDAR)"/>
      <sheetName val="STEEL_DO_TILL_BANYAN"/>
      <sheetName val="RMC__DO_Till_BANYAN"/>
      <sheetName val="storm_water1"/>
      <sheetName val="beam-reinft-IIInd_floor"/>
      <sheetName val="ITB_COST"/>
      <sheetName val="Boq (Main Building)"/>
      <sheetName val="Config"/>
      <sheetName val="Break Dw"/>
      <sheetName val="Fin Sum"/>
      <sheetName val="COOLTREAT"/>
      <sheetName val="Buying Schedule"/>
      <sheetName val="CRF Register"/>
      <sheetName val="Labor abs-NMR"/>
      <sheetName val="Back filling"/>
      <sheetName val="NT items summary"/>
      <sheetName val="Footings"/>
      <sheetName val="sheeet7"/>
      <sheetName val="Item- Compact"/>
      <sheetName val="SEMINAR"/>
      <sheetName val="INTSHEET"/>
      <sheetName val="INTSHEET3"/>
      <sheetName val="FORM-0"/>
      <sheetName val="Actuals"/>
      <sheetName val="Cement"/>
      <sheetName val="Norms"/>
      <sheetName val="BOQ-Part1"/>
      <sheetName val="Input"/>
      <sheetName val="DATA SHEET"/>
      <sheetName val="Basic Resources"/>
      <sheetName val="A-CompanyInfo"/>
      <sheetName val="TrialBalance"/>
      <sheetName val="Basic"/>
      <sheetName val="BWSCPlt"/>
      <sheetName val="CI"/>
      <sheetName val="DI"/>
      <sheetName val="G.R.P"/>
      <sheetName val="HDPE"/>
      <sheetName val="PSC REVISED"/>
      <sheetName val="pvc"/>
      <sheetName val="DATA_PRG"/>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sectorwise"/>
      <sheetName val="data"/>
      <sheetName val="MRATES"/>
      <sheetName val="Data.F8.BTR"/>
      <sheetName val="Plant &amp;  Machinery"/>
      <sheetName val="r"/>
      <sheetName val="data existing_do not delete"/>
      <sheetName val="Det. Secty bld"/>
      <sheetName val="v"/>
      <sheetName val="TBAL9697 -group wise  sdpl"/>
      <sheetName val="wh_data_R"/>
      <sheetName val="Rates SSR 2008-09"/>
      <sheetName val="m1"/>
      <sheetName val="Marteru"/>
      <sheetName val="beam-reinft"/>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p&amp;m"/>
      <sheetName val="m"/>
      <sheetName val="l"/>
      <sheetName val="Rates"/>
      <sheetName val="RMR"/>
      <sheetName val="Sheet1"/>
      <sheetName val="Lead statement"/>
      <sheetName val="Data o"/>
      <sheetName val="Rubber Gaskets"/>
      <sheetName val="Usage "/>
      <sheetName val="detls"/>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elec-data"/>
      <sheetName val="OverviewBarmer"/>
      <sheetName val="GL"/>
      <sheetName val="Co-eff"/>
      <sheetName val="Detailed"/>
      <sheetName val="General"/>
      <sheetName val="DATA_PRG"/>
      <sheetName val="Specification"/>
      <sheetName val="GEN-ABS Del"/>
      <sheetName val="Rates_SSR_2008-09"/>
      <sheetName val="Data_F8_BTR"/>
      <sheetName val="TBAL9697_-group_wise__sdpl"/>
      <sheetName val="Sheet1_(2)"/>
      <sheetName val="Specification_report"/>
      <sheetName val="GROUND_FLOOR"/>
      <sheetName val="Road_data"/>
      <sheetName val="Road_Detail_Est_"/>
      <sheetName val="PANEL_ANNEXURE"/>
      <sheetName val="Lead_statement"/>
      <sheetName val="Rubber_Gaskets"/>
      <sheetName val="Data_o"/>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8">
          <cell r="C8" t="str">
            <v>A</v>
          </cell>
          <cell r="U8">
            <v>99.27</v>
          </cell>
        </row>
        <row r="9">
          <cell r="U9">
            <v>102.81</v>
          </cell>
        </row>
        <row r="10">
          <cell r="U10">
            <v>102.81</v>
          </cell>
        </row>
        <row r="11">
          <cell r="U11">
            <v>102.81</v>
          </cell>
          <cell r="X11">
            <v>17.600000000000001</v>
          </cell>
        </row>
        <row r="12">
          <cell r="U12">
            <v>105.67</v>
          </cell>
        </row>
        <row r="13">
          <cell r="U13">
            <v>105.67</v>
          </cell>
          <cell r="X13">
            <v>14.450000000000001</v>
          </cell>
        </row>
        <row r="14">
          <cell r="U14">
            <v>101.18</v>
          </cell>
        </row>
        <row r="15">
          <cell r="U15">
            <v>101.18</v>
          </cell>
          <cell r="X15">
            <v>17.600000000000001</v>
          </cell>
        </row>
        <row r="16">
          <cell r="U16">
            <v>104.62</v>
          </cell>
        </row>
        <row r="17">
          <cell r="U17">
            <v>109.06</v>
          </cell>
          <cell r="X17">
            <v>14.450000000000001</v>
          </cell>
        </row>
        <row r="18">
          <cell r="U18">
            <v>108.06</v>
          </cell>
        </row>
        <row r="19">
          <cell r="U19">
            <v>114</v>
          </cell>
        </row>
        <row r="20">
          <cell r="U20">
            <v>116.86</v>
          </cell>
          <cell r="X20">
            <v>8.15</v>
          </cell>
        </row>
        <row r="21">
          <cell r="U21">
            <v>116</v>
          </cell>
        </row>
        <row r="22">
          <cell r="U22">
            <v>120</v>
          </cell>
          <cell r="X22">
            <v>4.2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Rate"/>
      <sheetName val="maya"/>
      <sheetName val="leads"/>
      <sheetName val="Bridge_Data_2005-06"/>
      <sheetName val="bom"/>
      <sheetName val="MRATE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hdpe_basic"/>
      <sheetName val="DATA_PRG"/>
      <sheetName val="mas_hab"/>
    </sheetNames>
    <sheetDataSet>
      <sheetData sheetId="0" refreshError="1">
        <row r="2">
          <cell r="D2" t="str">
            <v>CONST.OF 2V RCC SLAB CULVERT AT 6/1 to 6/2 KM</v>
          </cell>
        </row>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13">
          <cell r="H113">
            <v>2836.9890640000003</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beam-reinft"/>
      <sheetName val="m1"/>
      <sheetName val="rates"/>
      <sheetName val="m"/>
      <sheetName val="DATA_PRG"/>
      <sheetName val="Rates SSR 2008-09"/>
      <sheetName val="Marteru"/>
      <sheetName val="Sheet3"/>
      <sheetName val="hdpe-rates"/>
      <sheetName val="hdpe weights"/>
      <sheetName val="ssr-rates"/>
      <sheetName val="pvc-rates"/>
      <sheetName val="PVC weights"/>
      <sheetName val="concrete"/>
      <sheetName val="STAFFSCHED "/>
      <sheetName val="detls"/>
      <sheetName val="Usage "/>
      <sheetName val="comp-st(GEN)"/>
    </sheetNames>
    <sheetDataSet>
      <sheetData sheetId="0">
        <row r="2">
          <cell r="B2">
            <v>0.4</v>
          </cell>
        </row>
        <row r="3">
          <cell r="B3">
            <v>0.5</v>
          </cell>
        </row>
        <row r="5">
          <cell r="B5">
            <v>0.5</v>
          </cell>
        </row>
        <row r="7">
          <cell r="B7">
            <v>0.26666666666666666</v>
          </cell>
        </row>
        <row r="8">
          <cell r="B8">
            <v>0.5</v>
          </cell>
        </row>
        <row r="10">
          <cell r="B10">
            <v>0.5</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Data.F8.BTR"/>
      <sheetName val="beam-reinft"/>
      <sheetName val="Sheet1"/>
      <sheetName val="sup dat"/>
      <sheetName val="Plant &amp;  Machinery"/>
      <sheetName val="Labour"/>
      <sheetName val="DATA"/>
    </sheetNames>
    <sheetDataSet>
      <sheetData sheetId="0"/>
      <sheetData sheetId="1"/>
      <sheetData sheetId="2"/>
      <sheetData sheetId="3"/>
      <sheetData sheetId="4"/>
      <sheetData sheetId="5"/>
      <sheetData sheetId="6" refreshError="1">
        <row r="5">
          <cell r="C5">
            <v>140</v>
          </cell>
          <cell r="D5">
            <v>182</v>
          </cell>
          <cell r="E5" t="str">
            <v xml:space="preserve">Lingapur ohsr </v>
          </cell>
          <cell r="F5" t="str">
            <v>new</v>
          </cell>
          <cell r="G5">
            <v>9</v>
          </cell>
          <cell r="H5">
            <v>20</v>
          </cell>
          <cell r="I5">
            <v>0</v>
          </cell>
          <cell r="J5">
            <v>340</v>
          </cell>
        </row>
        <row r="6">
          <cell r="C6">
            <v>141</v>
          </cell>
          <cell r="D6">
            <v>184</v>
          </cell>
          <cell r="E6" t="str">
            <v xml:space="preserve">Machapur ohsr </v>
          </cell>
          <cell r="F6" t="str">
            <v>new</v>
          </cell>
          <cell r="G6">
            <v>16</v>
          </cell>
          <cell r="H6">
            <v>60</v>
          </cell>
          <cell r="I6">
            <v>0</v>
          </cell>
          <cell r="J6">
            <v>800</v>
          </cell>
        </row>
        <row r="7">
          <cell r="C7">
            <v>142</v>
          </cell>
          <cell r="D7">
            <v>170</v>
          </cell>
          <cell r="E7" t="str">
            <v xml:space="preserve">Bussapur ohsr </v>
          </cell>
          <cell r="F7" t="str">
            <v>new</v>
          </cell>
          <cell r="G7">
            <v>12</v>
          </cell>
          <cell r="H7">
            <v>40</v>
          </cell>
          <cell r="I7">
            <v>0</v>
          </cell>
          <cell r="J7">
            <v>823</v>
          </cell>
        </row>
        <row r="8">
          <cell r="C8">
            <v>143</v>
          </cell>
          <cell r="D8">
            <v>165.5</v>
          </cell>
          <cell r="E8" t="str">
            <v>Chelvai ohsr</v>
          </cell>
          <cell r="F8">
            <v>0</v>
          </cell>
          <cell r="G8">
            <v>15</v>
          </cell>
          <cell r="H8">
            <v>150</v>
          </cell>
          <cell r="I8">
            <v>0</v>
          </cell>
          <cell r="J8">
            <v>3846</v>
          </cell>
        </row>
        <row r="9">
          <cell r="C9">
            <v>144</v>
          </cell>
          <cell r="D9">
            <v>166</v>
          </cell>
          <cell r="E9" t="str">
            <v>Chelvai new ohsr</v>
          </cell>
          <cell r="F9" t="str">
            <v>new</v>
          </cell>
          <cell r="G9">
            <v>13</v>
          </cell>
          <cell r="H9">
            <v>90</v>
          </cell>
          <cell r="I9">
            <v>0</v>
          </cell>
          <cell r="J9">
            <v>2184</v>
          </cell>
        </row>
        <row r="10">
          <cell r="C10">
            <v>145</v>
          </cell>
          <cell r="D10">
            <v>184</v>
          </cell>
          <cell r="E10" t="str">
            <v>Machapur BPT</v>
          </cell>
          <cell r="F10" t="str">
            <v>new</v>
          </cell>
          <cell r="G10">
            <v>27</v>
          </cell>
          <cell r="H10">
            <v>90</v>
          </cell>
          <cell r="I10">
            <v>0</v>
          </cell>
          <cell r="J10">
            <v>32860</v>
          </cell>
        </row>
        <row r="11">
          <cell r="C11">
            <v>146</v>
          </cell>
          <cell r="D11">
            <v>165</v>
          </cell>
          <cell r="E11" t="str">
            <v xml:space="preserve">Dubbagudem  ohsr </v>
          </cell>
          <cell r="F11" t="str">
            <v>new</v>
          </cell>
          <cell r="G11">
            <v>9</v>
          </cell>
          <cell r="H11">
            <v>20</v>
          </cell>
          <cell r="I11">
            <v>0</v>
          </cell>
          <cell r="J11">
            <v>362</v>
          </cell>
        </row>
        <row r="12">
          <cell r="C12">
            <v>147</v>
          </cell>
          <cell r="D12">
            <v>151</v>
          </cell>
          <cell r="E12" t="str">
            <v xml:space="preserve">Somlagadda ohsr </v>
          </cell>
          <cell r="F12" t="str">
            <v>new</v>
          </cell>
          <cell r="G12">
            <v>12</v>
          </cell>
          <cell r="H12">
            <v>40</v>
          </cell>
          <cell r="I12">
            <v>0</v>
          </cell>
          <cell r="J12">
            <v>679</v>
          </cell>
        </row>
        <row r="13">
          <cell r="C13">
            <v>148</v>
          </cell>
          <cell r="D13">
            <v>154</v>
          </cell>
          <cell r="E13" t="str">
            <v>Govinderaopet BPT</v>
          </cell>
          <cell r="F13" t="str">
            <v>new</v>
          </cell>
          <cell r="G13">
            <v>30</v>
          </cell>
          <cell r="H13">
            <v>90</v>
          </cell>
          <cell r="I13">
            <v>0</v>
          </cell>
          <cell r="J13">
            <v>16971</v>
          </cell>
        </row>
        <row r="14">
          <cell r="C14">
            <v>149</v>
          </cell>
          <cell r="D14">
            <v>148</v>
          </cell>
          <cell r="E14" t="str">
            <v xml:space="preserve">Rangapur  ohsr </v>
          </cell>
          <cell r="F14" t="str">
            <v>new</v>
          </cell>
          <cell r="G14">
            <v>13</v>
          </cell>
          <cell r="H14">
            <v>90</v>
          </cell>
          <cell r="I14">
            <v>0</v>
          </cell>
          <cell r="J14">
            <v>2318</v>
          </cell>
        </row>
        <row r="15">
          <cell r="C15">
            <v>150</v>
          </cell>
          <cell r="D15">
            <v>154.16999999999999</v>
          </cell>
          <cell r="E15" t="str">
            <v>Govindarao pet ohsr</v>
          </cell>
          <cell r="F15">
            <v>0</v>
          </cell>
          <cell r="G15">
            <v>15</v>
          </cell>
          <cell r="H15">
            <v>150</v>
          </cell>
          <cell r="I15">
            <v>0</v>
          </cell>
          <cell r="J15">
            <v>3539</v>
          </cell>
        </row>
        <row r="16">
          <cell r="C16">
            <v>151</v>
          </cell>
          <cell r="D16">
            <v>155</v>
          </cell>
          <cell r="E16" t="str">
            <v>Govindarao pet new ohsr</v>
          </cell>
          <cell r="F16" t="str">
            <v>new</v>
          </cell>
          <cell r="G16">
            <v>13</v>
          </cell>
          <cell r="H16">
            <v>60</v>
          </cell>
          <cell r="I16">
            <v>0</v>
          </cell>
          <cell r="J16">
            <v>1262</v>
          </cell>
        </row>
        <row r="17">
          <cell r="C17">
            <v>152</v>
          </cell>
          <cell r="D17">
            <v>165.07</v>
          </cell>
          <cell r="E17" t="str">
            <v>Dumpelli gudem ohsr</v>
          </cell>
          <cell r="F17">
            <v>0</v>
          </cell>
          <cell r="G17">
            <v>12.3</v>
          </cell>
          <cell r="H17">
            <v>60</v>
          </cell>
          <cell r="I17">
            <v>0</v>
          </cell>
          <cell r="J17">
            <v>1570</v>
          </cell>
        </row>
        <row r="18">
          <cell r="C18">
            <v>153</v>
          </cell>
          <cell r="D18">
            <v>166</v>
          </cell>
          <cell r="E18" t="str">
            <v xml:space="preserve">LB nager Ohsr </v>
          </cell>
          <cell r="F18" t="str">
            <v>new</v>
          </cell>
          <cell r="G18">
            <v>9</v>
          </cell>
          <cell r="H18">
            <v>20</v>
          </cell>
          <cell r="I18">
            <v>0</v>
          </cell>
          <cell r="J18">
            <v>641</v>
          </cell>
        </row>
        <row r="19">
          <cell r="C19">
            <v>154</v>
          </cell>
          <cell r="D19">
            <v>164</v>
          </cell>
          <cell r="E19" t="str">
            <v>Papaiahpally ohsr</v>
          </cell>
          <cell r="F19" t="str">
            <v>new</v>
          </cell>
          <cell r="G19">
            <v>9</v>
          </cell>
          <cell r="H19">
            <v>20</v>
          </cell>
          <cell r="I19">
            <v>0</v>
          </cell>
          <cell r="J19">
            <v>319</v>
          </cell>
        </row>
        <row r="20">
          <cell r="C20">
            <v>155</v>
          </cell>
          <cell r="D20">
            <v>167.57499999999999</v>
          </cell>
          <cell r="E20" t="str">
            <v xml:space="preserve">Sandragudem ohsr </v>
          </cell>
          <cell r="F20" t="str">
            <v>new</v>
          </cell>
          <cell r="G20">
            <v>12</v>
          </cell>
          <cell r="H20">
            <v>40</v>
          </cell>
          <cell r="I20">
            <v>0</v>
          </cell>
          <cell r="J20">
            <v>691</v>
          </cell>
        </row>
        <row r="21">
          <cell r="C21">
            <v>156</v>
          </cell>
          <cell r="D21">
            <v>0</v>
          </cell>
          <cell r="E21" t="str">
            <v xml:space="preserve">Balazi nager </v>
          </cell>
        </row>
        <row r="22">
          <cell r="C22">
            <v>157</v>
          </cell>
          <cell r="D22">
            <v>142.375</v>
          </cell>
          <cell r="E22" t="str">
            <v xml:space="preserve">Ragavapatnam  ohsr </v>
          </cell>
          <cell r="F22" t="str">
            <v>new</v>
          </cell>
          <cell r="G22">
            <v>12</v>
          </cell>
          <cell r="H22">
            <v>40</v>
          </cell>
          <cell r="I22">
            <v>0</v>
          </cell>
          <cell r="J22">
            <v>600</v>
          </cell>
        </row>
        <row r="23">
          <cell r="C23">
            <v>158</v>
          </cell>
          <cell r="D23">
            <v>155.38499999999999</v>
          </cell>
          <cell r="E23" t="str">
            <v xml:space="preserve">Lakanavaram  ohsr </v>
          </cell>
          <cell r="F23">
            <v>0</v>
          </cell>
          <cell r="G23">
            <v>12.5</v>
          </cell>
          <cell r="H23">
            <v>40</v>
          </cell>
          <cell r="I23">
            <v>0</v>
          </cell>
          <cell r="J23">
            <v>607</v>
          </cell>
        </row>
        <row r="24">
          <cell r="C24">
            <v>159</v>
          </cell>
          <cell r="D24">
            <v>148.22999999999999</v>
          </cell>
          <cell r="E24" t="str">
            <v xml:space="preserve">Pasra  ohsr </v>
          </cell>
          <cell r="F24">
            <v>0</v>
          </cell>
          <cell r="G24">
            <v>15</v>
          </cell>
          <cell r="H24">
            <v>150</v>
          </cell>
          <cell r="I24">
            <v>0</v>
          </cell>
          <cell r="J24">
            <v>4018</v>
          </cell>
        </row>
        <row r="25">
          <cell r="C25">
            <v>160</v>
          </cell>
          <cell r="D25">
            <v>148</v>
          </cell>
          <cell r="E25" t="str">
            <v xml:space="preserve">Pasra new ohsr </v>
          </cell>
          <cell r="F25" t="str">
            <v>new</v>
          </cell>
          <cell r="G25">
            <v>13</v>
          </cell>
          <cell r="H25">
            <v>90</v>
          </cell>
          <cell r="I25">
            <v>0</v>
          </cell>
          <cell r="J25">
            <v>2300</v>
          </cell>
        </row>
        <row r="26">
          <cell r="C26">
            <v>161</v>
          </cell>
          <cell r="D26">
            <v>142.53</v>
          </cell>
          <cell r="E26" t="str">
            <v xml:space="preserve">Pathanagaram ohsr </v>
          </cell>
          <cell r="F26" t="str">
            <v>new</v>
          </cell>
          <cell r="G26">
            <v>12</v>
          </cell>
          <cell r="H26">
            <v>40</v>
          </cell>
          <cell r="I26">
            <v>0</v>
          </cell>
          <cell r="J26">
            <v>706</v>
          </cell>
        </row>
        <row r="27">
          <cell r="C27">
            <v>162</v>
          </cell>
          <cell r="D27">
            <v>147.08500000000001</v>
          </cell>
          <cell r="E27" t="str">
            <v xml:space="preserve">Pathippalagadda  ohsr </v>
          </cell>
          <cell r="F27" t="str">
            <v>new</v>
          </cell>
          <cell r="G27">
            <v>9</v>
          </cell>
          <cell r="H27">
            <v>20</v>
          </cell>
          <cell r="I27">
            <v>0</v>
          </cell>
          <cell r="J27">
            <v>171</v>
          </cell>
        </row>
        <row r="28">
          <cell r="C28">
            <v>163</v>
          </cell>
          <cell r="D28">
            <v>138</v>
          </cell>
          <cell r="E28" t="str">
            <v xml:space="preserve">Projectnager ohsr </v>
          </cell>
          <cell r="F28" t="str">
            <v>new</v>
          </cell>
          <cell r="G28">
            <v>9</v>
          </cell>
          <cell r="H28">
            <v>20</v>
          </cell>
          <cell r="I28">
            <v>0</v>
          </cell>
          <cell r="J28">
            <v>182</v>
          </cell>
        </row>
        <row r="29">
          <cell r="C29">
            <v>164</v>
          </cell>
          <cell r="D29">
            <v>141.91499999999999</v>
          </cell>
          <cell r="E29" t="str">
            <v xml:space="preserve">Muthapur  ohsr </v>
          </cell>
          <cell r="F29" t="str">
            <v>new</v>
          </cell>
          <cell r="G29">
            <v>9</v>
          </cell>
          <cell r="H29">
            <v>20</v>
          </cell>
          <cell r="I29">
            <v>0</v>
          </cell>
          <cell r="J29">
            <v>408</v>
          </cell>
        </row>
        <row r="30">
          <cell r="C30">
            <v>165</v>
          </cell>
          <cell r="D30">
            <v>0</v>
          </cell>
          <cell r="E30" t="str">
            <v xml:space="preserve">Motlagudem </v>
          </cell>
        </row>
        <row r="31">
          <cell r="C31">
            <v>166</v>
          </cell>
          <cell r="D31">
            <v>140.565</v>
          </cell>
          <cell r="E31" t="str">
            <v>Tappamancha ohsr</v>
          </cell>
          <cell r="F31" t="str">
            <v>new</v>
          </cell>
          <cell r="G31">
            <v>9</v>
          </cell>
          <cell r="H31">
            <v>20</v>
          </cell>
          <cell r="I31">
            <v>0</v>
          </cell>
          <cell r="J31">
            <v>181</v>
          </cell>
        </row>
        <row r="32">
          <cell r="C32">
            <v>167</v>
          </cell>
          <cell r="D32">
            <v>161</v>
          </cell>
          <cell r="E32" t="str">
            <v xml:space="preserve">Gandinagaram  ohsr </v>
          </cell>
          <cell r="F32" t="str">
            <v>new</v>
          </cell>
          <cell r="G32">
            <v>16.5</v>
          </cell>
          <cell r="H32">
            <v>120</v>
          </cell>
          <cell r="I32">
            <v>0</v>
          </cell>
          <cell r="J32">
            <v>3118</v>
          </cell>
        </row>
        <row r="33">
          <cell r="C33">
            <v>168</v>
          </cell>
          <cell r="D33">
            <v>0</v>
          </cell>
          <cell r="E33" t="str">
            <v>Moddulagudem</v>
          </cell>
        </row>
        <row r="34">
          <cell r="C34">
            <v>169</v>
          </cell>
          <cell r="D34">
            <v>165</v>
          </cell>
          <cell r="E34" t="str">
            <v>Rampur ohsr</v>
          </cell>
          <cell r="F34" t="str">
            <v>new</v>
          </cell>
          <cell r="G34">
            <v>13</v>
          </cell>
          <cell r="H34">
            <v>90</v>
          </cell>
          <cell r="I34">
            <v>0</v>
          </cell>
          <cell r="J34">
            <v>1626</v>
          </cell>
        </row>
        <row r="35">
          <cell r="C35">
            <v>170</v>
          </cell>
          <cell r="D35">
            <v>0</v>
          </cell>
          <cell r="E35" t="str">
            <v>Amruthathanda</v>
          </cell>
        </row>
        <row r="36">
          <cell r="C36">
            <v>171</v>
          </cell>
          <cell r="D36">
            <v>0</v>
          </cell>
          <cell r="E36" t="str">
            <v>Laxmipur</v>
          </cell>
        </row>
        <row r="37">
          <cell r="C37">
            <v>172</v>
          </cell>
          <cell r="D37">
            <v>0</v>
          </cell>
          <cell r="E37" t="str">
            <v xml:space="preserve">Nethaganigudem </v>
          </cell>
        </row>
        <row r="38">
          <cell r="C38">
            <v>173</v>
          </cell>
          <cell r="D38">
            <v>0</v>
          </cell>
          <cell r="E38" t="str">
            <v>Purya thanda</v>
          </cell>
        </row>
        <row r="39">
          <cell r="C39">
            <v>174</v>
          </cell>
          <cell r="D39">
            <v>0</v>
          </cell>
          <cell r="E39" t="str">
            <v>Chandruthanda</v>
          </cell>
        </row>
        <row r="40">
          <cell r="C40">
            <v>175</v>
          </cell>
          <cell r="D40">
            <v>169</v>
          </cell>
          <cell r="E40" t="str">
            <v>Karlapally ohsr</v>
          </cell>
          <cell r="F40" t="str">
            <v>new</v>
          </cell>
          <cell r="G40">
            <v>12</v>
          </cell>
          <cell r="H40">
            <v>40</v>
          </cell>
          <cell r="I40">
            <v>0</v>
          </cell>
          <cell r="J40">
            <v>709</v>
          </cell>
        </row>
        <row r="42">
          <cell r="J42">
            <v>83831</v>
          </cell>
        </row>
        <row r="47">
          <cell r="E47">
            <v>823</v>
          </cell>
        </row>
        <row r="48">
          <cell r="E48">
            <v>4846</v>
          </cell>
        </row>
        <row r="49">
          <cell r="E49">
            <v>87</v>
          </cell>
        </row>
        <row r="50">
          <cell r="E50">
            <v>679</v>
          </cell>
        </row>
        <row r="51">
          <cell r="E51">
            <v>97</v>
          </cell>
        </row>
        <row r="52">
          <cell r="E52">
            <v>362</v>
          </cell>
        </row>
        <row r="53">
          <cell r="E53">
            <v>515</v>
          </cell>
        </row>
        <row r="54">
          <cell r="E54">
            <v>388</v>
          </cell>
        </row>
        <row r="55">
          <cell r="E55">
            <v>407</v>
          </cell>
        </row>
        <row r="56">
          <cell r="E56">
            <v>279</v>
          </cell>
        </row>
        <row r="57">
          <cell r="E57">
            <v>412</v>
          </cell>
        </row>
        <row r="58">
          <cell r="E58">
            <v>125</v>
          </cell>
        </row>
        <row r="59">
          <cell r="E59">
            <v>49</v>
          </cell>
        </row>
        <row r="60">
          <cell r="E60">
            <v>145</v>
          </cell>
        </row>
        <row r="61">
          <cell r="E61">
            <v>1850</v>
          </cell>
        </row>
        <row r="62">
          <cell r="E62">
            <v>30</v>
          </cell>
        </row>
        <row r="63">
          <cell r="E63">
            <v>641</v>
          </cell>
        </row>
        <row r="64">
          <cell r="E64">
            <v>1570</v>
          </cell>
        </row>
        <row r="65">
          <cell r="E65">
            <v>377</v>
          </cell>
        </row>
        <row r="66">
          <cell r="E66">
            <v>96</v>
          </cell>
        </row>
        <row r="67">
          <cell r="E67">
            <v>96</v>
          </cell>
        </row>
        <row r="68">
          <cell r="E68">
            <v>40</v>
          </cell>
        </row>
        <row r="69">
          <cell r="E69">
            <v>797</v>
          </cell>
        </row>
        <row r="70">
          <cell r="E70">
            <v>81</v>
          </cell>
        </row>
        <row r="71">
          <cell r="E71">
            <v>182</v>
          </cell>
        </row>
        <row r="72">
          <cell r="E72">
            <v>181</v>
          </cell>
        </row>
        <row r="73">
          <cell r="E73">
            <v>327</v>
          </cell>
        </row>
        <row r="74">
          <cell r="E74">
            <v>2235</v>
          </cell>
        </row>
        <row r="75">
          <cell r="E75">
            <v>2633</v>
          </cell>
        </row>
        <row r="76">
          <cell r="E76">
            <v>706</v>
          </cell>
        </row>
        <row r="77">
          <cell r="E77">
            <v>423</v>
          </cell>
        </row>
        <row r="78">
          <cell r="E78">
            <v>2695</v>
          </cell>
        </row>
        <row r="79">
          <cell r="E79">
            <v>319</v>
          </cell>
        </row>
        <row r="80">
          <cell r="E80">
            <v>2318</v>
          </cell>
        </row>
        <row r="81">
          <cell r="E81">
            <v>171</v>
          </cell>
        </row>
        <row r="82">
          <cell r="E82">
            <v>600</v>
          </cell>
        </row>
        <row r="83">
          <cell r="E83">
            <v>1689</v>
          </cell>
        </row>
        <row r="84">
          <cell r="D84">
            <v>29265</v>
          </cell>
          <cell r="E84">
            <v>29271</v>
          </cell>
          <cell r="F84">
            <v>0</v>
          </cell>
          <cell r="G84">
            <v>0</v>
          </cell>
        </row>
        <row r="85">
          <cell r="D85">
            <v>6</v>
          </cell>
        </row>
      </sheetData>
      <sheetData sheetId="7" refreshError="1">
        <row r="5">
          <cell r="C5" t="str">
            <v>Jawaharnagar BPT</v>
          </cell>
          <cell r="D5">
            <v>224</v>
          </cell>
        </row>
        <row r="6">
          <cell r="C6" t="str">
            <v>Jawaharnagar BPT foot</v>
          </cell>
          <cell r="D6">
            <v>200</v>
          </cell>
        </row>
        <row r="7">
          <cell r="C7" t="str">
            <v>LingapurX</v>
          </cell>
          <cell r="D7">
            <v>182</v>
          </cell>
        </row>
        <row r="8">
          <cell r="C8" t="str">
            <v>Lingapur ohsrx</v>
          </cell>
          <cell r="D8">
            <v>182</v>
          </cell>
        </row>
        <row r="9">
          <cell r="C9" t="str">
            <v>Lingapur ohsr</v>
          </cell>
          <cell r="D9">
            <v>182</v>
          </cell>
        </row>
        <row r="10">
          <cell r="C10" t="str">
            <v>MachapurX</v>
          </cell>
          <cell r="D10">
            <v>180</v>
          </cell>
        </row>
        <row r="11">
          <cell r="C11" t="str">
            <v>Machapur ohsrx</v>
          </cell>
          <cell r="D11">
            <v>184</v>
          </cell>
        </row>
        <row r="12">
          <cell r="C12" t="str">
            <v>Machapur ohsr</v>
          </cell>
          <cell r="D12">
            <v>184</v>
          </cell>
        </row>
        <row r="13">
          <cell r="C13" t="str">
            <v>Machapur BPTX</v>
          </cell>
          <cell r="D13">
            <v>184</v>
          </cell>
        </row>
        <row r="14">
          <cell r="C14" t="str">
            <v>Machapur BPT</v>
          </cell>
          <cell r="D14">
            <v>184</v>
          </cell>
        </row>
        <row r="15">
          <cell r="C15" t="str">
            <v>Machapur BPT LWL</v>
          </cell>
          <cell r="D15">
            <v>184</v>
          </cell>
        </row>
        <row r="16">
          <cell r="C16" t="str">
            <v>BussapurV MID</v>
          </cell>
          <cell r="D16">
            <v>165</v>
          </cell>
        </row>
        <row r="17">
          <cell r="C17" t="str">
            <v>BussapurX</v>
          </cell>
          <cell r="D17">
            <v>165</v>
          </cell>
        </row>
        <row r="18">
          <cell r="C18" t="str">
            <v>Bussapur ohsrx</v>
          </cell>
          <cell r="D18">
            <v>165</v>
          </cell>
        </row>
        <row r="19">
          <cell r="C19" t="str">
            <v>Bussapur ohsr</v>
          </cell>
          <cell r="D19">
            <v>165</v>
          </cell>
        </row>
        <row r="20">
          <cell r="C20" t="str">
            <v>Chelvai ENT</v>
          </cell>
          <cell r="D20">
            <v>165</v>
          </cell>
        </row>
        <row r="21">
          <cell r="C21" t="str">
            <v>Chelvai ohsrJN</v>
          </cell>
          <cell r="D21">
            <v>165</v>
          </cell>
        </row>
        <row r="22">
          <cell r="C22" t="str">
            <v>Chelvai ohsrx</v>
          </cell>
          <cell r="D22">
            <v>165</v>
          </cell>
        </row>
        <row r="23">
          <cell r="C23" t="str">
            <v>Chelvai ohsr</v>
          </cell>
          <cell r="D23">
            <v>165.5</v>
          </cell>
        </row>
        <row r="24">
          <cell r="C24" t="str">
            <v>Chelvai new ohsrx</v>
          </cell>
          <cell r="D24">
            <v>165</v>
          </cell>
        </row>
        <row r="25">
          <cell r="C25" t="str">
            <v>Chelvai new ohsr</v>
          </cell>
          <cell r="D25">
            <v>166</v>
          </cell>
        </row>
        <row r="26">
          <cell r="C26" t="str">
            <v>DubbagudemX</v>
          </cell>
          <cell r="D26">
            <v>160</v>
          </cell>
        </row>
        <row r="27">
          <cell r="C27" t="str">
            <v>Dubbagudem  ohsrx</v>
          </cell>
          <cell r="D27">
            <v>170</v>
          </cell>
        </row>
        <row r="28">
          <cell r="C28" t="str">
            <v xml:space="preserve">Dubbagudem  ohsr </v>
          </cell>
          <cell r="D28">
            <v>170</v>
          </cell>
        </row>
        <row r="29">
          <cell r="C29" t="str">
            <v>Govinderaopet BPTX</v>
          </cell>
          <cell r="D29">
            <v>154</v>
          </cell>
        </row>
        <row r="30">
          <cell r="C30" t="str">
            <v>Govinderaopet BPT</v>
          </cell>
          <cell r="D30">
            <v>154</v>
          </cell>
        </row>
        <row r="31">
          <cell r="C31" t="str">
            <v>Govinderaopet BPT LWL</v>
          </cell>
          <cell r="D31">
            <v>154</v>
          </cell>
        </row>
        <row r="32">
          <cell r="C32" t="str">
            <v>Govinderaopet BPT FOOT</v>
          </cell>
          <cell r="D32">
            <v>152</v>
          </cell>
        </row>
        <row r="33">
          <cell r="C33" t="str">
            <v>RangapurX</v>
          </cell>
          <cell r="D33">
            <v>154</v>
          </cell>
        </row>
        <row r="34">
          <cell r="C34" t="str">
            <v>Rangapur  ohsr x</v>
          </cell>
          <cell r="D34">
            <v>148</v>
          </cell>
        </row>
        <row r="35">
          <cell r="C35" t="str">
            <v xml:space="preserve">Rangapur  ohsr </v>
          </cell>
          <cell r="D35">
            <v>148</v>
          </cell>
        </row>
        <row r="36">
          <cell r="C36" t="str">
            <v>SomlagaddaX</v>
          </cell>
          <cell r="D36">
            <v>150</v>
          </cell>
        </row>
        <row r="37">
          <cell r="C37" t="str">
            <v>Somlagadda ohsr x</v>
          </cell>
          <cell r="D37">
            <v>150</v>
          </cell>
        </row>
        <row r="38">
          <cell r="C38" t="str">
            <v xml:space="preserve">Somlagadda ohsr </v>
          </cell>
          <cell r="D38">
            <v>151</v>
          </cell>
        </row>
        <row r="39">
          <cell r="C39" t="str">
            <v>GovindaraopetX</v>
          </cell>
          <cell r="D39">
            <v>152</v>
          </cell>
        </row>
        <row r="40">
          <cell r="C40" t="str">
            <v>Govindaraopet OHSRX</v>
          </cell>
          <cell r="D40">
            <v>152</v>
          </cell>
        </row>
        <row r="41">
          <cell r="C41" t="str">
            <v>Govindarao pet ohsrx</v>
          </cell>
          <cell r="D41">
            <v>154</v>
          </cell>
        </row>
        <row r="42">
          <cell r="C42" t="str">
            <v>Govindarao pet ohsr</v>
          </cell>
          <cell r="D42">
            <v>154.16999999999999</v>
          </cell>
        </row>
        <row r="43">
          <cell r="C43" t="str">
            <v>Govindarao pet new ohsrx</v>
          </cell>
          <cell r="D43">
            <v>155</v>
          </cell>
        </row>
        <row r="44">
          <cell r="C44" t="str">
            <v>Govindarao pet new ohsr</v>
          </cell>
          <cell r="D44">
            <v>155</v>
          </cell>
        </row>
        <row r="45">
          <cell r="C45" t="str">
            <v>Tataiah pallyXR&amp;B</v>
          </cell>
          <cell r="D45">
            <v>155.47999999999999</v>
          </cell>
        </row>
        <row r="46">
          <cell r="C46" t="str">
            <v>Tataiah pallyJN</v>
          </cell>
          <cell r="D46">
            <v>168.48</v>
          </cell>
        </row>
        <row r="47">
          <cell r="C47" t="str">
            <v>Dumpelli gudemX</v>
          </cell>
          <cell r="D47">
            <v>166</v>
          </cell>
        </row>
        <row r="48">
          <cell r="C48" t="str">
            <v>Dumpelli gudem ohsrx</v>
          </cell>
          <cell r="D48">
            <v>166</v>
          </cell>
        </row>
        <row r="49">
          <cell r="C49" t="str">
            <v>Dumpelli gudem ohsr</v>
          </cell>
          <cell r="D49">
            <v>165.07</v>
          </cell>
        </row>
        <row r="50">
          <cell r="C50" t="str">
            <v xml:space="preserve">LB nager Ohsrx </v>
          </cell>
          <cell r="D50">
            <v>166</v>
          </cell>
        </row>
        <row r="51">
          <cell r="C51" t="str">
            <v xml:space="preserve">LB nager Ohsr </v>
          </cell>
          <cell r="D51">
            <v>166</v>
          </cell>
        </row>
        <row r="52">
          <cell r="C52" t="str">
            <v>PapaiahpallyJN</v>
          </cell>
          <cell r="D52">
            <v>162.11000000000001</v>
          </cell>
        </row>
        <row r="53">
          <cell r="C53" t="str">
            <v>Papaiahpally ohsrx</v>
          </cell>
          <cell r="D53">
            <v>164</v>
          </cell>
        </row>
        <row r="54">
          <cell r="C54" t="str">
            <v>Papaiahpally ohsr</v>
          </cell>
          <cell r="D54">
            <v>164</v>
          </cell>
        </row>
        <row r="55">
          <cell r="C55" t="str">
            <v>Sandragudem ohsrx</v>
          </cell>
          <cell r="D55">
            <v>167</v>
          </cell>
        </row>
        <row r="56">
          <cell r="C56" t="str">
            <v xml:space="preserve">Sandragudem ohsr </v>
          </cell>
          <cell r="D56">
            <v>167.57499999999999</v>
          </cell>
        </row>
        <row r="57">
          <cell r="C57" t="str">
            <v>RagavapatnamX</v>
          </cell>
          <cell r="D57">
            <v>147</v>
          </cell>
        </row>
        <row r="58">
          <cell r="C58" t="str">
            <v xml:space="preserve">Ragavapatnam  ohsrx </v>
          </cell>
          <cell r="D58">
            <v>142</v>
          </cell>
        </row>
        <row r="59">
          <cell r="C59" t="str">
            <v xml:space="preserve">Ragavapatnam  ohsr </v>
          </cell>
          <cell r="D59">
            <v>142.375</v>
          </cell>
        </row>
        <row r="60">
          <cell r="C60" t="str">
            <v xml:space="preserve">LakanavaramX  </v>
          </cell>
          <cell r="D60">
            <v>150</v>
          </cell>
        </row>
        <row r="61">
          <cell r="C61" t="str">
            <v xml:space="preserve">Lakanavaram ohsrx </v>
          </cell>
          <cell r="D61">
            <v>155.5</v>
          </cell>
        </row>
        <row r="62">
          <cell r="C62" t="str">
            <v>Lakanavaram ohsr</v>
          </cell>
          <cell r="D62">
            <v>155.38499999999999</v>
          </cell>
        </row>
        <row r="63">
          <cell r="C63" t="str">
            <v>Pasra  JN</v>
          </cell>
          <cell r="D63">
            <v>148.41999999999999</v>
          </cell>
        </row>
        <row r="64">
          <cell r="C64" t="str">
            <v>PasraV</v>
          </cell>
          <cell r="D64">
            <v>148</v>
          </cell>
        </row>
        <row r="65">
          <cell r="C65" t="str">
            <v>Pasra  ohsr x</v>
          </cell>
          <cell r="D65">
            <v>148</v>
          </cell>
        </row>
        <row r="66">
          <cell r="C66" t="str">
            <v xml:space="preserve">Pasra  ohsr </v>
          </cell>
          <cell r="D66">
            <v>148.22999999999999</v>
          </cell>
        </row>
        <row r="67">
          <cell r="C67" t="str">
            <v xml:space="preserve">Pasra new ohsrx </v>
          </cell>
          <cell r="D67">
            <v>148</v>
          </cell>
        </row>
        <row r="68">
          <cell r="C68" t="str">
            <v xml:space="preserve">Pasra new ohsr </v>
          </cell>
          <cell r="D68">
            <v>148</v>
          </cell>
        </row>
        <row r="69">
          <cell r="C69" t="str">
            <v>PathanagaramJN</v>
          </cell>
          <cell r="D69">
            <v>142.53</v>
          </cell>
        </row>
        <row r="70">
          <cell r="C70" t="str">
            <v xml:space="preserve">Pathanagaram ohsrX </v>
          </cell>
          <cell r="D70">
            <v>142</v>
          </cell>
        </row>
        <row r="71">
          <cell r="C71" t="str">
            <v xml:space="preserve">Pathanagaram ohsr </v>
          </cell>
          <cell r="D71">
            <v>142.53</v>
          </cell>
        </row>
        <row r="72">
          <cell r="C72" t="str">
            <v>Pathippalagadda JN</v>
          </cell>
          <cell r="D72">
            <v>147.08500000000001</v>
          </cell>
        </row>
        <row r="73">
          <cell r="C73" t="str">
            <v>Pathippalagadda  ohsr X</v>
          </cell>
          <cell r="D73">
            <v>147</v>
          </cell>
        </row>
        <row r="74">
          <cell r="C74" t="str">
            <v xml:space="preserve">Pathippalagadda  ohsr </v>
          </cell>
          <cell r="D74">
            <v>147</v>
          </cell>
        </row>
        <row r="75">
          <cell r="C75" t="str">
            <v>Muthapur  JN</v>
          </cell>
          <cell r="D75">
            <v>141.91499999999999</v>
          </cell>
        </row>
        <row r="76">
          <cell r="C76" t="str">
            <v>Tappamancha ohsrX</v>
          </cell>
          <cell r="D76">
            <v>140.565</v>
          </cell>
        </row>
        <row r="77">
          <cell r="C77" t="str">
            <v>Tappamancha ohsr</v>
          </cell>
          <cell r="D77">
            <v>140.565</v>
          </cell>
        </row>
        <row r="78">
          <cell r="C78" t="str">
            <v>Muthapur  ohsrX</v>
          </cell>
          <cell r="D78">
            <v>141.91499999999999</v>
          </cell>
        </row>
        <row r="79">
          <cell r="C79" t="str">
            <v xml:space="preserve">Muthapur  ohsr </v>
          </cell>
          <cell r="D79">
            <v>141.91499999999999</v>
          </cell>
        </row>
        <row r="80">
          <cell r="C80" t="str">
            <v xml:space="preserve">Projectnager ohsrX </v>
          </cell>
          <cell r="D80">
            <v>137.80000000000001</v>
          </cell>
        </row>
        <row r="81">
          <cell r="C81" t="str">
            <v xml:space="preserve">Projectnager ohsr </v>
          </cell>
          <cell r="D81">
            <v>138</v>
          </cell>
        </row>
        <row r="82">
          <cell r="C82" t="str">
            <v>GandinagaramJN</v>
          </cell>
          <cell r="D82">
            <v>154.125</v>
          </cell>
        </row>
        <row r="83">
          <cell r="C83" t="str">
            <v>Gandinagaram  ohsr X</v>
          </cell>
          <cell r="D83">
            <v>160</v>
          </cell>
        </row>
        <row r="84">
          <cell r="C84" t="str">
            <v xml:space="preserve">Gandinagaram  ohsr </v>
          </cell>
          <cell r="D84">
            <v>161</v>
          </cell>
        </row>
        <row r="85">
          <cell r="C85" t="str">
            <v>SandragudemV</v>
          </cell>
          <cell r="D85">
            <v>162</v>
          </cell>
        </row>
        <row r="86">
          <cell r="C86" t="str">
            <v>RampurX</v>
          </cell>
          <cell r="D86">
            <v>162</v>
          </cell>
        </row>
        <row r="87">
          <cell r="C87" t="str">
            <v>Rampur ohsrX</v>
          </cell>
          <cell r="D87">
            <v>165</v>
          </cell>
        </row>
        <row r="88">
          <cell r="C88" t="str">
            <v>Rampur ohsr</v>
          </cell>
          <cell r="D88">
            <v>165</v>
          </cell>
        </row>
        <row r="89">
          <cell r="C89" t="str">
            <v>Karlapally ohsrx</v>
          </cell>
          <cell r="D89">
            <v>169</v>
          </cell>
        </row>
        <row r="90">
          <cell r="C90" t="str">
            <v>Karlapally ohsr</v>
          </cell>
          <cell r="D90">
            <v>169</v>
          </cell>
        </row>
      </sheetData>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m"/>
      <sheetName val="Global factors"/>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m1"/>
      <sheetName val="EDWise"/>
      <sheetName val="economic PM"/>
      <sheetName val="HDPE-pipe-rates"/>
      <sheetName val="int-Dia"/>
      <sheetName val="pvc-pipe-rates"/>
      <sheetName val="DATA_PRG"/>
      <sheetName val="water-hammar-strenght"/>
      <sheetName val="Data_"/>
      <sheetName val="Rate"/>
      <sheetName val="General"/>
      <sheetName val="Lead statement"/>
      <sheetName val="hab-details"/>
      <sheetName val="Rates"/>
      <sheetName val="Rates SSR 2008-09"/>
      <sheetName val="Iocount"/>
      <sheetName val="Mp-team 1"/>
      <sheetName val="GF Columns"/>
      <sheetName val="Global_factors"/>
      <sheetName val="Data_F8_BTR"/>
      <sheetName val="Bridge Data 2005-06"/>
      <sheetName val="Usage"/>
      <sheetName val="Common "/>
      <sheetName val="BWSCPlt"/>
      <sheetName val="CI"/>
      <sheetName val="G.R.P"/>
      <sheetName val="PSC REVISED"/>
      <sheetName val="leads"/>
      <sheetName val="sectorwise"/>
      <sheetName val="Usage "/>
      <sheetName val="G F  (2)"/>
      <sheetName val="Mortars"/>
      <sheetName val="Marteru"/>
      <sheetName val="0000000000000"/>
      <sheetName val="Plant_&amp;__Machinery"/>
      <sheetName val="hdpe_weights"/>
      <sheetName val="PVC_weights"/>
      <sheetName val="sup_dat"/>
      <sheetName val="Specification_report"/>
      <sheetName val="Staff_Acco_"/>
      <sheetName val="Class_IV_Qtr__Ele"/>
      <sheetName val="Lead_statement"/>
      <sheetName val="Rates_SSR_2008-09"/>
      <sheetName val="economic_PM"/>
    </sheetNames>
    <sheetDataSet>
      <sheetData sheetId="0">
        <row r="3">
          <cell r="B3">
            <v>2.5</v>
          </cell>
        </row>
      </sheetData>
      <sheetData sheetId="1"/>
      <sheetData sheetId="2"/>
      <sheetData sheetId="3"/>
      <sheetData sheetId="4"/>
      <sheetData sheetId="5" refreshError="1">
        <row r="3">
          <cell r="B3">
            <v>2.5</v>
          </cell>
          <cell r="C3">
            <v>4</v>
          </cell>
          <cell r="D3">
            <v>6</v>
          </cell>
          <cell r="E3">
            <v>10</v>
          </cell>
          <cell r="F3">
            <v>0</v>
          </cell>
          <cell r="G3">
            <v>2.5</v>
          </cell>
          <cell r="H3">
            <v>4</v>
          </cell>
          <cell r="I3">
            <v>6</v>
          </cell>
          <cell r="J3">
            <v>0</v>
          </cell>
          <cell r="K3">
            <v>10</v>
          </cell>
          <cell r="L3">
            <v>2.5</v>
          </cell>
          <cell r="M3">
            <v>4</v>
          </cell>
          <cell r="N3">
            <v>6</v>
          </cell>
          <cell r="O3">
            <v>10</v>
          </cell>
        </row>
        <row r="4">
          <cell r="A4">
            <v>63</v>
          </cell>
          <cell r="B4">
            <v>2.4</v>
          </cell>
          <cell r="C4">
            <v>3.5</v>
          </cell>
          <cell r="D4">
            <v>4.2</v>
          </cell>
          <cell r="E4">
            <v>6.6</v>
          </cell>
          <cell r="F4">
            <v>0</v>
          </cell>
          <cell r="G4">
            <v>58.2</v>
          </cell>
          <cell r="H4">
            <v>56</v>
          </cell>
          <cell r="I4">
            <v>54.6</v>
          </cell>
          <cell r="J4">
            <v>0</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F5">
            <v>0</v>
          </cell>
          <cell r="G5">
            <v>69.599999999999994</v>
          </cell>
          <cell r="H5">
            <v>66.599999999999994</v>
          </cell>
          <cell r="I5">
            <v>65.2</v>
          </cell>
          <cell r="J5">
            <v>0</v>
          </cell>
          <cell r="K5">
            <v>59.4</v>
          </cell>
          <cell r="L5">
            <v>8.1953520000000002E-2</v>
          </cell>
          <cell r="M5">
            <v>0.11352882</v>
          </cell>
          <cell r="N5">
            <v>0.12898462999999999</v>
          </cell>
          <cell r="O5">
            <v>0.20303246</v>
          </cell>
        </row>
        <row r="6">
          <cell r="A6">
            <v>90</v>
          </cell>
          <cell r="B6">
            <v>3.2</v>
          </cell>
          <cell r="C6">
            <v>5</v>
          </cell>
          <cell r="D6">
            <v>5.8</v>
          </cell>
          <cell r="E6">
            <v>9.3000000000000007</v>
          </cell>
          <cell r="F6">
            <v>0</v>
          </cell>
          <cell r="G6">
            <v>83.6</v>
          </cell>
          <cell r="H6">
            <v>80</v>
          </cell>
          <cell r="I6">
            <v>78.400000000000006</v>
          </cell>
          <cell r="J6">
            <v>0</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F7">
            <v>0</v>
          </cell>
          <cell r="G7">
            <v>102.2</v>
          </cell>
          <cell r="H7">
            <v>98</v>
          </cell>
          <cell r="I7">
            <v>95.8</v>
          </cell>
          <cell r="J7">
            <v>0</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F8">
            <v>0</v>
          </cell>
          <cell r="G8">
            <v>116.2</v>
          </cell>
          <cell r="H8">
            <v>111.4</v>
          </cell>
          <cell r="I8">
            <v>109</v>
          </cell>
          <cell r="J8">
            <v>0</v>
          </cell>
          <cell r="K8">
            <v>99.4</v>
          </cell>
          <cell r="L8">
            <v>2.9054E-2</v>
          </cell>
          <cell r="M8">
            <v>3.993874E-2</v>
          </cell>
          <cell r="N8">
            <v>4.5624539999999998E-2</v>
          </cell>
          <cell r="O8">
            <v>7.1837349999999994E-2</v>
          </cell>
        </row>
        <row r="9">
          <cell r="A9">
            <v>140</v>
          </cell>
          <cell r="B9">
            <v>4.9000000000000004</v>
          </cell>
          <cell r="C9">
            <v>7.6</v>
          </cell>
          <cell r="D9">
            <v>9</v>
          </cell>
          <cell r="E9">
            <v>14.3</v>
          </cell>
          <cell r="F9">
            <v>0</v>
          </cell>
          <cell r="G9">
            <v>130.19999999999999</v>
          </cell>
          <cell r="H9">
            <v>124.8</v>
          </cell>
          <cell r="I9">
            <v>122</v>
          </cell>
          <cell r="J9">
            <v>0</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F10">
            <v>0</v>
          </cell>
          <cell r="G10">
            <v>148.80000000000001</v>
          </cell>
          <cell r="H10">
            <v>142.80000000000001</v>
          </cell>
          <cell r="I10">
            <v>139.6</v>
          </cell>
          <cell r="J10">
            <v>0</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F11">
            <v>0</v>
          </cell>
          <cell r="G11">
            <v>167.6</v>
          </cell>
          <cell r="H11">
            <v>160.6</v>
          </cell>
          <cell r="I11">
            <v>157</v>
          </cell>
          <cell r="J11">
            <v>0</v>
          </cell>
          <cell r="K11">
            <v>143.4</v>
          </cell>
          <cell r="L11">
            <v>1.38066E-2</v>
          </cell>
          <cell r="M11">
            <v>1.911763E-2</v>
          </cell>
          <cell r="N11">
            <v>2.1970139999999999E-2</v>
          </cell>
          <cell r="O11">
            <v>3.4369049999999998E-2</v>
          </cell>
        </row>
        <row r="12">
          <cell r="A12">
            <v>200</v>
          </cell>
          <cell r="B12">
            <v>6.9</v>
          </cell>
          <cell r="C12">
            <v>10.7</v>
          </cell>
          <cell r="D12">
            <v>12.7</v>
          </cell>
          <cell r="E12">
            <v>20.3</v>
          </cell>
          <cell r="F12">
            <v>0</v>
          </cell>
          <cell r="G12">
            <v>186.2</v>
          </cell>
          <cell r="H12">
            <v>178.6</v>
          </cell>
          <cell r="I12">
            <v>174.6</v>
          </cell>
          <cell r="J12">
            <v>0</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F13">
            <v>0</v>
          </cell>
          <cell r="G13">
            <v>209.6</v>
          </cell>
          <cell r="H13">
            <v>201</v>
          </cell>
          <cell r="I13">
            <v>196.4</v>
          </cell>
          <cell r="J13">
            <v>0</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F14">
            <v>0</v>
          </cell>
          <cell r="G14">
            <v>232.8</v>
          </cell>
          <cell r="H14">
            <v>223.4</v>
          </cell>
          <cell r="I14">
            <v>218.4</v>
          </cell>
          <cell r="J14">
            <v>0</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F15">
            <v>0</v>
          </cell>
          <cell r="G15">
            <v>260.8</v>
          </cell>
          <cell r="H15">
            <v>250.2</v>
          </cell>
          <cell r="I15">
            <v>244.6</v>
          </cell>
          <cell r="J15">
            <v>0</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F16">
            <v>0</v>
          </cell>
          <cell r="G16">
            <v>293.60000000000002</v>
          </cell>
          <cell r="H16">
            <v>281.60000000000002</v>
          </cell>
          <cell r="I16">
            <v>275</v>
          </cell>
          <cell r="J16">
            <v>0</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F17">
            <v>0</v>
          </cell>
          <cell r="G17">
            <v>330.8</v>
          </cell>
          <cell r="H17">
            <v>317.39999999999998</v>
          </cell>
          <cell r="I17">
            <v>310.39999999999998</v>
          </cell>
          <cell r="J17">
            <v>0</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F18">
            <v>0</v>
          </cell>
          <cell r="G18">
            <v>371.6</v>
          </cell>
          <cell r="H18">
            <v>355.8</v>
          </cell>
          <cell r="I18">
            <v>347.4</v>
          </cell>
          <cell r="J18">
            <v>0</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refreshError="1"/>
      <sheetData sheetId="84"/>
      <sheetData sheetId="85"/>
      <sheetData sheetId="86" refreshError="1"/>
      <sheetData sheetId="87" refreshError="1"/>
      <sheetData sheetId="88" refreshError="1"/>
      <sheetData sheetId="89"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detls"/>
      <sheetName val="habs-list"/>
      <sheetName val="nodes"/>
      <sheetName val="m"/>
      <sheetName val="Material"/>
      <sheetName val="Labour"/>
      <sheetName val="Global factors"/>
      <sheetName val="HDPE-pipe-rates"/>
      <sheetName val="pvc-pipe-rates"/>
      <sheetName val="hdpe_rates"/>
      <sheetName val="hdpe_wt-r"/>
      <sheetName val="Wordsdata"/>
      <sheetName val="labour coeff"/>
      <sheetName val="Bridge Data 2005-06"/>
      <sheetName val="beam-reinft"/>
      <sheetName val="Mp-team 1"/>
    </sheetNames>
    <sheetDataSet>
      <sheetData sheetId="0" refreshError="1"/>
      <sheetData sheetId="1" refreshError="1"/>
      <sheetData sheetId="2" refreshError="1"/>
      <sheetData sheetId="3" refreshError="1"/>
      <sheetData sheetId="4" refreshError="1"/>
      <sheetData sheetId="5">
        <row r="2">
          <cell r="B2" t="str">
            <v>DI100K9</v>
          </cell>
          <cell r="C2" t="str">
            <v>DI</v>
          </cell>
          <cell r="D2">
            <v>100</v>
          </cell>
          <cell r="E2" t="str">
            <v>K9</v>
          </cell>
          <cell r="F2" t="str">
            <v>Rmt</v>
          </cell>
          <cell r="G2">
            <v>656.84</v>
          </cell>
          <cell r="H2">
            <v>921</v>
          </cell>
        </row>
        <row r="3">
          <cell r="B3" t="str">
            <v>DI150K9</v>
          </cell>
          <cell r="C3" t="str">
            <v>DI</v>
          </cell>
          <cell r="D3">
            <v>150</v>
          </cell>
          <cell r="E3" t="str">
            <v>K9</v>
          </cell>
          <cell r="F3" t="str">
            <v>Rmt</v>
          </cell>
          <cell r="G3">
            <v>964.79</v>
          </cell>
          <cell r="H3">
            <v>1362</v>
          </cell>
        </row>
        <row r="4">
          <cell r="B4" t="str">
            <v>DI200K9</v>
          </cell>
          <cell r="C4" t="str">
            <v>DI</v>
          </cell>
          <cell r="D4">
            <v>200</v>
          </cell>
          <cell r="E4" t="str">
            <v>K9</v>
          </cell>
          <cell r="F4" t="str">
            <v>Rmt</v>
          </cell>
          <cell r="G4">
            <v>1284.1600000000001</v>
          </cell>
          <cell r="H4">
            <v>1818</v>
          </cell>
        </row>
        <row r="5">
          <cell r="B5" t="str">
            <v>DI250K9</v>
          </cell>
          <cell r="C5" t="str">
            <v>DI</v>
          </cell>
          <cell r="D5">
            <v>250</v>
          </cell>
          <cell r="E5" t="str">
            <v>K9</v>
          </cell>
          <cell r="F5" t="str">
            <v>Rmt</v>
          </cell>
          <cell r="G5">
            <v>1683.38</v>
          </cell>
          <cell r="H5">
            <v>2386</v>
          </cell>
        </row>
        <row r="6">
          <cell r="B6" t="str">
            <v>DI300K9</v>
          </cell>
          <cell r="C6" t="str">
            <v>DI</v>
          </cell>
          <cell r="D6">
            <v>300</v>
          </cell>
          <cell r="E6" t="str">
            <v>K9</v>
          </cell>
          <cell r="F6" t="str">
            <v>Rmt</v>
          </cell>
          <cell r="G6">
            <v>2131.84</v>
          </cell>
          <cell r="H6">
            <v>3022</v>
          </cell>
        </row>
        <row r="7">
          <cell r="B7" t="str">
            <v>DI350K9</v>
          </cell>
          <cell r="C7" t="str">
            <v>DI</v>
          </cell>
          <cell r="D7">
            <v>350</v>
          </cell>
          <cell r="E7" t="str">
            <v>K9</v>
          </cell>
          <cell r="F7" t="str">
            <v>Rmt</v>
          </cell>
          <cell r="G7">
            <v>2658.81</v>
          </cell>
          <cell r="H7">
            <v>3768</v>
          </cell>
        </row>
        <row r="8">
          <cell r="B8" t="str">
            <v>DI400K9</v>
          </cell>
          <cell r="C8" t="str">
            <v>DI</v>
          </cell>
          <cell r="D8">
            <v>400</v>
          </cell>
          <cell r="E8" t="str">
            <v>K9</v>
          </cell>
          <cell r="F8" t="str">
            <v>Rmt</v>
          </cell>
          <cell r="G8">
            <v>3211.06</v>
          </cell>
          <cell r="H8">
            <v>4542</v>
          </cell>
        </row>
        <row r="9">
          <cell r="B9" t="str">
            <v>DI450K9</v>
          </cell>
          <cell r="C9" t="str">
            <v>DI</v>
          </cell>
          <cell r="D9">
            <v>450</v>
          </cell>
          <cell r="E9" t="str">
            <v>K9</v>
          </cell>
          <cell r="F9" t="str">
            <v>Rmt</v>
          </cell>
          <cell r="G9">
            <v>3845.83</v>
          </cell>
          <cell r="H9">
            <v>5434</v>
          </cell>
        </row>
        <row r="10">
          <cell r="B10" t="str">
            <v>DI500K9</v>
          </cell>
          <cell r="C10" t="str">
            <v>DI</v>
          </cell>
          <cell r="D10">
            <v>500</v>
          </cell>
          <cell r="E10" t="str">
            <v>K9</v>
          </cell>
          <cell r="F10" t="str">
            <v>Rmt</v>
          </cell>
          <cell r="G10">
            <v>4473.9399999999996</v>
          </cell>
          <cell r="H10">
            <v>6322</v>
          </cell>
        </row>
        <row r="11">
          <cell r="B11" t="str">
            <v>DI600K9</v>
          </cell>
          <cell r="C11" t="str">
            <v>DI</v>
          </cell>
          <cell r="D11">
            <v>600</v>
          </cell>
          <cell r="E11" t="str">
            <v>K9</v>
          </cell>
          <cell r="F11" t="str">
            <v>Rmt</v>
          </cell>
          <cell r="G11">
            <v>5897.82</v>
          </cell>
          <cell r="H11">
            <v>8338</v>
          </cell>
        </row>
        <row r="12">
          <cell r="B12" t="str">
            <v>DI700K9</v>
          </cell>
          <cell r="C12" t="str">
            <v>DI</v>
          </cell>
          <cell r="D12">
            <v>700</v>
          </cell>
          <cell r="E12" t="str">
            <v>K9</v>
          </cell>
          <cell r="F12" t="str">
            <v>Rmt</v>
          </cell>
          <cell r="G12">
            <v>7657.06</v>
          </cell>
          <cell r="H12">
            <v>10777</v>
          </cell>
        </row>
        <row r="13">
          <cell r="B13" t="str">
            <v>DI750K9</v>
          </cell>
          <cell r="C13" t="str">
            <v>DI</v>
          </cell>
          <cell r="D13">
            <v>750</v>
          </cell>
          <cell r="E13" t="str">
            <v>K9</v>
          </cell>
          <cell r="F13" t="str">
            <v>Rmt</v>
          </cell>
          <cell r="G13">
            <v>8589.91</v>
          </cell>
          <cell r="H13">
            <v>12093</v>
          </cell>
        </row>
        <row r="14">
          <cell r="B14" t="str">
            <v>DI800K9</v>
          </cell>
          <cell r="C14" t="str">
            <v>DI</v>
          </cell>
          <cell r="D14">
            <v>800</v>
          </cell>
          <cell r="E14" t="str">
            <v>K9</v>
          </cell>
          <cell r="F14" t="str">
            <v>Rmt</v>
          </cell>
          <cell r="G14">
            <v>9472.19</v>
          </cell>
          <cell r="H14">
            <v>13344</v>
          </cell>
        </row>
        <row r="15">
          <cell r="B15" t="str">
            <v>DI900K9</v>
          </cell>
          <cell r="C15" t="str">
            <v>DI</v>
          </cell>
          <cell r="D15">
            <v>900</v>
          </cell>
          <cell r="E15" t="str">
            <v>K9</v>
          </cell>
          <cell r="F15" t="str">
            <v>Rmt</v>
          </cell>
          <cell r="G15">
            <v>11566.77</v>
          </cell>
          <cell r="H15">
            <v>16274</v>
          </cell>
        </row>
        <row r="16">
          <cell r="B16" t="str">
            <v>DI1000K9</v>
          </cell>
          <cell r="C16" t="str">
            <v>DI</v>
          </cell>
          <cell r="D16">
            <v>1000</v>
          </cell>
          <cell r="E16" t="str">
            <v>K9</v>
          </cell>
          <cell r="F16" t="str">
            <v>Rmt</v>
          </cell>
          <cell r="G16">
            <v>13687.96</v>
          </cell>
          <cell r="H16">
            <v>19295</v>
          </cell>
        </row>
        <row r="17">
          <cell r="B17" t="str">
            <v>DI100K7</v>
          </cell>
          <cell r="C17" t="str">
            <v>DI</v>
          </cell>
          <cell r="D17">
            <v>100</v>
          </cell>
          <cell r="E17" t="str">
            <v>K7</v>
          </cell>
          <cell r="F17" t="str">
            <v>Rmt</v>
          </cell>
          <cell r="G17">
            <v>591.58000000000004</v>
          </cell>
          <cell r="H17">
            <v>817</v>
          </cell>
        </row>
        <row r="18">
          <cell r="B18" t="str">
            <v>DI150K7</v>
          </cell>
          <cell r="C18" t="str">
            <v>DI</v>
          </cell>
          <cell r="D18">
            <v>150</v>
          </cell>
          <cell r="E18" t="str">
            <v>K7</v>
          </cell>
          <cell r="F18" t="str">
            <v>Rmt</v>
          </cell>
          <cell r="G18">
            <v>780.87</v>
          </cell>
          <cell r="H18">
            <v>1104</v>
          </cell>
        </row>
        <row r="19">
          <cell r="B19" t="str">
            <v>DI200K7</v>
          </cell>
          <cell r="C19" t="str">
            <v>DI</v>
          </cell>
          <cell r="D19">
            <v>200</v>
          </cell>
          <cell r="E19" t="str">
            <v>K7</v>
          </cell>
          <cell r="F19" t="str">
            <v>Rmt</v>
          </cell>
          <cell r="G19">
            <v>1138.6600000000001</v>
          </cell>
          <cell r="H19">
            <v>1576</v>
          </cell>
        </row>
        <row r="20">
          <cell r="B20" t="str">
            <v>DI250K7</v>
          </cell>
          <cell r="C20" t="str">
            <v>DI</v>
          </cell>
          <cell r="D20">
            <v>250</v>
          </cell>
          <cell r="E20" t="str">
            <v>K7</v>
          </cell>
          <cell r="F20" t="str">
            <v>Rmt</v>
          </cell>
          <cell r="G20">
            <v>1534.24</v>
          </cell>
          <cell r="H20">
            <v>2114</v>
          </cell>
        </row>
        <row r="21">
          <cell r="B21" t="str">
            <v>DI300K7</v>
          </cell>
          <cell r="C21" t="str">
            <v>DI</v>
          </cell>
          <cell r="D21">
            <v>300</v>
          </cell>
          <cell r="E21" t="str">
            <v>K7</v>
          </cell>
          <cell r="F21" t="str">
            <v>Rmt</v>
          </cell>
          <cell r="G21">
            <v>1978.43</v>
          </cell>
          <cell r="H21">
            <v>2715</v>
          </cell>
        </row>
        <row r="22">
          <cell r="B22" t="str">
            <v>DI350K7</v>
          </cell>
          <cell r="C22" t="str">
            <v>DI</v>
          </cell>
          <cell r="D22">
            <v>350</v>
          </cell>
          <cell r="E22" t="str">
            <v>K7</v>
          </cell>
          <cell r="F22" t="str">
            <v>Rmt</v>
          </cell>
          <cell r="G22">
            <v>2494.19</v>
          </cell>
          <cell r="H22">
            <v>3415</v>
          </cell>
        </row>
        <row r="23">
          <cell r="B23" t="str">
            <v>DI400K7</v>
          </cell>
          <cell r="C23" t="str">
            <v>DI</v>
          </cell>
          <cell r="D23">
            <v>400</v>
          </cell>
          <cell r="E23" t="str">
            <v>K7</v>
          </cell>
          <cell r="F23" t="str">
            <v>Rmt</v>
          </cell>
          <cell r="G23">
            <v>3036.87</v>
          </cell>
          <cell r="H23">
            <v>4145</v>
          </cell>
        </row>
        <row r="24">
          <cell r="B24" t="str">
            <v>DI450K7</v>
          </cell>
          <cell r="C24" t="str">
            <v>DI</v>
          </cell>
          <cell r="D24">
            <v>450</v>
          </cell>
          <cell r="E24" t="str">
            <v>K7</v>
          </cell>
          <cell r="F24" t="str">
            <v>Rmt</v>
          </cell>
          <cell r="G24">
            <v>3668.22</v>
          </cell>
          <cell r="H24">
            <v>4983</v>
          </cell>
        </row>
        <row r="25">
          <cell r="B25" t="str">
            <v>DI500K7</v>
          </cell>
          <cell r="C25" t="str">
            <v>DI</v>
          </cell>
          <cell r="D25">
            <v>500</v>
          </cell>
          <cell r="E25" t="str">
            <v>K7</v>
          </cell>
          <cell r="F25" t="str">
            <v>Rmt</v>
          </cell>
          <cell r="G25">
            <v>4382.41</v>
          </cell>
          <cell r="H25">
            <v>5937</v>
          </cell>
        </row>
        <row r="26">
          <cell r="B26" t="str">
            <v>DI600K7</v>
          </cell>
          <cell r="C26" t="str">
            <v>DI</v>
          </cell>
          <cell r="D26">
            <v>600</v>
          </cell>
          <cell r="E26" t="str">
            <v>K7</v>
          </cell>
          <cell r="F26" t="str">
            <v>Rmt</v>
          </cell>
          <cell r="G26">
            <v>5840.27</v>
          </cell>
          <cell r="H26">
            <v>7899</v>
          </cell>
        </row>
        <row r="27">
          <cell r="B27" t="str">
            <v>DI700K7</v>
          </cell>
          <cell r="C27" t="str">
            <v>DI</v>
          </cell>
          <cell r="D27">
            <v>700</v>
          </cell>
          <cell r="E27" t="str">
            <v>K7</v>
          </cell>
          <cell r="F27" t="str">
            <v>Rmt</v>
          </cell>
          <cell r="G27">
            <v>7580.48</v>
          </cell>
          <cell r="H27">
            <v>10219</v>
          </cell>
        </row>
        <row r="28">
          <cell r="B28" t="str">
            <v>DI750K7</v>
          </cell>
          <cell r="C28" t="str">
            <v>DI</v>
          </cell>
          <cell r="D28">
            <v>750</v>
          </cell>
          <cell r="E28" t="str">
            <v>K7</v>
          </cell>
          <cell r="F28" t="str">
            <v>Rmt</v>
          </cell>
          <cell r="G28">
            <v>8504</v>
          </cell>
          <cell r="H28">
            <v>11447</v>
          </cell>
        </row>
        <row r="29">
          <cell r="B29" t="str">
            <v>DI800K7</v>
          </cell>
          <cell r="C29" t="str">
            <v>DI</v>
          </cell>
          <cell r="D29">
            <v>800</v>
          </cell>
          <cell r="E29" t="str">
            <v>K7</v>
          </cell>
          <cell r="F29" t="str">
            <v>Rmt</v>
          </cell>
          <cell r="G29">
            <v>9377.4599999999991</v>
          </cell>
          <cell r="H29">
            <v>12653</v>
          </cell>
        </row>
        <row r="30">
          <cell r="B30" t="str">
            <v>DI900K7</v>
          </cell>
          <cell r="C30" t="str">
            <v>DI</v>
          </cell>
          <cell r="D30">
            <v>900</v>
          </cell>
          <cell r="E30" t="str">
            <v>K7</v>
          </cell>
          <cell r="F30" t="str">
            <v>Rmt</v>
          </cell>
          <cell r="G30">
            <v>11451.11</v>
          </cell>
          <cell r="H30">
            <v>15437</v>
          </cell>
        </row>
        <row r="31">
          <cell r="B31" t="str">
            <v>DI1000K7</v>
          </cell>
          <cell r="C31" t="str">
            <v>DI</v>
          </cell>
          <cell r="D31">
            <v>1000</v>
          </cell>
          <cell r="E31" t="str">
            <v>K7</v>
          </cell>
          <cell r="F31" t="str">
            <v>Rmt</v>
          </cell>
          <cell r="G31">
            <v>13551.07</v>
          </cell>
          <cell r="H31">
            <v>18301</v>
          </cell>
        </row>
        <row r="32">
          <cell r="B32" t="str">
            <v>CI80LA</v>
          </cell>
          <cell r="C32" t="str">
            <v>CI</v>
          </cell>
          <cell r="D32">
            <v>80</v>
          </cell>
          <cell r="E32" t="str">
            <v>LA</v>
          </cell>
          <cell r="F32" t="str">
            <v>Rmt</v>
          </cell>
          <cell r="G32">
            <v>0</v>
          </cell>
          <cell r="H32">
            <v>696</v>
          </cell>
        </row>
        <row r="33">
          <cell r="B33" t="str">
            <v>CI100LA</v>
          </cell>
          <cell r="C33" t="str">
            <v>CI</v>
          </cell>
          <cell r="D33">
            <v>100</v>
          </cell>
          <cell r="E33" t="str">
            <v>LA</v>
          </cell>
          <cell r="F33" t="str">
            <v>Rmt</v>
          </cell>
          <cell r="G33">
            <v>0</v>
          </cell>
          <cell r="H33">
            <v>847</v>
          </cell>
        </row>
        <row r="34">
          <cell r="B34" t="str">
            <v>CI125LA</v>
          </cell>
          <cell r="C34" t="str">
            <v>CI</v>
          </cell>
          <cell r="D34">
            <v>125</v>
          </cell>
          <cell r="E34" t="str">
            <v>LA</v>
          </cell>
          <cell r="F34" t="str">
            <v>Rmt</v>
          </cell>
          <cell r="G34">
            <v>0</v>
          </cell>
          <cell r="H34">
            <v>1070</v>
          </cell>
        </row>
        <row r="35">
          <cell r="B35" t="str">
            <v>CI150LA</v>
          </cell>
          <cell r="C35" t="str">
            <v>CI</v>
          </cell>
          <cell r="D35">
            <v>150</v>
          </cell>
          <cell r="E35" t="str">
            <v>LA</v>
          </cell>
          <cell r="F35" t="str">
            <v>Rmt</v>
          </cell>
          <cell r="G35">
            <v>0</v>
          </cell>
          <cell r="H35">
            <v>1296</v>
          </cell>
        </row>
        <row r="36">
          <cell r="B36" t="str">
            <v>CI200LA</v>
          </cell>
          <cell r="C36" t="str">
            <v>CI</v>
          </cell>
          <cell r="D36">
            <v>200</v>
          </cell>
          <cell r="E36" t="str">
            <v>LA</v>
          </cell>
          <cell r="F36" t="str">
            <v>Rmt</v>
          </cell>
          <cell r="G36">
            <v>0</v>
          </cell>
          <cell r="H36">
            <v>1893</v>
          </cell>
        </row>
        <row r="37">
          <cell r="B37" t="str">
            <v>CI250LA</v>
          </cell>
          <cell r="C37" t="str">
            <v>CI</v>
          </cell>
          <cell r="D37">
            <v>250</v>
          </cell>
          <cell r="E37" t="str">
            <v>LA</v>
          </cell>
          <cell r="F37" t="str">
            <v>Rmt</v>
          </cell>
          <cell r="G37">
            <v>0</v>
          </cell>
          <cell r="H37">
            <v>2551</v>
          </cell>
        </row>
        <row r="38">
          <cell r="B38" t="str">
            <v>CI300LA</v>
          </cell>
          <cell r="C38" t="str">
            <v>CI</v>
          </cell>
          <cell r="D38">
            <v>300</v>
          </cell>
          <cell r="E38" t="str">
            <v>LA</v>
          </cell>
          <cell r="F38" t="str">
            <v>Rmt</v>
          </cell>
          <cell r="G38">
            <v>0</v>
          </cell>
          <cell r="H38">
            <v>3290</v>
          </cell>
        </row>
        <row r="39">
          <cell r="B39" t="str">
            <v>CI350LA</v>
          </cell>
          <cell r="C39" t="str">
            <v>CI</v>
          </cell>
          <cell r="D39">
            <v>350</v>
          </cell>
          <cell r="E39" t="str">
            <v>LA</v>
          </cell>
          <cell r="F39" t="str">
            <v>Rmt</v>
          </cell>
          <cell r="G39">
            <v>0</v>
          </cell>
          <cell r="H39">
            <v>4205</v>
          </cell>
        </row>
        <row r="40">
          <cell r="B40" t="str">
            <v>CI400LA</v>
          </cell>
          <cell r="C40" t="str">
            <v>CI</v>
          </cell>
          <cell r="D40">
            <v>400</v>
          </cell>
          <cell r="E40" t="str">
            <v>LA</v>
          </cell>
          <cell r="F40" t="str">
            <v>Rmt</v>
          </cell>
          <cell r="G40">
            <v>0</v>
          </cell>
          <cell r="H40">
            <v>5119</v>
          </cell>
        </row>
        <row r="41">
          <cell r="B41" t="str">
            <v>CI450LA</v>
          </cell>
          <cell r="C41" t="str">
            <v>CI</v>
          </cell>
          <cell r="D41">
            <v>450</v>
          </cell>
          <cell r="E41" t="str">
            <v>LA</v>
          </cell>
          <cell r="F41" t="str">
            <v>Rmt</v>
          </cell>
          <cell r="G41">
            <v>0</v>
          </cell>
          <cell r="H41">
            <v>6194</v>
          </cell>
        </row>
        <row r="42">
          <cell r="B42" t="str">
            <v>CI500LA</v>
          </cell>
          <cell r="C42" t="str">
            <v>CI</v>
          </cell>
          <cell r="D42">
            <v>500</v>
          </cell>
          <cell r="E42" t="str">
            <v>LA</v>
          </cell>
          <cell r="F42" t="str">
            <v>Rmt</v>
          </cell>
          <cell r="G42">
            <v>0</v>
          </cell>
          <cell r="H42">
            <v>7324</v>
          </cell>
        </row>
        <row r="43">
          <cell r="B43" t="str">
            <v>CI600LA</v>
          </cell>
          <cell r="C43" t="str">
            <v>CI</v>
          </cell>
          <cell r="D43">
            <v>600</v>
          </cell>
          <cell r="E43" t="str">
            <v>LA</v>
          </cell>
          <cell r="F43" t="str">
            <v>Rmt</v>
          </cell>
          <cell r="G43">
            <v>0</v>
          </cell>
          <cell r="H43">
            <v>9687</v>
          </cell>
        </row>
        <row r="44">
          <cell r="B44" t="str">
            <v>CI700LA</v>
          </cell>
          <cell r="C44" t="str">
            <v>CI</v>
          </cell>
          <cell r="D44">
            <v>700</v>
          </cell>
          <cell r="E44" t="str">
            <v>LA</v>
          </cell>
          <cell r="F44" t="str">
            <v>Rmt</v>
          </cell>
          <cell r="G44">
            <v>0</v>
          </cell>
          <cell r="H44">
            <v>12745</v>
          </cell>
        </row>
        <row r="45">
          <cell r="B45" t="str">
            <v>CI750LA</v>
          </cell>
          <cell r="C45" t="str">
            <v>CI</v>
          </cell>
          <cell r="D45">
            <v>750</v>
          </cell>
          <cell r="E45" t="str">
            <v>LA</v>
          </cell>
          <cell r="F45" t="str">
            <v>Rmt</v>
          </cell>
          <cell r="G45">
            <v>0</v>
          </cell>
          <cell r="H45">
            <v>14274</v>
          </cell>
        </row>
        <row r="46">
          <cell r="B46" t="str">
            <v>CI800LA</v>
          </cell>
          <cell r="C46" t="str">
            <v>CI</v>
          </cell>
          <cell r="D46">
            <v>800</v>
          </cell>
          <cell r="E46" t="str">
            <v>LA</v>
          </cell>
          <cell r="F46" t="str">
            <v>Rmt</v>
          </cell>
          <cell r="G46">
            <v>0</v>
          </cell>
          <cell r="H46">
            <v>15979</v>
          </cell>
        </row>
        <row r="47">
          <cell r="B47" t="str">
            <v>CI900LA</v>
          </cell>
          <cell r="C47" t="str">
            <v>CI</v>
          </cell>
          <cell r="D47">
            <v>900</v>
          </cell>
          <cell r="E47" t="str">
            <v>LA</v>
          </cell>
          <cell r="F47" t="str">
            <v>Rmt</v>
          </cell>
          <cell r="G47">
            <v>0</v>
          </cell>
          <cell r="H47">
            <v>19471</v>
          </cell>
        </row>
        <row r="48">
          <cell r="B48" t="str">
            <v>CI1000LA</v>
          </cell>
          <cell r="C48" t="str">
            <v>CI</v>
          </cell>
          <cell r="D48">
            <v>1000</v>
          </cell>
          <cell r="E48" t="str">
            <v>LA</v>
          </cell>
          <cell r="F48" t="str">
            <v>Rmt</v>
          </cell>
          <cell r="G48">
            <v>0</v>
          </cell>
          <cell r="H48">
            <v>23392</v>
          </cell>
        </row>
        <row r="49">
          <cell r="B49" t="str">
            <v>CI80A</v>
          </cell>
          <cell r="C49" t="str">
            <v>CI</v>
          </cell>
          <cell r="D49">
            <v>80</v>
          </cell>
          <cell r="E49" t="str">
            <v>A</v>
          </cell>
          <cell r="F49" t="str">
            <v>Rmt</v>
          </cell>
          <cell r="G49">
            <v>0</v>
          </cell>
          <cell r="H49">
            <v>756</v>
          </cell>
        </row>
        <row r="50">
          <cell r="B50" t="str">
            <v>CI100A</v>
          </cell>
          <cell r="C50" t="str">
            <v>CI</v>
          </cell>
          <cell r="D50">
            <v>100</v>
          </cell>
          <cell r="E50" t="str">
            <v>A</v>
          </cell>
          <cell r="F50" t="str">
            <v>Rmt</v>
          </cell>
          <cell r="G50">
            <v>0</v>
          </cell>
          <cell r="H50">
            <v>932</v>
          </cell>
        </row>
        <row r="51">
          <cell r="B51" t="str">
            <v>CI125A</v>
          </cell>
          <cell r="C51" t="str">
            <v>CI</v>
          </cell>
          <cell r="D51">
            <v>125</v>
          </cell>
          <cell r="E51" t="str">
            <v>A</v>
          </cell>
          <cell r="F51" t="str">
            <v>Rmt</v>
          </cell>
          <cell r="G51">
            <v>0</v>
          </cell>
          <cell r="H51">
            <v>1168</v>
          </cell>
        </row>
        <row r="52">
          <cell r="B52" t="str">
            <v>CI150A</v>
          </cell>
          <cell r="C52" t="str">
            <v>CI</v>
          </cell>
          <cell r="D52">
            <v>150</v>
          </cell>
          <cell r="E52" t="str">
            <v>A</v>
          </cell>
          <cell r="F52" t="str">
            <v>Rmt</v>
          </cell>
          <cell r="G52">
            <v>0</v>
          </cell>
          <cell r="H52">
            <v>1420</v>
          </cell>
        </row>
        <row r="53">
          <cell r="B53" t="str">
            <v>CI200A</v>
          </cell>
          <cell r="C53" t="str">
            <v>CI</v>
          </cell>
          <cell r="D53">
            <v>200</v>
          </cell>
          <cell r="E53" t="str">
            <v>A</v>
          </cell>
          <cell r="F53" t="str">
            <v>Rmt</v>
          </cell>
          <cell r="G53">
            <v>0</v>
          </cell>
          <cell r="H53">
            <v>2055</v>
          </cell>
        </row>
        <row r="54">
          <cell r="B54" t="str">
            <v>CI250A</v>
          </cell>
          <cell r="C54" t="str">
            <v>CI</v>
          </cell>
          <cell r="D54">
            <v>250</v>
          </cell>
          <cell r="E54" t="str">
            <v>A</v>
          </cell>
          <cell r="F54" t="str">
            <v>Rmt</v>
          </cell>
          <cell r="G54">
            <v>0</v>
          </cell>
          <cell r="H54">
            <v>2778</v>
          </cell>
        </row>
        <row r="55">
          <cell r="B55" t="str">
            <v>CI300A</v>
          </cell>
          <cell r="C55" t="str">
            <v>CI</v>
          </cell>
          <cell r="D55">
            <v>300</v>
          </cell>
          <cell r="E55" t="str">
            <v>A</v>
          </cell>
          <cell r="F55" t="str">
            <v>Rmt</v>
          </cell>
          <cell r="G55">
            <v>0</v>
          </cell>
          <cell r="H55">
            <v>3597</v>
          </cell>
        </row>
        <row r="56">
          <cell r="B56" t="str">
            <v>CI350A</v>
          </cell>
          <cell r="C56" t="str">
            <v>CI</v>
          </cell>
          <cell r="D56">
            <v>350</v>
          </cell>
          <cell r="E56" t="str">
            <v>A</v>
          </cell>
          <cell r="F56" t="str">
            <v>Rmt</v>
          </cell>
          <cell r="G56">
            <v>0</v>
          </cell>
          <cell r="H56">
            <v>4562</v>
          </cell>
        </row>
        <row r="57">
          <cell r="B57" t="str">
            <v>CI400A</v>
          </cell>
          <cell r="C57" t="str">
            <v>CI</v>
          </cell>
          <cell r="D57">
            <v>400</v>
          </cell>
          <cell r="E57" t="str">
            <v>A</v>
          </cell>
          <cell r="F57" t="str">
            <v>Rmt</v>
          </cell>
          <cell r="G57">
            <v>0</v>
          </cell>
          <cell r="H57">
            <v>5595</v>
          </cell>
        </row>
        <row r="58">
          <cell r="B58" t="str">
            <v>CI450A</v>
          </cell>
          <cell r="C58" t="str">
            <v>CI</v>
          </cell>
          <cell r="D58">
            <v>450</v>
          </cell>
          <cell r="E58" t="str">
            <v>A</v>
          </cell>
          <cell r="F58" t="str">
            <v>Rmt</v>
          </cell>
          <cell r="G58">
            <v>0</v>
          </cell>
          <cell r="H58">
            <v>6805</v>
          </cell>
        </row>
        <row r="59">
          <cell r="B59" t="str">
            <v>CI500A</v>
          </cell>
          <cell r="C59" t="str">
            <v>CI</v>
          </cell>
          <cell r="D59">
            <v>500</v>
          </cell>
          <cell r="E59" t="str">
            <v>A</v>
          </cell>
          <cell r="F59" t="str">
            <v>Rmt</v>
          </cell>
          <cell r="G59">
            <v>0</v>
          </cell>
          <cell r="H59">
            <v>7977</v>
          </cell>
        </row>
        <row r="60">
          <cell r="B60" t="str">
            <v>CI600A</v>
          </cell>
          <cell r="C60" t="str">
            <v>CI</v>
          </cell>
          <cell r="D60">
            <v>600</v>
          </cell>
          <cell r="E60" t="str">
            <v>A</v>
          </cell>
          <cell r="F60" t="str">
            <v>Rmt</v>
          </cell>
          <cell r="G60">
            <v>0</v>
          </cell>
          <cell r="H60">
            <v>10575</v>
          </cell>
        </row>
        <row r="61">
          <cell r="B61" t="str">
            <v>CI700A</v>
          </cell>
          <cell r="C61" t="str">
            <v>CI</v>
          </cell>
          <cell r="D61">
            <v>700</v>
          </cell>
          <cell r="E61" t="str">
            <v>A</v>
          </cell>
          <cell r="F61" t="str">
            <v>Rmt</v>
          </cell>
          <cell r="G61">
            <v>0</v>
          </cell>
          <cell r="H61">
            <v>13924</v>
          </cell>
        </row>
        <row r="62">
          <cell r="B62" t="str">
            <v>CI750A</v>
          </cell>
          <cell r="C62" t="str">
            <v>CI</v>
          </cell>
          <cell r="D62">
            <v>750</v>
          </cell>
          <cell r="E62" t="str">
            <v>A</v>
          </cell>
          <cell r="F62" t="str">
            <v>Rmt</v>
          </cell>
          <cell r="G62">
            <v>0</v>
          </cell>
          <cell r="H62">
            <v>15606</v>
          </cell>
        </row>
        <row r="63">
          <cell r="B63" t="str">
            <v>CI800A</v>
          </cell>
          <cell r="C63" t="str">
            <v>CI</v>
          </cell>
          <cell r="D63">
            <v>800</v>
          </cell>
          <cell r="E63" t="str">
            <v>A</v>
          </cell>
          <cell r="F63" t="str">
            <v>Rmt</v>
          </cell>
          <cell r="G63">
            <v>0</v>
          </cell>
          <cell r="H63">
            <v>17409</v>
          </cell>
        </row>
        <row r="64">
          <cell r="B64" t="str">
            <v>CI900A</v>
          </cell>
          <cell r="C64" t="str">
            <v>CI</v>
          </cell>
          <cell r="D64">
            <v>900</v>
          </cell>
          <cell r="E64" t="str">
            <v>A</v>
          </cell>
          <cell r="F64" t="str">
            <v>Rmt</v>
          </cell>
          <cell r="G64">
            <v>0</v>
          </cell>
          <cell r="H64">
            <v>24223</v>
          </cell>
        </row>
        <row r="65">
          <cell r="B65" t="str">
            <v>CI1000A</v>
          </cell>
          <cell r="C65" t="str">
            <v>CI</v>
          </cell>
          <cell r="D65">
            <v>1000</v>
          </cell>
          <cell r="E65" t="str">
            <v>A</v>
          </cell>
          <cell r="F65" t="str">
            <v>Rmt</v>
          </cell>
          <cell r="G65">
            <v>0</v>
          </cell>
          <cell r="H65">
            <v>25553</v>
          </cell>
        </row>
        <row r="66">
          <cell r="B66" t="str">
            <v>CI80B</v>
          </cell>
          <cell r="C66" t="str">
            <v>CI</v>
          </cell>
          <cell r="D66">
            <v>80</v>
          </cell>
          <cell r="E66" t="str">
            <v>B</v>
          </cell>
          <cell r="F66" t="str">
            <v>Rmt</v>
          </cell>
          <cell r="G66">
            <v>0</v>
          </cell>
          <cell r="H66">
            <v>811</v>
          </cell>
        </row>
        <row r="67">
          <cell r="B67" t="str">
            <v>CI100B</v>
          </cell>
          <cell r="C67" t="str">
            <v>CI</v>
          </cell>
          <cell r="D67">
            <v>100</v>
          </cell>
          <cell r="E67" t="str">
            <v>B</v>
          </cell>
          <cell r="F67" t="str">
            <v>Rmt</v>
          </cell>
          <cell r="G67">
            <v>0</v>
          </cell>
          <cell r="H67">
            <v>994</v>
          </cell>
        </row>
        <row r="68">
          <cell r="B68" t="str">
            <v>CI125B</v>
          </cell>
          <cell r="C68" t="str">
            <v>CI</v>
          </cell>
          <cell r="D68">
            <v>125</v>
          </cell>
          <cell r="E68" t="str">
            <v>B</v>
          </cell>
          <cell r="F68" t="str">
            <v>Rmt</v>
          </cell>
          <cell r="G68">
            <v>0</v>
          </cell>
          <cell r="H68">
            <v>1258</v>
          </cell>
        </row>
        <row r="69">
          <cell r="B69" t="str">
            <v>CI150B</v>
          </cell>
          <cell r="C69" t="str">
            <v>CI</v>
          </cell>
          <cell r="D69">
            <v>150</v>
          </cell>
          <cell r="E69" t="str">
            <v>B</v>
          </cell>
          <cell r="F69" t="str">
            <v>Rmt</v>
          </cell>
          <cell r="G69">
            <v>0</v>
          </cell>
          <cell r="H69">
            <v>1530</v>
          </cell>
        </row>
        <row r="70">
          <cell r="B70" t="str">
            <v>CI200B</v>
          </cell>
          <cell r="C70" t="str">
            <v>CI</v>
          </cell>
          <cell r="D70">
            <v>200</v>
          </cell>
          <cell r="E70" t="str">
            <v>B</v>
          </cell>
          <cell r="F70" t="str">
            <v>Rmt</v>
          </cell>
          <cell r="G70">
            <v>0</v>
          </cell>
          <cell r="H70">
            <v>2222</v>
          </cell>
        </row>
        <row r="71">
          <cell r="B71" t="str">
            <v>CI250B</v>
          </cell>
          <cell r="C71" t="str">
            <v>CI</v>
          </cell>
          <cell r="D71">
            <v>250</v>
          </cell>
          <cell r="E71" t="str">
            <v>B</v>
          </cell>
          <cell r="F71" t="str">
            <v>Rmt</v>
          </cell>
          <cell r="G71">
            <v>0</v>
          </cell>
          <cell r="H71">
            <v>3005</v>
          </cell>
        </row>
        <row r="72">
          <cell r="B72" t="str">
            <v>CI300B</v>
          </cell>
          <cell r="C72" t="str">
            <v>CI</v>
          </cell>
          <cell r="D72">
            <v>300</v>
          </cell>
          <cell r="E72" t="str">
            <v>B</v>
          </cell>
          <cell r="F72" t="str">
            <v>Rmt</v>
          </cell>
          <cell r="G72">
            <v>0</v>
          </cell>
          <cell r="H72">
            <v>3896</v>
          </cell>
        </row>
        <row r="73">
          <cell r="B73" t="str">
            <v>CI350B</v>
          </cell>
          <cell r="C73" t="str">
            <v>CI</v>
          </cell>
          <cell r="D73">
            <v>350</v>
          </cell>
          <cell r="E73" t="str">
            <v>B</v>
          </cell>
          <cell r="F73" t="str">
            <v>Rmt</v>
          </cell>
          <cell r="G73">
            <v>0</v>
          </cell>
          <cell r="H73">
            <v>4948</v>
          </cell>
        </row>
        <row r="74">
          <cell r="B74" t="str">
            <v>CI400B</v>
          </cell>
          <cell r="C74" t="str">
            <v>CI</v>
          </cell>
          <cell r="D74">
            <v>400</v>
          </cell>
          <cell r="E74" t="str">
            <v>B</v>
          </cell>
          <cell r="F74" t="str">
            <v>Rmt</v>
          </cell>
          <cell r="G74">
            <v>0</v>
          </cell>
          <cell r="H74">
            <v>6039</v>
          </cell>
        </row>
        <row r="75">
          <cell r="B75" t="str">
            <v>CI450B</v>
          </cell>
          <cell r="C75" t="str">
            <v>CI</v>
          </cell>
          <cell r="D75">
            <v>450</v>
          </cell>
          <cell r="E75" t="str">
            <v>B</v>
          </cell>
          <cell r="F75" t="str">
            <v>Rmt</v>
          </cell>
          <cell r="G75">
            <v>0</v>
          </cell>
          <cell r="H75">
            <v>7340</v>
          </cell>
        </row>
        <row r="76">
          <cell r="B76" t="str">
            <v>CI500B</v>
          </cell>
          <cell r="C76" t="str">
            <v>CI</v>
          </cell>
          <cell r="D76">
            <v>500</v>
          </cell>
          <cell r="E76" t="str">
            <v>B</v>
          </cell>
          <cell r="F76" t="str">
            <v>Rmt</v>
          </cell>
          <cell r="G76">
            <v>0</v>
          </cell>
          <cell r="H76">
            <v>8632</v>
          </cell>
        </row>
        <row r="77">
          <cell r="B77" t="str">
            <v>CI600B</v>
          </cell>
          <cell r="C77" t="str">
            <v>CI</v>
          </cell>
          <cell r="D77">
            <v>600</v>
          </cell>
          <cell r="E77" t="str">
            <v>B</v>
          </cell>
          <cell r="F77" t="str">
            <v>Rmt</v>
          </cell>
          <cell r="G77">
            <v>0</v>
          </cell>
          <cell r="H77">
            <v>11455</v>
          </cell>
        </row>
        <row r="78">
          <cell r="B78" t="str">
            <v>CI700B</v>
          </cell>
          <cell r="C78" t="str">
            <v>CI</v>
          </cell>
          <cell r="D78">
            <v>700</v>
          </cell>
          <cell r="E78" t="str">
            <v>B</v>
          </cell>
          <cell r="F78" t="str">
            <v>Rmt</v>
          </cell>
          <cell r="G78">
            <v>0</v>
          </cell>
          <cell r="H78">
            <v>15043</v>
          </cell>
        </row>
        <row r="79">
          <cell r="B79" t="str">
            <v>CI750B</v>
          </cell>
          <cell r="C79" t="str">
            <v>CI</v>
          </cell>
          <cell r="D79">
            <v>750</v>
          </cell>
          <cell r="E79" t="str">
            <v>B</v>
          </cell>
          <cell r="F79" t="str">
            <v>Rmt</v>
          </cell>
          <cell r="G79">
            <v>0</v>
          </cell>
          <cell r="H79">
            <v>16930</v>
          </cell>
        </row>
        <row r="80">
          <cell r="B80" t="str">
            <v>CI800B</v>
          </cell>
          <cell r="C80" t="str">
            <v>CI</v>
          </cell>
          <cell r="D80">
            <v>800</v>
          </cell>
          <cell r="E80" t="str">
            <v>B</v>
          </cell>
          <cell r="F80" t="str">
            <v>Rmt</v>
          </cell>
          <cell r="G80">
            <v>0</v>
          </cell>
          <cell r="H80">
            <v>18832</v>
          </cell>
        </row>
        <row r="81">
          <cell r="B81" t="str">
            <v>CI900B</v>
          </cell>
          <cell r="C81" t="str">
            <v>CI</v>
          </cell>
          <cell r="D81">
            <v>900</v>
          </cell>
          <cell r="E81" t="str">
            <v>B</v>
          </cell>
          <cell r="F81" t="str">
            <v>Rmt</v>
          </cell>
          <cell r="G81">
            <v>0</v>
          </cell>
          <cell r="H81">
            <v>23019</v>
          </cell>
        </row>
        <row r="82">
          <cell r="B82" t="str">
            <v>CI1000B</v>
          </cell>
          <cell r="C82" t="str">
            <v>CI</v>
          </cell>
          <cell r="D82">
            <v>1000</v>
          </cell>
          <cell r="E82" t="str">
            <v>B</v>
          </cell>
          <cell r="F82" t="str">
            <v>Rmt</v>
          </cell>
          <cell r="G82">
            <v>0</v>
          </cell>
          <cell r="H82">
            <v>27617</v>
          </cell>
        </row>
        <row r="83">
          <cell r="B83" t="str">
            <v>GRP3503 bar</v>
          </cell>
          <cell r="C83" t="str">
            <v>GRP</v>
          </cell>
          <cell r="D83">
            <v>350</v>
          </cell>
          <cell r="E83" t="str">
            <v>3 bar</v>
          </cell>
          <cell r="F83" t="str">
            <v>Rmt</v>
          </cell>
          <cell r="G83">
            <v>2251</v>
          </cell>
          <cell r="H83">
            <v>2664</v>
          </cell>
        </row>
        <row r="84">
          <cell r="B84" t="str">
            <v>GRP4003 bar</v>
          </cell>
          <cell r="C84" t="str">
            <v>GRP</v>
          </cell>
          <cell r="D84">
            <v>400</v>
          </cell>
          <cell r="E84" t="str">
            <v>3 bar</v>
          </cell>
          <cell r="F84" t="str">
            <v>Rmt</v>
          </cell>
          <cell r="G84">
            <v>2507</v>
          </cell>
          <cell r="H84">
            <v>2967</v>
          </cell>
        </row>
        <row r="85">
          <cell r="B85" t="str">
            <v>GRP4503 bar</v>
          </cell>
          <cell r="C85" t="str">
            <v>GRP</v>
          </cell>
          <cell r="D85">
            <v>450</v>
          </cell>
          <cell r="E85" t="str">
            <v>3 bar</v>
          </cell>
          <cell r="F85" t="str">
            <v>Rmt</v>
          </cell>
          <cell r="G85">
            <v>2941</v>
          </cell>
          <cell r="H85">
            <v>3481</v>
          </cell>
        </row>
        <row r="86">
          <cell r="B86" t="str">
            <v>GRP5003 bar</v>
          </cell>
          <cell r="C86" t="str">
            <v>GRP</v>
          </cell>
          <cell r="D86">
            <v>500</v>
          </cell>
          <cell r="E86" t="str">
            <v>3 bar</v>
          </cell>
          <cell r="F86" t="str">
            <v>Rmt</v>
          </cell>
          <cell r="G86">
            <v>3349</v>
          </cell>
          <cell r="H86">
            <v>3964</v>
          </cell>
        </row>
        <row r="87">
          <cell r="B87" t="str">
            <v>GRP6003 bar</v>
          </cell>
          <cell r="C87" t="str">
            <v>GRP</v>
          </cell>
          <cell r="D87">
            <v>600</v>
          </cell>
          <cell r="E87" t="str">
            <v>3 bar</v>
          </cell>
          <cell r="F87" t="str">
            <v>Rmt</v>
          </cell>
          <cell r="G87">
            <v>4257</v>
          </cell>
          <cell r="H87">
            <v>5038</v>
          </cell>
        </row>
        <row r="88">
          <cell r="B88" t="str">
            <v>GRP7003 bar</v>
          </cell>
          <cell r="C88" t="str">
            <v>GRP</v>
          </cell>
          <cell r="D88">
            <v>700</v>
          </cell>
          <cell r="E88" t="str">
            <v>3 bar</v>
          </cell>
          <cell r="F88" t="str">
            <v>Rmt</v>
          </cell>
          <cell r="G88">
            <v>5388</v>
          </cell>
          <cell r="H88">
            <v>6377</v>
          </cell>
        </row>
        <row r="89">
          <cell r="B89" t="str">
            <v>GRP8003 bar</v>
          </cell>
          <cell r="C89" t="str">
            <v>GRP</v>
          </cell>
          <cell r="D89">
            <v>800</v>
          </cell>
          <cell r="E89" t="str">
            <v>3 bar</v>
          </cell>
          <cell r="F89" t="str">
            <v>Rmt</v>
          </cell>
          <cell r="G89">
            <v>6595</v>
          </cell>
          <cell r="H89">
            <v>7806</v>
          </cell>
        </row>
        <row r="90">
          <cell r="B90" t="str">
            <v>GRP9003 bar</v>
          </cell>
          <cell r="C90" t="str">
            <v>GRP</v>
          </cell>
          <cell r="D90">
            <v>900</v>
          </cell>
          <cell r="E90" t="str">
            <v>3 bar</v>
          </cell>
          <cell r="F90" t="str">
            <v>Rmt</v>
          </cell>
          <cell r="G90">
            <v>8245</v>
          </cell>
          <cell r="H90">
            <v>9758</v>
          </cell>
        </row>
        <row r="91">
          <cell r="B91" t="str">
            <v>GRP10003 bar</v>
          </cell>
          <cell r="C91" t="str">
            <v>GRP</v>
          </cell>
          <cell r="D91">
            <v>1000</v>
          </cell>
          <cell r="E91" t="str">
            <v>3 bar</v>
          </cell>
          <cell r="F91" t="str">
            <v>Rmt</v>
          </cell>
          <cell r="G91">
            <v>9881</v>
          </cell>
          <cell r="H91">
            <v>11695</v>
          </cell>
        </row>
        <row r="92">
          <cell r="B92" t="str">
            <v>GRP3506 bar</v>
          </cell>
          <cell r="C92" t="str">
            <v>GRP</v>
          </cell>
          <cell r="D92">
            <v>350</v>
          </cell>
          <cell r="E92" t="str">
            <v>6 bar</v>
          </cell>
          <cell r="F92" t="str">
            <v>Rmt</v>
          </cell>
          <cell r="G92">
            <v>2282</v>
          </cell>
          <cell r="H92">
            <v>2701</v>
          </cell>
        </row>
        <row r="93">
          <cell r="B93" t="str">
            <v>GRP4006 bar</v>
          </cell>
          <cell r="C93" t="str">
            <v>GRP</v>
          </cell>
          <cell r="D93">
            <v>400</v>
          </cell>
          <cell r="E93" t="str">
            <v>6 bar</v>
          </cell>
          <cell r="F93" t="str">
            <v>Rmt</v>
          </cell>
          <cell r="G93">
            <v>2618</v>
          </cell>
          <cell r="H93">
            <v>3099</v>
          </cell>
        </row>
        <row r="94">
          <cell r="B94" t="str">
            <v>GRP4506 bar</v>
          </cell>
          <cell r="C94" t="str">
            <v>GRP</v>
          </cell>
          <cell r="D94">
            <v>450</v>
          </cell>
          <cell r="E94" t="str">
            <v>6 bar</v>
          </cell>
          <cell r="F94" t="str">
            <v>Rmt</v>
          </cell>
          <cell r="G94">
            <v>3054</v>
          </cell>
          <cell r="H94">
            <v>3615</v>
          </cell>
        </row>
        <row r="95">
          <cell r="B95" t="str">
            <v>GRP5006 bar</v>
          </cell>
          <cell r="C95" t="str">
            <v>GRP</v>
          </cell>
          <cell r="D95">
            <v>500</v>
          </cell>
          <cell r="E95" t="str">
            <v>6 bar</v>
          </cell>
          <cell r="F95" t="str">
            <v>Rmt</v>
          </cell>
          <cell r="G95">
            <v>3485</v>
          </cell>
          <cell r="H95">
            <v>4125</v>
          </cell>
        </row>
        <row r="96">
          <cell r="B96" t="str">
            <v>GRP6006 bar</v>
          </cell>
          <cell r="C96" t="str">
            <v>GRP</v>
          </cell>
          <cell r="D96">
            <v>600</v>
          </cell>
          <cell r="E96" t="str">
            <v>6 bar</v>
          </cell>
          <cell r="F96" t="str">
            <v>Rmt</v>
          </cell>
          <cell r="G96">
            <v>4433</v>
          </cell>
          <cell r="H96">
            <v>5247</v>
          </cell>
        </row>
        <row r="97">
          <cell r="B97" t="str">
            <v>GRP7006 bar</v>
          </cell>
          <cell r="C97" t="str">
            <v>GRP</v>
          </cell>
          <cell r="D97">
            <v>700</v>
          </cell>
          <cell r="E97" t="str">
            <v>6 bar</v>
          </cell>
          <cell r="F97" t="str">
            <v>Rmt</v>
          </cell>
          <cell r="G97">
            <v>5634</v>
          </cell>
          <cell r="H97">
            <v>6668</v>
          </cell>
        </row>
        <row r="98">
          <cell r="B98" t="str">
            <v>GRP8006 bar</v>
          </cell>
          <cell r="C98" t="str">
            <v>GRP</v>
          </cell>
          <cell r="D98">
            <v>800</v>
          </cell>
          <cell r="E98" t="str">
            <v>6 bar</v>
          </cell>
          <cell r="F98" t="str">
            <v>Rmt</v>
          </cell>
          <cell r="G98">
            <v>6907</v>
          </cell>
          <cell r="H98">
            <v>8175</v>
          </cell>
        </row>
        <row r="99">
          <cell r="B99" t="str">
            <v>GRP9006 bar</v>
          </cell>
          <cell r="C99" t="str">
            <v>GRP</v>
          </cell>
          <cell r="D99">
            <v>900</v>
          </cell>
          <cell r="E99" t="str">
            <v>6 bar</v>
          </cell>
          <cell r="F99" t="str">
            <v>Rmt</v>
          </cell>
          <cell r="G99">
            <v>8595</v>
          </cell>
          <cell r="H99">
            <v>10173</v>
          </cell>
        </row>
        <row r="100">
          <cell r="B100" t="str">
            <v>GRP10006 bar</v>
          </cell>
          <cell r="C100" t="str">
            <v>GRP</v>
          </cell>
          <cell r="D100">
            <v>1000</v>
          </cell>
          <cell r="E100" t="str">
            <v>6 bar</v>
          </cell>
          <cell r="F100" t="str">
            <v>Rmt</v>
          </cell>
          <cell r="G100">
            <v>10336</v>
          </cell>
          <cell r="H100">
            <v>12233</v>
          </cell>
        </row>
        <row r="101">
          <cell r="B101" t="str">
            <v>GRP3509 bar</v>
          </cell>
          <cell r="C101" t="str">
            <v>GRP</v>
          </cell>
          <cell r="D101">
            <v>350</v>
          </cell>
          <cell r="E101" t="str">
            <v>9 bar</v>
          </cell>
          <cell r="F101" t="str">
            <v>Rmt</v>
          </cell>
          <cell r="G101">
            <v>2353</v>
          </cell>
          <cell r="H101">
            <v>2785</v>
          </cell>
        </row>
        <row r="102">
          <cell r="B102" t="str">
            <v>GRP4009 bar</v>
          </cell>
          <cell r="C102" t="str">
            <v>GRP</v>
          </cell>
          <cell r="D102">
            <v>400</v>
          </cell>
          <cell r="E102" t="str">
            <v>9 bar</v>
          </cell>
          <cell r="F102" t="str">
            <v>Rmt</v>
          </cell>
          <cell r="G102">
            <v>2714</v>
          </cell>
          <cell r="H102">
            <v>3212</v>
          </cell>
        </row>
        <row r="103">
          <cell r="B103" t="str">
            <v>GRP4509 bar</v>
          </cell>
          <cell r="C103" t="str">
            <v>GRP</v>
          </cell>
          <cell r="D103">
            <v>450</v>
          </cell>
          <cell r="E103" t="str">
            <v>9 bar</v>
          </cell>
          <cell r="F103" t="str">
            <v>Rmt</v>
          </cell>
          <cell r="G103">
            <v>3221</v>
          </cell>
          <cell r="H103">
            <v>3812</v>
          </cell>
        </row>
        <row r="104">
          <cell r="B104" t="str">
            <v>GRP5009 bar</v>
          </cell>
          <cell r="C104" t="str">
            <v>GRP</v>
          </cell>
          <cell r="D104">
            <v>500</v>
          </cell>
          <cell r="E104" t="str">
            <v>9 bar</v>
          </cell>
          <cell r="F104" t="str">
            <v>Rmt</v>
          </cell>
          <cell r="G104">
            <v>3685</v>
          </cell>
          <cell r="H104">
            <v>4361</v>
          </cell>
        </row>
        <row r="105">
          <cell r="B105" t="str">
            <v>GRP6009 bar</v>
          </cell>
          <cell r="C105" t="str">
            <v>GRP</v>
          </cell>
          <cell r="D105">
            <v>600</v>
          </cell>
          <cell r="E105" t="str">
            <v>9 bar</v>
          </cell>
          <cell r="F105" t="str">
            <v>Rmt</v>
          </cell>
          <cell r="G105">
            <v>4703</v>
          </cell>
          <cell r="H105">
            <v>5566</v>
          </cell>
        </row>
        <row r="106">
          <cell r="B106" t="str">
            <v>GRP7009 bar</v>
          </cell>
          <cell r="C106" t="str">
            <v>GRP</v>
          </cell>
          <cell r="D106">
            <v>700</v>
          </cell>
          <cell r="E106" t="str">
            <v>9 bar</v>
          </cell>
          <cell r="F106" t="str">
            <v>Rmt</v>
          </cell>
          <cell r="G106">
            <v>5986</v>
          </cell>
          <cell r="H106">
            <v>7085</v>
          </cell>
        </row>
        <row r="107">
          <cell r="B107" t="str">
            <v>GRP8009 bar</v>
          </cell>
          <cell r="C107" t="str">
            <v>GRP</v>
          </cell>
          <cell r="D107">
            <v>800</v>
          </cell>
          <cell r="E107" t="str">
            <v>9 bar</v>
          </cell>
          <cell r="F107" t="str">
            <v>Rmt</v>
          </cell>
          <cell r="G107">
            <v>7457</v>
          </cell>
          <cell r="H107">
            <v>8826</v>
          </cell>
        </row>
        <row r="108">
          <cell r="B108" t="str">
            <v>GRP9009 bar</v>
          </cell>
          <cell r="C108" t="str">
            <v>GRP</v>
          </cell>
          <cell r="D108">
            <v>900</v>
          </cell>
          <cell r="E108" t="str">
            <v>9 bar</v>
          </cell>
          <cell r="F108" t="str">
            <v>Rmt</v>
          </cell>
          <cell r="G108">
            <v>9338</v>
          </cell>
          <cell r="H108">
            <v>11052</v>
          </cell>
        </row>
        <row r="109">
          <cell r="B109" t="str">
            <v>GRP10009 bar</v>
          </cell>
          <cell r="C109" t="str">
            <v>GRP</v>
          </cell>
          <cell r="D109">
            <v>1000</v>
          </cell>
          <cell r="E109" t="str">
            <v>9 bar</v>
          </cell>
          <cell r="F109" t="str">
            <v>Rmt</v>
          </cell>
          <cell r="G109">
            <v>11118</v>
          </cell>
          <cell r="H109">
            <v>13159</v>
          </cell>
        </row>
        <row r="110">
          <cell r="B110" t="str">
            <v>GRP35012 bar</v>
          </cell>
          <cell r="C110" t="str">
            <v>GRP</v>
          </cell>
          <cell r="D110">
            <v>350</v>
          </cell>
          <cell r="E110" t="str">
            <v>12 bar</v>
          </cell>
          <cell r="F110" t="str">
            <v>Rmt</v>
          </cell>
          <cell r="G110">
            <v>2418</v>
          </cell>
          <cell r="H110">
            <v>2862</v>
          </cell>
        </row>
        <row r="111">
          <cell r="B111" t="str">
            <v>GRP40012 bar</v>
          </cell>
          <cell r="C111" t="str">
            <v>GRP</v>
          </cell>
          <cell r="D111">
            <v>400</v>
          </cell>
          <cell r="E111" t="str">
            <v>12 bar</v>
          </cell>
          <cell r="F111" t="str">
            <v>Rmt</v>
          </cell>
          <cell r="G111">
            <v>2841</v>
          </cell>
          <cell r="H111">
            <v>3362</v>
          </cell>
        </row>
        <row r="112">
          <cell r="B112" t="str">
            <v>GRP45012 bar</v>
          </cell>
          <cell r="C112" t="str">
            <v>GRP</v>
          </cell>
          <cell r="D112">
            <v>450</v>
          </cell>
          <cell r="E112" t="str">
            <v>12 bar</v>
          </cell>
          <cell r="F112" t="str">
            <v>Rmt</v>
          </cell>
          <cell r="G112">
            <v>3380</v>
          </cell>
          <cell r="H112">
            <v>4000</v>
          </cell>
        </row>
        <row r="113">
          <cell r="B113" t="str">
            <v>GRP50012 bar</v>
          </cell>
          <cell r="C113" t="str">
            <v>GRP</v>
          </cell>
          <cell r="D113">
            <v>500</v>
          </cell>
          <cell r="E113" t="str">
            <v>12 bar</v>
          </cell>
          <cell r="F113" t="str">
            <v>Rmt</v>
          </cell>
          <cell r="G113">
            <v>3915</v>
          </cell>
          <cell r="H113">
            <v>4634</v>
          </cell>
        </row>
        <row r="114">
          <cell r="B114" t="str">
            <v>GRP60012 bar</v>
          </cell>
          <cell r="C114" t="str">
            <v>GRP</v>
          </cell>
          <cell r="D114">
            <v>600</v>
          </cell>
          <cell r="E114" t="str">
            <v>12 bar</v>
          </cell>
          <cell r="F114" t="str">
            <v>Rmt</v>
          </cell>
          <cell r="G114">
            <v>5182</v>
          </cell>
          <cell r="H114">
            <v>6133</v>
          </cell>
        </row>
        <row r="115">
          <cell r="B115" t="str">
            <v>GRP70012 bar</v>
          </cell>
          <cell r="C115" t="str">
            <v>GRP</v>
          </cell>
          <cell r="D115">
            <v>700</v>
          </cell>
          <cell r="E115" t="str">
            <v>12 bar</v>
          </cell>
          <cell r="F115" t="str">
            <v>Rmt</v>
          </cell>
          <cell r="G115">
            <v>6529</v>
          </cell>
          <cell r="H115">
            <v>7727</v>
          </cell>
        </row>
        <row r="116">
          <cell r="B116" t="str">
            <v>GRP80012 bar</v>
          </cell>
          <cell r="C116" t="str">
            <v>GRP</v>
          </cell>
          <cell r="D116">
            <v>800</v>
          </cell>
          <cell r="E116" t="str">
            <v>12 bar</v>
          </cell>
          <cell r="F116" t="str">
            <v>Rmt</v>
          </cell>
          <cell r="G116">
            <v>8112</v>
          </cell>
          <cell r="H116">
            <v>9601</v>
          </cell>
        </row>
        <row r="117">
          <cell r="B117" t="str">
            <v>GRP90012 bar</v>
          </cell>
          <cell r="C117" t="str">
            <v>GRP</v>
          </cell>
          <cell r="D117">
            <v>900</v>
          </cell>
          <cell r="E117" t="str">
            <v>12 bar</v>
          </cell>
          <cell r="F117" t="str">
            <v>Rmt</v>
          </cell>
          <cell r="G117">
            <v>10128</v>
          </cell>
          <cell r="H117">
            <v>11987</v>
          </cell>
        </row>
        <row r="118">
          <cell r="B118" t="str">
            <v>GRP100012 bar</v>
          </cell>
          <cell r="C118" t="str">
            <v>GRP</v>
          </cell>
          <cell r="D118">
            <v>1000</v>
          </cell>
          <cell r="E118" t="str">
            <v>12 bar</v>
          </cell>
          <cell r="F118" t="str">
            <v>Rmt</v>
          </cell>
          <cell r="G118">
            <v>12125</v>
          </cell>
          <cell r="H118">
            <v>14351</v>
          </cell>
        </row>
        <row r="119">
          <cell r="B119" t="str">
            <v>GRP35015 bar</v>
          </cell>
          <cell r="C119" t="str">
            <v>GRP</v>
          </cell>
          <cell r="D119">
            <v>350</v>
          </cell>
          <cell r="E119" t="str">
            <v>15 bar</v>
          </cell>
          <cell r="F119" t="str">
            <v>Rmt</v>
          </cell>
          <cell r="G119">
            <v>2530</v>
          </cell>
          <cell r="H119">
            <v>2994</v>
          </cell>
        </row>
        <row r="120">
          <cell r="B120" t="str">
            <v>GRP40015 bar</v>
          </cell>
          <cell r="C120" t="str">
            <v>GRP</v>
          </cell>
          <cell r="D120">
            <v>400</v>
          </cell>
          <cell r="E120" t="str">
            <v>15 bar</v>
          </cell>
          <cell r="F120" t="str">
            <v>Rmt</v>
          </cell>
          <cell r="G120">
            <v>2953</v>
          </cell>
          <cell r="H120">
            <v>3495</v>
          </cell>
        </row>
        <row r="121">
          <cell r="B121" t="str">
            <v>GRP45015 bar</v>
          </cell>
          <cell r="C121" t="str">
            <v>GRP</v>
          </cell>
          <cell r="D121">
            <v>450</v>
          </cell>
          <cell r="E121" t="str">
            <v>15 bar</v>
          </cell>
          <cell r="F121" t="str">
            <v>Rmt</v>
          </cell>
          <cell r="G121">
            <v>3572</v>
          </cell>
          <cell r="H121">
            <v>4228</v>
          </cell>
        </row>
        <row r="122">
          <cell r="B122" t="str">
            <v>GRP50015 bar</v>
          </cell>
          <cell r="C122" t="str">
            <v>GRP</v>
          </cell>
          <cell r="D122">
            <v>500</v>
          </cell>
          <cell r="E122" t="str">
            <v>15 bar</v>
          </cell>
          <cell r="F122" t="str">
            <v>Rmt</v>
          </cell>
          <cell r="G122">
            <v>4139</v>
          </cell>
          <cell r="H122">
            <v>4899</v>
          </cell>
        </row>
        <row r="123">
          <cell r="B123" t="str">
            <v>GRP60015 bar</v>
          </cell>
          <cell r="C123" t="str">
            <v>GRP</v>
          </cell>
          <cell r="D123">
            <v>600</v>
          </cell>
          <cell r="E123" t="str">
            <v>15 bar</v>
          </cell>
          <cell r="F123" t="str">
            <v>Rmt</v>
          </cell>
          <cell r="G123">
            <v>5423</v>
          </cell>
          <cell r="H123">
            <v>6418</v>
          </cell>
        </row>
        <row r="124">
          <cell r="B124" t="str">
            <v>GRP70015 bar</v>
          </cell>
          <cell r="C124" t="str">
            <v>GRP</v>
          </cell>
          <cell r="D124">
            <v>700</v>
          </cell>
          <cell r="E124" t="str">
            <v>15 bar</v>
          </cell>
          <cell r="F124" t="str">
            <v>Rmt</v>
          </cell>
          <cell r="G124">
            <v>7024</v>
          </cell>
          <cell r="H124">
            <v>8313</v>
          </cell>
        </row>
        <row r="125">
          <cell r="B125" t="str">
            <v>GRP80015 bar</v>
          </cell>
          <cell r="C125" t="str">
            <v>GRP</v>
          </cell>
          <cell r="D125">
            <v>800</v>
          </cell>
          <cell r="E125" t="str">
            <v>15 bar</v>
          </cell>
          <cell r="F125" t="str">
            <v>Rmt</v>
          </cell>
          <cell r="G125">
            <v>8759</v>
          </cell>
          <cell r="H125">
            <v>10367</v>
          </cell>
        </row>
        <row r="126">
          <cell r="B126" t="str">
            <v>GRP90015 bar</v>
          </cell>
          <cell r="C126" t="str">
            <v>GRP</v>
          </cell>
          <cell r="D126">
            <v>900</v>
          </cell>
          <cell r="E126" t="str">
            <v>15 bar</v>
          </cell>
          <cell r="F126" t="str">
            <v>Rmt</v>
          </cell>
          <cell r="G126">
            <v>10967</v>
          </cell>
          <cell r="H126">
            <v>12980</v>
          </cell>
        </row>
        <row r="127">
          <cell r="B127" t="str">
            <v>GRP100015 bar</v>
          </cell>
          <cell r="C127" t="str">
            <v>GRP</v>
          </cell>
          <cell r="D127">
            <v>1000</v>
          </cell>
          <cell r="E127" t="str">
            <v>15 bar</v>
          </cell>
          <cell r="F127" t="str">
            <v>Rmt</v>
          </cell>
          <cell r="G127">
            <v>13071</v>
          </cell>
          <cell r="H127">
            <v>15470</v>
          </cell>
        </row>
        <row r="128">
          <cell r="B128" t="str">
            <v>GRPHoop glass</v>
          </cell>
          <cell r="C128" t="str">
            <v>GRP</v>
          </cell>
          <cell r="D128" t="str">
            <v>Hoop glass</v>
          </cell>
          <cell r="E128">
            <v>0</v>
          </cell>
          <cell r="F128">
            <v>0</v>
          </cell>
          <cell r="G128">
            <v>90</v>
          </cell>
          <cell r="H128">
            <v>73.5</v>
          </cell>
        </row>
        <row r="129">
          <cell r="B129" t="str">
            <v>GRPChop glass</v>
          </cell>
          <cell r="C129" t="str">
            <v>GRP</v>
          </cell>
          <cell r="D129" t="str">
            <v>Chop glass</v>
          </cell>
          <cell r="E129">
            <v>0</v>
          </cell>
          <cell r="F129">
            <v>0</v>
          </cell>
          <cell r="G129">
            <v>76</v>
          </cell>
          <cell r="H129">
            <v>102</v>
          </cell>
        </row>
        <row r="130">
          <cell r="B130" t="str">
            <v>GRPResin</v>
          </cell>
          <cell r="C130" t="str">
            <v>GRP</v>
          </cell>
          <cell r="D130" t="str">
            <v>Resin</v>
          </cell>
          <cell r="E130">
            <v>0</v>
          </cell>
          <cell r="F130">
            <v>0</v>
          </cell>
          <cell r="G130">
            <v>78</v>
          </cell>
          <cell r="H130">
            <v>95</v>
          </cell>
        </row>
        <row r="131">
          <cell r="B131" t="str">
            <v>PSC3506 kg/cm2</v>
          </cell>
          <cell r="C131" t="str">
            <v>PSC</v>
          </cell>
          <cell r="D131">
            <v>350</v>
          </cell>
          <cell r="E131" t="str">
            <v>6 kg/cm2</v>
          </cell>
          <cell r="F131" t="str">
            <v>Rmt</v>
          </cell>
          <cell r="G131">
            <v>1667</v>
          </cell>
          <cell r="H131">
            <v>2656</v>
          </cell>
        </row>
        <row r="132">
          <cell r="B132" t="str">
            <v>PSC4006 kg/cm2</v>
          </cell>
          <cell r="C132" t="str">
            <v>PSC</v>
          </cell>
          <cell r="D132">
            <v>400</v>
          </cell>
          <cell r="E132" t="str">
            <v>6 kg/cm2</v>
          </cell>
          <cell r="F132" t="str">
            <v>Rmt</v>
          </cell>
          <cell r="G132">
            <v>1793</v>
          </cell>
          <cell r="H132">
            <v>2857</v>
          </cell>
        </row>
        <row r="133">
          <cell r="B133" t="str">
            <v>PSC4506 kg/cm2</v>
          </cell>
          <cell r="C133" t="str">
            <v>PSC</v>
          </cell>
          <cell r="D133">
            <v>450</v>
          </cell>
          <cell r="E133" t="str">
            <v>6 kg/cm2</v>
          </cell>
          <cell r="F133" t="str">
            <v>Rmt</v>
          </cell>
          <cell r="G133">
            <v>1903</v>
          </cell>
          <cell r="H133">
            <v>3032</v>
          </cell>
        </row>
        <row r="134">
          <cell r="B134" t="str">
            <v>PSC5006 kg/cm2</v>
          </cell>
          <cell r="C134" t="str">
            <v>PSC</v>
          </cell>
          <cell r="D134">
            <v>500</v>
          </cell>
          <cell r="E134" t="str">
            <v>6 kg/cm2</v>
          </cell>
          <cell r="F134" t="str">
            <v>Rmt</v>
          </cell>
          <cell r="G134">
            <v>2061</v>
          </cell>
          <cell r="H134">
            <v>3284</v>
          </cell>
        </row>
        <row r="135">
          <cell r="B135" t="str">
            <v>PSC6006 kg/cm2</v>
          </cell>
          <cell r="C135" t="str">
            <v>PSC</v>
          </cell>
          <cell r="D135">
            <v>600</v>
          </cell>
          <cell r="E135" t="str">
            <v>6 kg/cm2</v>
          </cell>
          <cell r="F135" t="str">
            <v>Rmt</v>
          </cell>
          <cell r="G135">
            <v>2375</v>
          </cell>
          <cell r="H135">
            <v>3784</v>
          </cell>
        </row>
        <row r="136">
          <cell r="B136" t="str">
            <v>PSC7006 kg/cm2</v>
          </cell>
          <cell r="C136" t="str">
            <v>PSC</v>
          </cell>
          <cell r="D136">
            <v>700</v>
          </cell>
          <cell r="E136" t="str">
            <v>6 kg/cm2</v>
          </cell>
          <cell r="F136" t="str">
            <v>Rmt</v>
          </cell>
          <cell r="G136">
            <v>2910</v>
          </cell>
          <cell r="H136">
            <v>4637</v>
          </cell>
        </row>
        <row r="137">
          <cell r="B137" t="str">
            <v>PSC8006 kg/cm2</v>
          </cell>
          <cell r="C137" t="str">
            <v>PSC</v>
          </cell>
          <cell r="D137">
            <v>800</v>
          </cell>
          <cell r="E137" t="str">
            <v>6 kg/cm2</v>
          </cell>
          <cell r="F137" t="str">
            <v>Rmt</v>
          </cell>
          <cell r="G137">
            <v>3445</v>
          </cell>
          <cell r="H137">
            <v>5489</v>
          </cell>
        </row>
        <row r="138">
          <cell r="B138" t="str">
            <v>PSC9006 kg/cm2</v>
          </cell>
          <cell r="C138" t="str">
            <v>PSC</v>
          </cell>
          <cell r="D138">
            <v>900</v>
          </cell>
          <cell r="E138" t="str">
            <v>6 kg/cm2</v>
          </cell>
          <cell r="F138" t="str">
            <v>Rmt</v>
          </cell>
          <cell r="G138">
            <v>3995</v>
          </cell>
          <cell r="H138">
            <v>6365</v>
          </cell>
        </row>
        <row r="139">
          <cell r="B139" t="str">
            <v>PSC10006 kg/cm2</v>
          </cell>
          <cell r="C139" t="str">
            <v>PSC</v>
          </cell>
          <cell r="D139">
            <v>1000</v>
          </cell>
          <cell r="E139" t="str">
            <v>6 kg/cm2</v>
          </cell>
          <cell r="F139" t="str">
            <v>Rmt</v>
          </cell>
          <cell r="G139">
            <v>4688</v>
          </cell>
          <cell r="H139">
            <v>7469</v>
          </cell>
        </row>
        <row r="140">
          <cell r="B140" t="str">
            <v>PSC11006 kg/cm2</v>
          </cell>
          <cell r="C140" t="str">
            <v>PSC</v>
          </cell>
          <cell r="D140">
            <v>1100</v>
          </cell>
          <cell r="E140" t="str">
            <v>6 kg/cm2</v>
          </cell>
          <cell r="F140" t="str">
            <v>Rmt</v>
          </cell>
          <cell r="G140">
            <v>5332</v>
          </cell>
          <cell r="H140">
            <v>8495</v>
          </cell>
        </row>
        <row r="141">
          <cell r="B141" t="str">
            <v>PSC12006 kg/cm2</v>
          </cell>
          <cell r="C141" t="str">
            <v>PSC</v>
          </cell>
          <cell r="D141">
            <v>1200</v>
          </cell>
          <cell r="E141" t="str">
            <v>6 kg/cm2</v>
          </cell>
          <cell r="F141" t="str">
            <v>Rmt</v>
          </cell>
          <cell r="G141">
            <v>5914</v>
          </cell>
          <cell r="H141">
            <v>9423</v>
          </cell>
        </row>
        <row r="142">
          <cell r="B142" t="str">
            <v>PSC13006 kg/cm2</v>
          </cell>
          <cell r="C142" t="str">
            <v>PSC</v>
          </cell>
          <cell r="D142">
            <v>1300</v>
          </cell>
          <cell r="E142" t="str">
            <v>6 kg/cm2</v>
          </cell>
          <cell r="F142" t="str">
            <v>Rmt</v>
          </cell>
          <cell r="G142">
            <v>8030</v>
          </cell>
          <cell r="H142">
            <v>12724</v>
          </cell>
        </row>
        <row r="143">
          <cell r="B143" t="str">
            <v>PSC14006 kg/cm2</v>
          </cell>
          <cell r="C143" t="str">
            <v>PSC</v>
          </cell>
          <cell r="D143">
            <v>1400</v>
          </cell>
          <cell r="E143" t="str">
            <v>6 kg/cm2</v>
          </cell>
          <cell r="F143" t="str">
            <v>Rmt</v>
          </cell>
          <cell r="G143">
            <v>9160</v>
          </cell>
          <cell r="H143">
            <v>14595</v>
          </cell>
        </row>
        <row r="144">
          <cell r="B144" t="str">
            <v>PSC15006 kg/cm2</v>
          </cell>
          <cell r="C144" t="str">
            <v>PSC</v>
          </cell>
          <cell r="D144">
            <v>1500</v>
          </cell>
          <cell r="E144" t="str">
            <v>6 kg/cm2</v>
          </cell>
          <cell r="F144" t="str">
            <v>Rmt</v>
          </cell>
          <cell r="G144">
            <v>10410</v>
          </cell>
          <cell r="H144">
            <v>16586</v>
          </cell>
        </row>
        <row r="145">
          <cell r="B145" t="str">
            <v>PSC16006 kg/cm2</v>
          </cell>
          <cell r="C145" t="str">
            <v>PSC</v>
          </cell>
          <cell r="D145">
            <v>1600</v>
          </cell>
          <cell r="E145" t="str">
            <v>6 kg/cm2</v>
          </cell>
          <cell r="F145" t="str">
            <v>Rmt</v>
          </cell>
          <cell r="G145">
            <v>11660</v>
          </cell>
          <cell r="H145">
            <v>18578</v>
          </cell>
        </row>
        <row r="146">
          <cell r="B146" t="str">
            <v>PSC3508 kg/cm2</v>
          </cell>
          <cell r="C146" t="str">
            <v>PSC</v>
          </cell>
          <cell r="D146">
            <v>350</v>
          </cell>
          <cell r="E146" t="str">
            <v>8 kg/cm2</v>
          </cell>
          <cell r="F146" t="str">
            <v>Rmt</v>
          </cell>
          <cell r="G146">
            <v>1667</v>
          </cell>
          <cell r="H146">
            <v>2656</v>
          </cell>
        </row>
        <row r="147">
          <cell r="B147" t="str">
            <v>PSC4008 kg/cm2</v>
          </cell>
          <cell r="C147" t="str">
            <v>PSC</v>
          </cell>
          <cell r="D147">
            <v>400</v>
          </cell>
          <cell r="E147" t="str">
            <v>8 kg/cm2</v>
          </cell>
          <cell r="F147" t="str">
            <v>Rmt</v>
          </cell>
          <cell r="G147">
            <v>1809</v>
          </cell>
          <cell r="H147">
            <v>2882</v>
          </cell>
        </row>
        <row r="148">
          <cell r="B148" t="str">
            <v>PSC4508 kg/cm2</v>
          </cell>
          <cell r="C148" t="str">
            <v>PSC</v>
          </cell>
          <cell r="D148">
            <v>450</v>
          </cell>
          <cell r="E148" t="str">
            <v>8 kg/cm2</v>
          </cell>
          <cell r="F148" t="str">
            <v>Rmt</v>
          </cell>
          <cell r="G148">
            <v>1919</v>
          </cell>
          <cell r="H148">
            <v>3058</v>
          </cell>
        </row>
        <row r="149">
          <cell r="B149" t="str">
            <v>PSC5008 kg/cm2</v>
          </cell>
          <cell r="C149" t="str">
            <v>PSC</v>
          </cell>
          <cell r="D149">
            <v>500</v>
          </cell>
          <cell r="E149" t="str">
            <v>8 kg/cm2</v>
          </cell>
          <cell r="F149" t="str">
            <v>Rmt</v>
          </cell>
          <cell r="G149">
            <v>2076</v>
          </cell>
          <cell r="H149">
            <v>3308</v>
          </cell>
        </row>
        <row r="150">
          <cell r="B150" t="str">
            <v>PSC6008 kg/cm2</v>
          </cell>
          <cell r="C150" t="str">
            <v>PSC</v>
          </cell>
          <cell r="D150">
            <v>600</v>
          </cell>
          <cell r="E150" t="str">
            <v>8 kg/cm2</v>
          </cell>
          <cell r="F150" t="str">
            <v>Rmt</v>
          </cell>
          <cell r="G150">
            <v>2391</v>
          </cell>
          <cell r="H150">
            <v>3810</v>
          </cell>
        </row>
        <row r="151">
          <cell r="B151" t="str">
            <v>PSC7008 kg/cm2</v>
          </cell>
          <cell r="C151" t="str">
            <v>PSC</v>
          </cell>
          <cell r="D151">
            <v>700</v>
          </cell>
          <cell r="E151" t="str">
            <v>8 kg/cm2</v>
          </cell>
          <cell r="F151" t="str">
            <v>Rmt</v>
          </cell>
          <cell r="G151">
            <v>2926</v>
          </cell>
          <cell r="H151">
            <v>4662</v>
          </cell>
        </row>
        <row r="152">
          <cell r="B152" t="str">
            <v>PSC8008 kg/cm2</v>
          </cell>
          <cell r="C152" t="str">
            <v>PSC</v>
          </cell>
          <cell r="D152">
            <v>800</v>
          </cell>
          <cell r="E152" t="str">
            <v>8 kg/cm2</v>
          </cell>
          <cell r="F152" t="str">
            <v>Rmt</v>
          </cell>
          <cell r="G152">
            <v>3476</v>
          </cell>
          <cell r="H152">
            <v>5538</v>
          </cell>
        </row>
        <row r="153">
          <cell r="B153" t="str">
            <v>PSC9008 kg/cm2</v>
          </cell>
          <cell r="C153" t="str">
            <v>PSC</v>
          </cell>
          <cell r="D153">
            <v>900</v>
          </cell>
          <cell r="E153" t="str">
            <v>8 kg/cm2</v>
          </cell>
          <cell r="F153" t="str">
            <v>Rmt</v>
          </cell>
          <cell r="G153">
            <v>4027</v>
          </cell>
          <cell r="H153">
            <v>6416</v>
          </cell>
        </row>
        <row r="154">
          <cell r="B154" t="str">
            <v>PSC10008 kg/cm2</v>
          </cell>
          <cell r="C154" t="str">
            <v>PSC</v>
          </cell>
          <cell r="D154">
            <v>1000</v>
          </cell>
          <cell r="E154" t="str">
            <v>8 kg/cm2</v>
          </cell>
          <cell r="F154" t="str">
            <v>Rmt</v>
          </cell>
          <cell r="G154">
            <v>4735</v>
          </cell>
          <cell r="H154">
            <v>7544</v>
          </cell>
        </row>
        <row r="155">
          <cell r="B155" t="str">
            <v>PSC11008 kg/cm2</v>
          </cell>
          <cell r="C155" t="str">
            <v>PSC</v>
          </cell>
          <cell r="D155">
            <v>1100</v>
          </cell>
          <cell r="E155" t="str">
            <v>8 kg/cm2</v>
          </cell>
          <cell r="F155" t="str">
            <v>Rmt</v>
          </cell>
          <cell r="G155">
            <v>5411</v>
          </cell>
          <cell r="H155">
            <v>8621</v>
          </cell>
        </row>
        <row r="156">
          <cell r="B156" t="str">
            <v>PSC12008 kg/cm2</v>
          </cell>
          <cell r="C156" t="str">
            <v>PSC</v>
          </cell>
          <cell r="D156">
            <v>1200</v>
          </cell>
          <cell r="E156" t="str">
            <v>8 kg/cm2</v>
          </cell>
          <cell r="F156" t="str">
            <v>Rmt</v>
          </cell>
          <cell r="G156">
            <v>6025</v>
          </cell>
          <cell r="H156">
            <v>9600</v>
          </cell>
        </row>
        <row r="157">
          <cell r="B157" t="str">
            <v>PSC13008 kg/cm2</v>
          </cell>
          <cell r="C157" t="str">
            <v>PSC</v>
          </cell>
          <cell r="D157">
            <v>1300</v>
          </cell>
          <cell r="E157" t="str">
            <v>8 kg/cm2</v>
          </cell>
          <cell r="F157" t="str">
            <v>Rmt</v>
          </cell>
          <cell r="G157">
            <v>8390</v>
          </cell>
          <cell r="H157">
            <v>13368</v>
          </cell>
        </row>
        <row r="158">
          <cell r="B158" t="str">
            <v>PSC14008 kg/cm2</v>
          </cell>
          <cell r="C158" t="str">
            <v>PSC</v>
          </cell>
          <cell r="D158">
            <v>1400</v>
          </cell>
          <cell r="E158" t="str">
            <v>8 kg/cm2</v>
          </cell>
          <cell r="F158" t="str">
            <v>Rmt</v>
          </cell>
          <cell r="G158">
            <v>9590</v>
          </cell>
          <cell r="H158">
            <v>15280</v>
          </cell>
        </row>
        <row r="159">
          <cell r="B159" t="str">
            <v>PSC15008 kg/cm2</v>
          </cell>
          <cell r="C159" t="str">
            <v>PSC</v>
          </cell>
          <cell r="D159">
            <v>1500</v>
          </cell>
          <cell r="E159" t="str">
            <v>8 kg/cm2</v>
          </cell>
          <cell r="F159" t="str">
            <v>Rmt</v>
          </cell>
          <cell r="G159">
            <v>10910</v>
          </cell>
          <cell r="H159">
            <v>17383</v>
          </cell>
        </row>
        <row r="160">
          <cell r="B160" t="str">
            <v>PSC16008 kg/cm2</v>
          </cell>
          <cell r="C160" t="str">
            <v>PSC</v>
          </cell>
          <cell r="D160">
            <v>1600</v>
          </cell>
          <cell r="E160" t="str">
            <v>8 kg/cm2</v>
          </cell>
          <cell r="F160" t="str">
            <v>Rmt</v>
          </cell>
          <cell r="G160">
            <v>12230</v>
          </cell>
          <cell r="H160">
            <v>19486</v>
          </cell>
        </row>
        <row r="161">
          <cell r="B161" t="str">
            <v>PSC35010 kg/cm2</v>
          </cell>
          <cell r="C161" t="str">
            <v>PSC</v>
          </cell>
          <cell r="D161">
            <v>350</v>
          </cell>
          <cell r="E161" t="str">
            <v>10 kg/cm2</v>
          </cell>
          <cell r="F161" t="str">
            <v>Rmt</v>
          </cell>
          <cell r="G161">
            <v>1683</v>
          </cell>
          <cell r="H161">
            <v>2682</v>
          </cell>
        </row>
        <row r="162">
          <cell r="B162" t="str">
            <v>PSC40010 kg/cm2</v>
          </cell>
          <cell r="C162" t="str">
            <v>PSC</v>
          </cell>
          <cell r="D162">
            <v>400</v>
          </cell>
          <cell r="E162" t="str">
            <v>10 kg/cm2</v>
          </cell>
          <cell r="F162" t="str">
            <v>Rmt</v>
          </cell>
          <cell r="G162">
            <v>1825</v>
          </cell>
          <cell r="H162">
            <v>2908</v>
          </cell>
        </row>
        <row r="163">
          <cell r="B163" t="str">
            <v>PSC45010 kg/cm2</v>
          </cell>
          <cell r="C163" t="str">
            <v>PSC</v>
          </cell>
          <cell r="D163">
            <v>450</v>
          </cell>
          <cell r="E163" t="str">
            <v>10 kg/cm2</v>
          </cell>
          <cell r="F163" t="str">
            <v>Rmt</v>
          </cell>
          <cell r="G163">
            <v>1935</v>
          </cell>
          <cell r="H163">
            <v>3083</v>
          </cell>
        </row>
        <row r="164">
          <cell r="B164" t="str">
            <v>PSC50010 kg/cm2</v>
          </cell>
          <cell r="C164" t="str">
            <v>PSC</v>
          </cell>
          <cell r="D164">
            <v>500</v>
          </cell>
          <cell r="E164" t="str">
            <v>10 kg/cm2</v>
          </cell>
          <cell r="F164" t="str">
            <v>Rmt</v>
          </cell>
          <cell r="G164">
            <v>2092</v>
          </cell>
          <cell r="H164">
            <v>3333</v>
          </cell>
        </row>
        <row r="165">
          <cell r="B165" t="str">
            <v>PSC60010 kg/cm2</v>
          </cell>
          <cell r="C165" t="str">
            <v>PSC</v>
          </cell>
          <cell r="D165">
            <v>600</v>
          </cell>
          <cell r="E165" t="str">
            <v>10 kg/cm2</v>
          </cell>
          <cell r="F165" t="str">
            <v>Rmt</v>
          </cell>
          <cell r="G165">
            <v>2422</v>
          </cell>
          <cell r="H165">
            <v>3859</v>
          </cell>
        </row>
        <row r="166">
          <cell r="B166" t="str">
            <v>PSC70010 kg/cm2</v>
          </cell>
          <cell r="C166" t="str">
            <v>PSC</v>
          </cell>
          <cell r="D166">
            <v>700</v>
          </cell>
          <cell r="E166" t="str">
            <v>10 kg/cm2</v>
          </cell>
          <cell r="F166" t="str">
            <v>Rmt</v>
          </cell>
          <cell r="G166">
            <v>2973</v>
          </cell>
          <cell r="H166">
            <v>4737</v>
          </cell>
        </row>
        <row r="167">
          <cell r="B167" t="str">
            <v>PSC80010 kg/cm2</v>
          </cell>
          <cell r="C167" t="str">
            <v>PSC</v>
          </cell>
          <cell r="D167">
            <v>800</v>
          </cell>
          <cell r="E167" t="str">
            <v>10 kg/cm2</v>
          </cell>
          <cell r="F167" t="str">
            <v>Rmt</v>
          </cell>
          <cell r="G167">
            <v>3571</v>
          </cell>
          <cell r="H167">
            <v>5690</v>
          </cell>
        </row>
        <row r="168">
          <cell r="B168" t="str">
            <v>PSC90010 kg/cm2</v>
          </cell>
          <cell r="C168" t="str">
            <v>PSC</v>
          </cell>
          <cell r="D168">
            <v>900</v>
          </cell>
          <cell r="E168" t="str">
            <v>10 kg/cm2</v>
          </cell>
          <cell r="F168" t="str">
            <v>Rmt</v>
          </cell>
          <cell r="G168">
            <v>4121</v>
          </cell>
          <cell r="H168">
            <v>6566</v>
          </cell>
        </row>
        <row r="169">
          <cell r="B169" t="str">
            <v>PSC100010 kg/cm2</v>
          </cell>
          <cell r="C169" t="str">
            <v>PSC</v>
          </cell>
          <cell r="D169">
            <v>1000</v>
          </cell>
          <cell r="E169" t="str">
            <v>10 kg/cm2</v>
          </cell>
          <cell r="F169" t="str">
            <v>Rmt</v>
          </cell>
          <cell r="G169">
            <v>4876</v>
          </cell>
          <cell r="H169">
            <v>7769</v>
          </cell>
        </row>
        <row r="170">
          <cell r="B170" t="str">
            <v>PSC110010 kg/cm2</v>
          </cell>
          <cell r="C170" t="str">
            <v>PSC</v>
          </cell>
          <cell r="D170">
            <v>1100</v>
          </cell>
          <cell r="E170" t="str">
            <v>10 kg/cm2</v>
          </cell>
          <cell r="F170" t="str">
            <v>Rmt</v>
          </cell>
          <cell r="G170">
            <v>5568</v>
          </cell>
          <cell r="H170">
            <v>8871</v>
          </cell>
        </row>
        <row r="171">
          <cell r="B171" t="str">
            <v>PSC120010 kg/cm2</v>
          </cell>
          <cell r="C171" t="str">
            <v>PSC</v>
          </cell>
          <cell r="D171">
            <v>1200</v>
          </cell>
          <cell r="E171" t="str">
            <v>10 kg/cm2</v>
          </cell>
          <cell r="F171" t="str">
            <v>Rmt</v>
          </cell>
          <cell r="G171">
            <v>6229</v>
          </cell>
          <cell r="H171">
            <v>9925</v>
          </cell>
        </row>
        <row r="172">
          <cell r="B172" t="str">
            <v>PSC130010 kg/cm2</v>
          </cell>
          <cell r="C172" t="str">
            <v>PSC</v>
          </cell>
          <cell r="D172">
            <v>1300</v>
          </cell>
          <cell r="E172" t="str">
            <v>10 kg/cm2</v>
          </cell>
          <cell r="F172" t="str">
            <v>Rmt</v>
          </cell>
          <cell r="G172">
            <v>8770</v>
          </cell>
          <cell r="H172">
            <v>13973</v>
          </cell>
        </row>
        <row r="173">
          <cell r="B173" t="str">
            <v>PSC140010 kg/cm2</v>
          </cell>
          <cell r="C173" t="str">
            <v>PSC</v>
          </cell>
          <cell r="D173">
            <v>1400</v>
          </cell>
          <cell r="E173" t="str">
            <v>10 kg/cm2</v>
          </cell>
          <cell r="F173" t="str">
            <v>Rmt</v>
          </cell>
          <cell r="G173">
            <v>10140</v>
          </cell>
          <cell r="H173">
            <v>16156</v>
          </cell>
        </row>
        <row r="174">
          <cell r="B174" t="str">
            <v>PSC150010 kg/cm2</v>
          </cell>
          <cell r="C174" t="str">
            <v>PSC</v>
          </cell>
          <cell r="D174">
            <v>1500</v>
          </cell>
          <cell r="E174" t="str">
            <v>10 kg/cm2</v>
          </cell>
          <cell r="F174" t="str">
            <v>Rmt</v>
          </cell>
          <cell r="G174">
            <v>11420</v>
          </cell>
          <cell r="H174">
            <v>18195</v>
          </cell>
        </row>
        <row r="175">
          <cell r="B175" t="str">
            <v>PSC160010 kg/cm2</v>
          </cell>
          <cell r="C175" t="str">
            <v>PSC</v>
          </cell>
          <cell r="D175">
            <v>1600</v>
          </cell>
          <cell r="E175" t="str">
            <v>10 kg/cm2</v>
          </cell>
          <cell r="F175" t="str">
            <v>Rmt</v>
          </cell>
          <cell r="G175">
            <v>12810</v>
          </cell>
          <cell r="H175">
            <v>20410</v>
          </cell>
        </row>
        <row r="176">
          <cell r="B176" t="str">
            <v>PSC35012 kg/cm2</v>
          </cell>
          <cell r="C176" t="str">
            <v>PSC</v>
          </cell>
          <cell r="D176">
            <v>350</v>
          </cell>
          <cell r="E176" t="str">
            <v>12 kg/cm2</v>
          </cell>
          <cell r="F176" t="str">
            <v>Rmt</v>
          </cell>
          <cell r="G176">
            <v>1699</v>
          </cell>
          <cell r="H176">
            <v>2707</v>
          </cell>
        </row>
        <row r="177">
          <cell r="B177" t="str">
            <v>PSC40012 kg/cm2</v>
          </cell>
          <cell r="C177" t="str">
            <v>PSC</v>
          </cell>
          <cell r="D177">
            <v>400</v>
          </cell>
          <cell r="E177" t="str">
            <v>12 kg/cm2</v>
          </cell>
          <cell r="F177" t="str">
            <v>Rmt</v>
          </cell>
          <cell r="G177">
            <v>1856</v>
          </cell>
          <cell r="H177">
            <v>2957</v>
          </cell>
        </row>
        <row r="178">
          <cell r="B178" t="str">
            <v>PSC45012 kg/cm2</v>
          </cell>
          <cell r="C178" t="str">
            <v>PSC</v>
          </cell>
          <cell r="D178">
            <v>450</v>
          </cell>
          <cell r="E178" t="str">
            <v>12 kg/cm2</v>
          </cell>
          <cell r="F178" t="str">
            <v>Rmt</v>
          </cell>
          <cell r="G178">
            <v>1982</v>
          </cell>
          <cell r="H178">
            <v>3158</v>
          </cell>
        </row>
        <row r="179">
          <cell r="B179" t="str">
            <v>PSC50012 kg/cm2</v>
          </cell>
          <cell r="C179" t="str">
            <v>PSC</v>
          </cell>
          <cell r="D179">
            <v>500</v>
          </cell>
          <cell r="E179" t="str">
            <v>12 kg/cm2</v>
          </cell>
          <cell r="F179" t="str">
            <v>Rmt</v>
          </cell>
          <cell r="G179">
            <v>2139</v>
          </cell>
          <cell r="H179">
            <v>3408</v>
          </cell>
        </row>
        <row r="180">
          <cell r="B180" t="str">
            <v>PSC60012 kg/cm2</v>
          </cell>
          <cell r="C180" t="str">
            <v>PSC</v>
          </cell>
          <cell r="D180">
            <v>600</v>
          </cell>
          <cell r="E180" t="str">
            <v>12 kg/cm2</v>
          </cell>
          <cell r="F180" t="str">
            <v>Rmt</v>
          </cell>
          <cell r="G180">
            <v>2501</v>
          </cell>
          <cell r="H180">
            <v>3985</v>
          </cell>
        </row>
        <row r="181">
          <cell r="B181" t="str">
            <v>PSC70012 kg/cm2</v>
          </cell>
          <cell r="C181" t="str">
            <v>PSC</v>
          </cell>
          <cell r="D181">
            <v>700</v>
          </cell>
          <cell r="E181" t="str">
            <v>12 kg/cm2</v>
          </cell>
          <cell r="F181" t="str">
            <v>Rmt</v>
          </cell>
          <cell r="G181">
            <v>3052</v>
          </cell>
          <cell r="H181">
            <v>4863</v>
          </cell>
        </row>
        <row r="182">
          <cell r="B182" t="str">
            <v>PSC80012 kg/cm2</v>
          </cell>
          <cell r="C182" t="str">
            <v>PSC</v>
          </cell>
          <cell r="D182">
            <v>800</v>
          </cell>
          <cell r="E182" t="str">
            <v>12 kg/cm2</v>
          </cell>
          <cell r="F182" t="str">
            <v>Rmt</v>
          </cell>
          <cell r="G182">
            <v>3665</v>
          </cell>
          <cell r="H182">
            <v>5839</v>
          </cell>
        </row>
        <row r="183">
          <cell r="B183" t="str">
            <v>PSC90012 kg/cm2</v>
          </cell>
          <cell r="C183" t="str">
            <v>PSC</v>
          </cell>
          <cell r="D183">
            <v>900</v>
          </cell>
          <cell r="E183" t="str">
            <v>12 kg/cm2</v>
          </cell>
          <cell r="F183" t="str">
            <v>Rmt</v>
          </cell>
          <cell r="G183">
            <v>4294</v>
          </cell>
          <cell r="H183">
            <v>6842</v>
          </cell>
        </row>
        <row r="184">
          <cell r="B184" t="str">
            <v>PSC100012 kg/cm2</v>
          </cell>
          <cell r="C184" t="str">
            <v>PSC</v>
          </cell>
          <cell r="D184">
            <v>1000</v>
          </cell>
          <cell r="E184" t="str">
            <v>12 kg/cm2</v>
          </cell>
          <cell r="F184" t="str">
            <v>Rmt</v>
          </cell>
          <cell r="G184">
            <v>5065</v>
          </cell>
          <cell r="H184">
            <v>8070</v>
          </cell>
        </row>
        <row r="185">
          <cell r="B185" t="str">
            <v>PSC110012 kg/cm2</v>
          </cell>
          <cell r="C185" t="str">
            <v>PSC</v>
          </cell>
          <cell r="D185">
            <v>1100</v>
          </cell>
          <cell r="E185" t="str">
            <v>12 kg/cm2</v>
          </cell>
          <cell r="F185" t="str">
            <v>Rmt</v>
          </cell>
          <cell r="G185">
            <v>5867</v>
          </cell>
          <cell r="H185">
            <v>9348</v>
          </cell>
        </row>
        <row r="186">
          <cell r="B186" t="str">
            <v>PSC120012 kg/cm2</v>
          </cell>
          <cell r="C186" t="str">
            <v>PSC</v>
          </cell>
          <cell r="D186">
            <v>1200</v>
          </cell>
          <cell r="E186" t="str">
            <v>12 kg/cm2</v>
          </cell>
          <cell r="F186" t="str">
            <v>Rmt</v>
          </cell>
          <cell r="G186">
            <v>6559</v>
          </cell>
          <cell r="H186">
            <v>10450</v>
          </cell>
        </row>
        <row r="187">
          <cell r="B187" t="str">
            <v>PSC130012 kg/cm2</v>
          </cell>
          <cell r="C187" t="str">
            <v>PSC</v>
          </cell>
          <cell r="D187">
            <v>1300</v>
          </cell>
          <cell r="E187" t="str">
            <v>12 kg/cm2</v>
          </cell>
          <cell r="F187" t="str">
            <v>Rmt</v>
          </cell>
          <cell r="G187">
            <v>9150</v>
          </cell>
          <cell r="H187">
            <v>14579</v>
          </cell>
        </row>
        <row r="188">
          <cell r="B188" t="str">
            <v>PSC140012 kg/cm2</v>
          </cell>
          <cell r="C188" t="str">
            <v>PSC</v>
          </cell>
          <cell r="D188">
            <v>1400</v>
          </cell>
          <cell r="E188" t="str">
            <v>12 kg/cm2</v>
          </cell>
          <cell r="F188" t="str">
            <v>Rmt</v>
          </cell>
          <cell r="G188">
            <v>10750</v>
          </cell>
          <cell r="H188">
            <v>17128</v>
          </cell>
        </row>
        <row r="189">
          <cell r="B189" t="str">
            <v>PSC150012 kg/cm2</v>
          </cell>
          <cell r="C189" t="str">
            <v>PSC</v>
          </cell>
          <cell r="D189">
            <v>1500</v>
          </cell>
          <cell r="E189" t="str">
            <v>12 kg/cm2</v>
          </cell>
          <cell r="F189" t="str">
            <v>Rmt</v>
          </cell>
          <cell r="G189">
            <v>12240</v>
          </cell>
          <cell r="H189">
            <v>19502</v>
          </cell>
        </row>
        <row r="190">
          <cell r="B190" t="str">
            <v>PSC160012 kg/cm2</v>
          </cell>
          <cell r="C190" t="str">
            <v>PSC</v>
          </cell>
          <cell r="D190">
            <v>1600</v>
          </cell>
          <cell r="E190" t="str">
            <v>12 kg/cm2</v>
          </cell>
          <cell r="F190" t="str">
            <v>Rmt</v>
          </cell>
          <cell r="G190">
            <v>14250</v>
          </cell>
          <cell r="H190">
            <v>22705</v>
          </cell>
        </row>
        <row r="191">
          <cell r="B191" t="str">
            <v>PSC35014 kg/cm2</v>
          </cell>
          <cell r="C191" t="str">
            <v>PSC</v>
          </cell>
          <cell r="D191">
            <v>350</v>
          </cell>
          <cell r="E191" t="str">
            <v>14 kg/cm2</v>
          </cell>
          <cell r="F191" t="str">
            <v>Rmt</v>
          </cell>
          <cell r="G191">
            <v>1730</v>
          </cell>
          <cell r="H191">
            <v>2756</v>
          </cell>
        </row>
        <row r="192">
          <cell r="B192" t="str">
            <v>PSC40014 kg/cm2</v>
          </cell>
          <cell r="C192" t="str">
            <v>PSC</v>
          </cell>
          <cell r="D192">
            <v>400</v>
          </cell>
          <cell r="E192" t="str">
            <v>14 kg/cm2</v>
          </cell>
          <cell r="F192" t="str">
            <v>Rmt</v>
          </cell>
          <cell r="G192">
            <v>1888</v>
          </cell>
          <cell r="H192">
            <v>3008</v>
          </cell>
        </row>
        <row r="193">
          <cell r="B193" t="str">
            <v>PSC45014 kg/cm2</v>
          </cell>
          <cell r="C193" t="str">
            <v>PSC</v>
          </cell>
          <cell r="D193">
            <v>450</v>
          </cell>
          <cell r="E193" t="str">
            <v>14 kg/cm2</v>
          </cell>
          <cell r="F193" t="str">
            <v>Rmt</v>
          </cell>
          <cell r="G193">
            <v>2029</v>
          </cell>
          <cell r="H193">
            <v>3233</v>
          </cell>
        </row>
        <row r="194">
          <cell r="B194" t="str">
            <v>PSC50014 kg/cm2</v>
          </cell>
          <cell r="C194" t="str">
            <v>PSC</v>
          </cell>
          <cell r="D194">
            <v>500</v>
          </cell>
          <cell r="E194" t="str">
            <v>14 kg/cm2</v>
          </cell>
          <cell r="F194" t="str">
            <v>Rmt</v>
          </cell>
          <cell r="G194">
            <v>2186</v>
          </cell>
          <cell r="H194">
            <v>3483</v>
          </cell>
        </row>
        <row r="195">
          <cell r="B195" t="str">
            <v>PSC60014 kg/cm2</v>
          </cell>
          <cell r="C195" t="str">
            <v>PSC</v>
          </cell>
          <cell r="D195">
            <v>600</v>
          </cell>
          <cell r="E195" t="str">
            <v>14 kg/cm2</v>
          </cell>
          <cell r="F195" t="str">
            <v>Rmt</v>
          </cell>
          <cell r="G195">
            <v>2580</v>
          </cell>
          <cell r="H195">
            <v>4111</v>
          </cell>
        </row>
        <row r="196">
          <cell r="B196" t="str">
            <v>PSC70014 kg/cm2</v>
          </cell>
          <cell r="C196" t="str">
            <v>PSC</v>
          </cell>
          <cell r="D196">
            <v>700</v>
          </cell>
          <cell r="E196" t="str">
            <v>14 kg/cm2</v>
          </cell>
          <cell r="F196" t="str">
            <v>Rmt</v>
          </cell>
          <cell r="G196">
            <v>3162</v>
          </cell>
          <cell r="H196">
            <v>5038</v>
          </cell>
        </row>
        <row r="197">
          <cell r="B197" t="str">
            <v>PSC80014 kg/cm2</v>
          </cell>
          <cell r="C197" t="str">
            <v>PSC</v>
          </cell>
          <cell r="D197">
            <v>800</v>
          </cell>
          <cell r="E197" t="str">
            <v>14 kg/cm2</v>
          </cell>
          <cell r="F197" t="str">
            <v>Rmt</v>
          </cell>
          <cell r="G197">
            <v>3807</v>
          </cell>
          <cell r="H197">
            <v>6066</v>
          </cell>
        </row>
        <row r="198">
          <cell r="B198" t="str">
            <v>PSC90014 kg/cm2</v>
          </cell>
          <cell r="C198" t="str">
            <v>PSC</v>
          </cell>
          <cell r="D198">
            <v>900</v>
          </cell>
          <cell r="E198" t="str">
            <v>14 kg/cm2</v>
          </cell>
          <cell r="F198" t="str">
            <v>Rmt</v>
          </cell>
          <cell r="G198">
            <v>4467</v>
          </cell>
          <cell r="H198">
            <v>7117</v>
          </cell>
        </row>
        <row r="199">
          <cell r="B199" t="str">
            <v>PSC100014 kg/cm2</v>
          </cell>
          <cell r="C199" t="str">
            <v>PSC</v>
          </cell>
          <cell r="D199">
            <v>1000</v>
          </cell>
          <cell r="E199" t="str">
            <v>14 kg/cm2</v>
          </cell>
          <cell r="F199" t="str">
            <v>Rmt</v>
          </cell>
          <cell r="G199">
            <v>5364</v>
          </cell>
          <cell r="H199">
            <v>8546</v>
          </cell>
        </row>
        <row r="200">
          <cell r="B200" t="str">
            <v>PSC110014 kg/cm2</v>
          </cell>
          <cell r="C200" t="str">
            <v>PSC</v>
          </cell>
          <cell r="D200">
            <v>1100</v>
          </cell>
          <cell r="E200" t="str">
            <v>14 kg/cm2</v>
          </cell>
          <cell r="F200" t="str">
            <v>Rmt</v>
          </cell>
          <cell r="G200">
            <v>6135</v>
          </cell>
          <cell r="H200">
            <v>9775</v>
          </cell>
        </row>
        <row r="201">
          <cell r="B201" t="str">
            <v>PSC120014 kg/cm2</v>
          </cell>
          <cell r="C201" t="str">
            <v>PSC</v>
          </cell>
          <cell r="D201">
            <v>1200</v>
          </cell>
          <cell r="E201" t="str">
            <v>14 kg/cm2</v>
          </cell>
          <cell r="F201" t="str">
            <v>Rmt</v>
          </cell>
          <cell r="G201">
            <v>6890</v>
          </cell>
          <cell r="H201">
            <v>40978</v>
          </cell>
        </row>
        <row r="202">
          <cell r="B202" t="str">
            <v>PSC130014 kg/cm2</v>
          </cell>
          <cell r="C202" t="str">
            <v>PSC</v>
          </cell>
          <cell r="D202">
            <v>1300</v>
          </cell>
          <cell r="E202" t="str">
            <v>14 kg/cm2</v>
          </cell>
          <cell r="F202" t="str">
            <v>Rmt</v>
          </cell>
          <cell r="G202">
            <v>9810</v>
          </cell>
          <cell r="H202">
            <v>15630</v>
          </cell>
        </row>
        <row r="203">
          <cell r="B203" t="str">
            <v>PSC140014 kg/cm2</v>
          </cell>
          <cell r="C203" t="str">
            <v>PSC</v>
          </cell>
          <cell r="D203">
            <v>1400</v>
          </cell>
          <cell r="E203" t="str">
            <v>14 kg/cm2</v>
          </cell>
          <cell r="F203" t="str">
            <v>Rmt</v>
          </cell>
          <cell r="G203">
            <v>11460</v>
          </cell>
          <cell r="H203">
            <v>18259</v>
          </cell>
        </row>
        <row r="204">
          <cell r="B204" t="str">
            <v>PSC150014 kg/cm2</v>
          </cell>
          <cell r="C204" t="str">
            <v>PSC</v>
          </cell>
          <cell r="D204">
            <v>1500</v>
          </cell>
          <cell r="E204" t="str">
            <v>14 kg/cm2</v>
          </cell>
          <cell r="F204" t="str">
            <v>Rmt</v>
          </cell>
          <cell r="G204">
            <v>13020</v>
          </cell>
          <cell r="H204">
            <v>20745</v>
          </cell>
        </row>
        <row r="205">
          <cell r="B205" t="str">
            <v>PSC160014 kg/cm2</v>
          </cell>
          <cell r="C205" t="str">
            <v>PSC</v>
          </cell>
          <cell r="D205">
            <v>1600</v>
          </cell>
          <cell r="E205" t="str">
            <v>14 kg/cm2</v>
          </cell>
          <cell r="F205" t="str">
            <v>Rmt</v>
          </cell>
          <cell r="G205">
            <v>14650</v>
          </cell>
          <cell r="H205">
            <v>23342</v>
          </cell>
        </row>
        <row r="206">
          <cell r="B206" t="str">
            <v>PSC35016 kg/cm2</v>
          </cell>
          <cell r="C206" t="str">
            <v>PSC</v>
          </cell>
          <cell r="D206">
            <v>350</v>
          </cell>
          <cell r="E206" t="str">
            <v>16 kg/cm2</v>
          </cell>
          <cell r="F206" t="str">
            <v>Rmt</v>
          </cell>
          <cell r="G206">
            <v>1793</v>
          </cell>
          <cell r="H206">
            <v>2857</v>
          </cell>
        </row>
        <row r="207">
          <cell r="B207" t="str">
            <v>PSC40016 kg/cm2</v>
          </cell>
          <cell r="C207" t="str">
            <v>PSC</v>
          </cell>
          <cell r="D207">
            <v>400</v>
          </cell>
          <cell r="E207" t="str">
            <v>16 kg/cm2</v>
          </cell>
          <cell r="F207" t="str">
            <v>Rmt</v>
          </cell>
          <cell r="G207">
            <v>1919</v>
          </cell>
          <cell r="H207">
            <v>3058</v>
          </cell>
        </row>
        <row r="208">
          <cell r="B208" t="str">
            <v>PSC45016 kg/cm2</v>
          </cell>
          <cell r="C208" t="str">
            <v>PSC</v>
          </cell>
          <cell r="D208">
            <v>450</v>
          </cell>
          <cell r="E208" t="str">
            <v>16 kg/cm2</v>
          </cell>
          <cell r="F208" t="str">
            <v>Rmt</v>
          </cell>
          <cell r="G208">
            <v>2076</v>
          </cell>
          <cell r="H208">
            <v>3308</v>
          </cell>
        </row>
        <row r="209">
          <cell r="B209" t="str">
            <v>PSC50016 kg/cm2</v>
          </cell>
          <cell r="C209" t="str">
            <v>PSC</v>
          </cell>
          <cell r="D209">
            <v>500</v>
          </cell>
          <cell r="E209" t="str">
            <v>16 kg/cm2</v>
          </cell>
          <cell r="F209" t="str">
            <v>Rmt</v>
          </cell>
          <cell r="G209">
            <v>2249</v>
          </cell>
          <cell r="H209">
            <v>3583</v>
          </cell>
        </row>
        <row r="210">
          <cell r="B210" t="str">
            <v>PSC60016 kg/cm2</v>
          </cell>
          <cell r="C210" t="str">
            <v>PSC</v>
          </cell>
          <cell r="D210">
            <v>600</v>
          </cell>
          <cell r="E210" t="str">
            <v>16 kg/cm2</v>
          </cell>
          <cell r="F210" t="str">
            <v>Rmt</v>
          </cell>
          <cell r="G210">
            <v>2658</v>
          </cell>
          <cell r="H210">
            <v>4235</v>
          </cell>
        </row>
        <row r="211">
          <cell r="B211" t="str">
            <v>PSC70016 kg/cm2</v>
          </cell>
          <cell r="C211" t="str">
            <v>PSC</v>
          </cell>
          <cell r="D211">
            <v>700</v>
          </cell>
          <cell r="E211" t="str">
            <v>16 kg/cm2</v>
          </cell>
          <cell r="F211" t="str">
            <v>Rmt</v>
          </cell>
          <cell r="G211">
            <v>3256</v>
          </cell>
          <cell r="H211">
            <v>5188</v>
          </cell>
        </row>
        <row r="212">
          <cell r="B212" t="str">
            <v>PSC80016 kg/cm2</v>
          </cell>
          <cell r="C212" t="str">
            <v>PSC</v>
          </cell>
          <cell r="D212">
            <v>800</v>
          </cell>
          <cell r="E212" t="str">
            <v>16 kg/cm2</v>
          </cell>
          <cell r="F212" t="str">
            <v>Rmt</v>
          </cell>
          <cell r="G212">
            <v>3948</v>
          </cell>
          <cell r="H212">
            <v>6290</v>
          </cell>
        </row>
        <row r="213">
          <cell r="B213" t="str">
            <v>PSC90016 kg/cm2</v>
          </cell>
          <cell r="C213" t="str">
            <v>PSC</v>
          </cell>
          <cell r="D213">
            <v>900</v>
          </cell>
          <cell r="E213" t="str">
            <v>16 kg/cm2</v>
          </cell>
          <cell r="F213" t="str">
            <v>Rmt</v>
          </cell>
          <cell r="G213">
            <v>4719</v>
          </cell>
          <cell r="H213">
            <v>7519</v>
          </cell>
        </row>
        <row r="214">
          <cell r="B214" t="str">
            <v>PSC100016 kg/cm2</v>
          </cell>
          <cell r="C214" t="str">
            <v>PSC</v>
          </cell>
          <cell r="D214">
            <v>1000</v>
          </cell>
          <cell r="E214" t="str">
            <v>16 kg/cm2</v>
          </cell>
          <cell r="F214" t="str">
            <v>Rmt</v>
          </cell>
          <cell r="G214">
            <v>5600</v>
          </cell>
          <cell r="H214">
            <v>8922</v>
          </cell>
        </row>
        <row r="215">
          <cell r="B215" t="str">
            <v>PSC110016 kg/cm2</v>
          </cell>
          <cell r="C215" t="str">
            <v>PSC</v>
          </cell>
          <cell r="D215">
            <v>1100</v>
          </cell>
          <cell r="E215" t="str">
            <v>16 kg/cm2</v>
          </cell>
          <cell r="F215" t="str">
            <v>Rmt</v>
          </cell>
          <cell r="G215">
            <v>6402</v>
          </cell>
          <cell r="H215">
            <v>10200</v>
          </cell>
        </row>
        <row r="216">
          <cell r="B216" t="str">
            <v>PSC120016 kg/cm2</v>
          </cell>
          <cell r="C216" t="str">
            <v>PSC</v>
          </cell>
          <cell r="D216">
            <v>1200</v>
          </cell>
          <cell r="E216" t="str">
            <v>16 kg/cm2</v>
          </cell>
          <cell r="F216" t="str">
            <v>Rmt</v>
          </cell>
          <cell r="G216">
            <v>7204</v>
          </cell>
          <cell r="H216">
            <v>11478</v>
          </cell>
        </row>
        <row r="217">
          <cell r="B217" t="str">
            <v>PSC130016 kg/cm2</v>
          </cell>
          <cell r="C217" t="str">
            <v>PSC</v>
          </cell>
          <cell r="D217">
            <v>1300</v>
          </cell>
          <cell r="E217" t="str">
            <v>16 kg/cm2</v>
          </cell>
          <cell r="F217" t="str">
            <v>Rmt</v>
          </cell>
          <cell r="G217">
            <v>10560</v>
          </cell>
          <cell r="H217">
            <v>16825</v>
          </cell>
        </row>
        <row r="218">
          <cell r="B218" t="str">
            <v>PSC140016 kg/cm2</v>
          </cell>
          <cell r="C218" t="str">
            <v>PSC</v>
          </cell>
          <cell r="D218">
            <v>1400</v>
          </cell>
          <cell r="E218" t="str">
            <v>16 kg/cm2</v>
          </cell>
          <cell r="F218" t="str">
            <v>Rmt</v>
          </cell>
          <cell r="G218">
            <v>11980</v>
          </cell>
          <cell r="H218">
            <v>19088</v>
          </cell>
        </row>
        <row r="219">
          <cell r="B219" t="str">
            <v>PSC150016 kg/cm2</v>
          </cell>
          <cell r="C219" t="str">
            <v>PSC</v>
          </cell>
          <cell r="D219">
            <v>1500</v>
          </cell>
          <cell r="E219" t="str">
            <v>16 kg/cm2</v>
          </cell>
          <cell r="F219" t="str">
            <v>Rmt</v>
          </cell>
          <cell r="G219">
            <v>13610</v>
          </cell>
          <cell r="H219">
            <v>21685</v>
          </cell>
        </row>
        <row r="220">
          <cell r="B220" t="str">
            <v>PSC160016 kg/cm2</v>
          </cell>
          <cell r="C220" t="str">
            <v>PSC</v>
          </cell>
          <cell r="D220">
            <v>1600</v>
          </cell>
          <cell r="E220" t="str">
            <v>16 kg/cm2</v>
          </cell>
          <cell r="F220" t="str">
            <v>Rmt</v>
          </cell>
          <cell r="G220">
            <v>15320</v>
          </cell>
          <cell r="H220">
            <v>24409</v>
          </cell>
        </row>
        <row r="221">
          <cell r="B221" t="str">
            <v>PSCHT wire</v>
          </cell>
          <cell r="C221" t="str">
            <v>PSC</v>
          </cell>
          <cell r="D221" t="str">
            <v>HT wire</v>
          </cell>
          <cell r="E221">
            <v>0</v>
          </cell>
          <cell r="F221">
            <v>0</v>
          </cell>
          <cell r="G221">
            <v>40500</v>
          </cell>
          <cell r="H221">
            <v>61800</v>
          </cell>
        </row>
        <row r="222">
          <cell r="B222" t="str">
            <v>PSCcement</v>
          </cell>
          <cell r="C222" t="str">
            <v>PSC</v>
          </cell>
          <cell r="D222" t="str">
            <v>cement</v>
          </cell>
          <cell r="E222">
            <v>0</v>
          </cell>
          <cell r="F222" t="str">
            <v>MT</v>
          </cell>
          <cell r="G222">
            <v>4140</v>
          </cell>
          <cell r="H222">
            <v>4400</v>
          </cell>
        </row>
        <row r="223">
          <cell r="B223" t="str">
            <v>BWSC25012 kg/cm2</v>
          </cell>
          <cell r="C223" t="str">
            <v>BWSC</v>
          </cell>
          <cell r="D223">
            <v>250</v>
          </cell>
          <cell r="E223" t="str">
            <v>12 kg/cm2</v>
          </cell>
          <cell r="F223" t="str">
            <v>Rmt</v>
          </cell>
          <cell r="G223">
            <v>1782</v>
          </cell>
          <cell r="H223">
            <v>3039</v>
          </cell>
        </row>
        <row r="224">
          <cell r="B224" t="str">
            <v>BWSC30012 kg/cm2</v>
          </cell>
          <cell r="C224" t="str">
            <v>BWSC</v>
          </cell>
          <cell r="D224">
            <v>300</v>
          </cell>
          <cell r="E224" t="str">
            <v>12 kg/cm2</v>
          </cell>
          <cell r="F224" t="str">
            <v>Rmt</v>
          </cell>
          <cell r="G224">
            <v>2008</v>
          </cell>
          <cell r="H224">
            <v>3425</v>
          </cell>
        </row>
        <row r="225">
          <cell r="B225" t="str">
            <v>BWSC35012 kg/cm2</v>
          </cell>
          <cell r="C225" t="str">
            <v>BWSC</v>
          </cell>
          <cell r="D225">
            <v>350</v>
          </cell>
          <cell r="E225" t="str">
            <v>12 kg/cm2</v>
          </cell>
          <cell r="F225" t="str">
            <v>Rmt</v>
          </cell>
          <cell r="G225">
            <v>2460</v>
          </cell>
          <cell r="H225">
            <v>4196</v>
          </cell>
        </row>
        <row r="226">
          <cell r="B226" t="str">
            <v>BWSC40012 kg/cm2</v>
          </cell>
          <cell r="C226" t="str">
            <v>BWSC</v>
          </cell>
          <cell r="D226">
            <v>400</v>
          </cell>
          <cell r="E226" t="str">
            <v>12 kg/cm2</v>
          </cell>
          <cell r="F226" t="str">
            <v>Rmt</v>
          </cell>
          <cell r="G226">
            <v>2709</v>
          </cell>
          <cell r="H226">
            <v>4620</v>
          </cell>
        </row>
        <row r="227">
          <cell r="B227" t="str">
            <v>BWSC45012 kg/cm2</v>
          </cell>
          <cell r="C227" t="str">
            <v>BWSC</v>
          </cell>
          <cell r="D227">
            <v>450</v>
          </cell>
          <cell r="E227" t="str">
            <v>12 kg/cm2</v>
          </cell>
          <cell r="F227" t="str">
            <v>Rmt</v>
          </cell>
          <cell r="G227">
            <v>2957</v>
          </cell>
          <cell r="H227">
            <v>5043</v>
          </cell>
        </row>
        <row r="228">
          <cell r="B228" t="str">
            <v>BWSC50012 kg/cm2</v>
          </cell>
          <cell r="C228" t="str">
            <v>BWSC</v>
          </cell>
          <cell r="D228">
            <v>500</v>
          </cell>
          <cell r="E228" t="str">
            <v>12 kg/cm2</v>
          </cell>
          <cell r="F228" t="str">
            <v>Rmt</v>
          </cell>
          <cell r="G228">
            <v>3298</v>
          </cell>
          <cell r="H228">
            <v>5625</v>
          </cell>
        </row>
        <row r="229">
          <cell r="B229" t="str">
            <v>BWSC60012 kg/cm2</v>
          </cell>
          <cell r="C229" t="str">
            <v>BWSC</v>
          </cell>
          <cell r="D229">
            <v>600</v>
          </cell>
          <cell r="E229" t="str">
            <v>12 kg/cm2</v>
          </cell>
          <cell r="F229" t="str">
            <v>Rmt</v>
          </cell>
          <cell r="G229">
            <v>4341</v>
          </cell>
          <cell r="H229">
            <v>7404</v>
          </cell>
        </row>
        <row r="230">
          <cell r="B230" t="str">
            <v>BWSC70012 kg/cm2</v>
          </cell>
          <cell r="C230" t="str">
            <v>BWSC</v>
          </cell>
          <cell r="D230">
            <v>700</v>
          </cell>
          <cell r="E230" t="str">
            <v>12 kg/cm2</v>
          </cell>
          <cell r="F230" t="str">
            <v>Rmt</v>
          </cell>
          <cell r="G230">
            <v>4917</v>
          </cell>
          <cell r="H230">
            <v>8805</v>
          </cell>
        </row>
        <row r="231">
          <cell r="B231" t="str">
            <v>BWSC80012 kg/cm2</v>
          </cell>
          <cell r="C231" t="str">
            <v>BWSC</v>
          </cell>
          <cell r="D231">
            <v>800</v>
          </cell>
          <cell r="E231" t="str">
            <v>12 kg/cm2</v>
          </cell>
          <cell r="F231" t="str">
            <v>Rmt</v>
          </cell>
          <cell r="G231">
            <v>5589</v>
          </cell>
          <cell r="H231">
            <v>10009</v>
          </cell>
        </row>
        <row r="232">
          <cell r="B232" t="str">
            <v>BWSC90012 kg/cm2</v>
          </cell>
          <cell r="C232" t="str">
            <v>BWSC</v>
          </cell>
          <cell r="D232">
            <v>900</v>
          </cell>
          <cell r="E232" t="str">
            <v>12 kg/cm2</v>
          </cell>
          <cell r="F232" t="str">
            <v>Rmt</v>
          </cell>
          <cell r="G232">
            <v>6927</v>
          </cell>
          <cell r="H232">
            <v>12405</v>
          </cell>
        </row>
        <row r="233">
          <cell r="B233" t="str">
            <v>BWSC100012 kg/cm2</v>
          </cell>
          <cell r="C233" t="str">
            <v>BWSC</v>
          </cell>
          <cell r="D233">
            <v>1000</v>
          </cell>
          <cell r="E233" t="str">
            <v>12 kg/cm2</v>
          </cell>
          <cell r="F233" t="str">
            <v>Rmt</v>
          </cell>
          <cell r="G233">
            <v>7813</v>
          </cell>
          <cell r="H233">
            <v>13991</v>
          </cell>
        </row>
        <row r="234">
          <cell r="B234" t="str">
            <v>BWSC110012 kg/cm2</v>
          </cell>
          <cell r="C234" t="str">
            <v>BWSC</v>
          </cell>
          <cell r="D234">
            <v>1100</v>
          </cell>
          <cell r="E234" t="str">
            <v>12 kg/cm2</v>
          </cell>
          <cell r="F234" t="str">
            <v>Rmt</v>
          </cell>
          <cell r="G234">
            <v>11250</v>
          </cell>
          <cell r="H234">
            <v>20146</v>
          </cell>
        </row>
        <row r="235">
          <cell r="B235" t="str">
            <v>BWSC120012 kg/cm2</v>
          </cell>
          <cell r="C235" t="str">
            <v>BWSC</v>
          </cell>
          <cell r="D235">
            <v>1200</v>
          </cell>
          <cell r="E235" t="str">
            <v>12 kg/cm2</v>
          </cell>
          <cell r="F235" t="str">
            <v>Rmt</v>
          </cell>
          <cell r="G235">
            <v>12430</v>
          </cell>
          <cell r="H235">
            <v>22259</v>
          </cell>
        </row>
        <row r="236">
          <cell r="B236" t="str">
            <v>BWSC25014 kg/cm2</v>
          </cell>
          <cell r="C236" t="str">
            <v>BWSC</v>
          </cell>
          <cell r="D236">
            <v>250</v>
          </cell>
          <cell r="E236" t="str">
            <v>14 kg/cm2</v>
          </cell>
          <cell r="F236" t="str">
            <v>Rmt</v>
          </cell>
          <cell r="G236">
            <v>1782</v>
          </cell>
          <cell r="H236">
            <v>3039</v>
          </cell>
        </row>
        <row r="237">
          <cell r="B237" t="str">
            <v>BWSC30014 kg/cm2</v>
          </cell>
          <cell r="C237" t="str">
            <v>BWSC</v>
          </cell>
          <cell r="D237">
            <v>300</v>
          </cell>
          <cell r="E237" t="str">
            <v>14 kg/cm2</v>
          </cell>
          <cell r="F237" t="str">
            <v>Rmt</v>
          </cell>
          <cell r="G237">
            <v>2008</v>
          </cell>
          <cell r="H237">
            <v>3425</v>
          </cell>
        </row>
        <row r="238">
          <cell r="B238" t="str">
            <v>BWSC35014 kg/cm2</v>
          </cell>
          <cell r="C238" t="str">
            <v>BWSC</v>
          </cell>
          <cell r="D238">
            <v>350</v>
          </cell>
          <cell r="E238" t="str">
            <v>14 kg/cm2</v>
          </cell>
          <cell r="F238" t="str">
            <v>Rmt</v>
          </cell>
          <cell r="G238">
            <v>2460</v>
          </cell>
          <cell r="H238">
            <v>4196</v>
          </cell>
        </row>
        <row r="239">
          <cell r="B239" t="str">
            <v>BWSC40014 kg/cm2</v>
          </cell>
          <cell r="C239" t="str">
            <v>BWSC</v>
          </cell>
          <cell r="D239">
            <v>400</v>
          </cell>
          <cell r="E239" t="str">
            <v>14 kg/cm2</v>
          </cell>
          <cell r="F239" t="str">
            <v>Rmt</v>
          </cell>
          <cell r="G239">
            <v>2709</v>
          </cell>
          <cell r="H239">
            <v>4620</v>
          </cell>
        </row>
        <row r="240">
          <cell r="B240" t="str">
            <v>BWSC45014 kg/cm2</v>
          </cell>
          <cell r="C240" t="str">
            <v>BWSC</v>
          </cell>
          <cell r="D240">
            <v>450</v>
          </cell>
          <cell r="E240" t="str">
            <v>14 kg/cm2</v>
          </cell>
          <cell r="F240" t="str">
            <v>Rmt</v>
          </cell>
          <cell r="G240">
            <v>2957</v>
          </cell>
          <cell r="H240">
            <v>5043</v>
          </cell>
        </row>
        <row r="241">
          <cell r="B241" t="str">
            <v>BWSC50014 kg/cm2</v>
          </cell>
          <cell r="C241" t="str">
            <v>BWSC</v>
          </cell>
          <cell r="D241">
            <v>500</v>
          </cell>
          <cell r="E241" t="str">
            <v>14 kg/cm2</v>
          </cell>
          <cell r="F241" t="str">
            <v>Rmt</v>
          </cell>
          <cell r="G241">
            <v>3298</v>
          </cell>
          <cell r="H241">
            <v>5625</v>
          </cell>
        </row>
        <row r="242">
          <cell r="B242" t="str">
            <v>BWSC60014 kg/cm2</v>
          </cell>
          <cell r="C242" t="str">
            <v>BWSC</v>
          </cell>
          <cell r="D242">
            <v>600</v>
          </cell>
          <cell r="E242" t="str">
            <v>14 kg/cm2</v>
          </cell>
          <cell r="F242" t="str">
            <v>Rmt</v>
          </cell>
          <cell r="G242">
            <v>4341</v>
          </cell>
          <cell r="H242">
            <v>7404</v>
          </cell>
        </row>
        <row r="243">
          <cell r="B243" t="str">
            <v>BWSC70014 kg/cm2</v>
          </cell>
          <cell r="C243" t="str">
            <v>BWSC</v>
          </cell>
          <cell r="D243">
            <v>700</v>
          </cell>
          <cell r="E243" t="str">
            <v>14 kg/cm2</v>
          </cell>
          <cell r="F243" t="str">
            <v>Rmt</v>
          </cell>
          <cell r="G243">
            <v>5035</v>
          </cell>
          <cell r="H243">
            <v>9017</v>
          </cell>
        </row>
        <row r="244">
          <cell r="B244" t="str">
            <v>BWSC80014 kg/cm2</v>
          </cell>
          <cell r="C244" t="str">
            <v>BWSC</v>
          </cell>
          <cell r="D244">
            <v>800</v>
          </cell>
          <cell r="E244" t="str">
            <v>14 kg/cm2</v>
          </cell>
          <cell r="F244" t="str">
            <v>Rmt</v>
          </cell>
          <cell r="G244">
            <v>6016</v>
          </cell>
          <cell r="H244">
            <v>10773</v>
          </cell>
        </row>
        <row r="245">
          <cell r="B245" t="str">
            <v>BWSC90014 kg/cm2</v>
          </cell>
          <cell r="C245" t="str">
            <v>BWSC</v>
          </cell>
          <cell r="D245">
            <v>900</v>
          </cell>
          <cell r="E245" t="str">
            <v>14 kg/cm2</v>
          </cell>
          <cell r="F245" t="str">
            <v>Rmt</v>
          </cell>
          <cell r="G245">
            <v>7196</v>
          </cell>
          <cell r="H245">
            <v>12886</v>
          </cell>
        </row>
        <row r="246">
          <cell r="B246" t="str">
            <v>BWSC100014 kg/cm2</v>
          </cell>
          <cell r="C246" t="str">
            <v>BWSC</v>
          </cell>
          <cell r="D246">
            <v>1000</v>
          </cell>
          <cell r="E246" t="str">
            <v>14 kg/cm2</v>
          </cell>
          <cell r="F246" t="str">
            <v>Rmt</v>
          </cell>
          <cell r="G246">
            <v>8474</v>
          </cell>
          <cell r="H246">
            <v>15175</v>
          </cell>
        </row>
        <row r="247">
          <cell r="B247" t="str">
            <v>BWSC110014 kg/cm2</v>
          </cell>
          <cell r="C247" t="str">
            <v>BWSC</v>
          </cell>
          <cell r="D247">
            <v>1100</v>
          </cell>
          <cell r="E247" t="str">
            <v>14 kg/cm2</v>
          </cell>
          <cell r="F247" t="str">
            <v>Rmt</v>
          </cell>
          <cell r="G247">
            <v>11450</v>
          </cell>
          <cell r="H247">
            <v>20504</v>
          </cell>
        </row>
        <row r="248">
          <cell r="B248" t="str">
            <v>BWSC120014 kg/cm2</v>
          </cell>
          <cell r="C248" t="str">
            <v>BWSC</v>
          </cell>
          <cell r="D248">
            <v>1200</v>
          </cell>
          <cell r="E248" t="str">
            <v>14 kg/cm2</v>
          </cell>
          <cell r="F248" t="str">
            <v>Rmt</v>
          </cell>
          <cell r="G248">
            <v>12790</v>
          </cell>
          <cell r="H248">
            <v>22904</v>
          </cell>
        </row>
        <row r="249">
          <cell r="B249" t="str">
            <v>BWSC25016 kg/cm2</v>
          </cell>
          <cell r="C249" t="str">
            <v>BWSC</v>
          </cell>
          <cell r="D249">
            <v>250</v>
          </cell>
          <cell r="E249" t="str">
            <v>16 kg/cm2</v>
          </cell>
          <cell r="F249" t="str">
            <v>Rmt</v>
          </cell>
          <cell r="G249">
            <v>1782</v>
          </cell>
          <cell r="H249">
            <v>3039</v>
          </cell>
        </row>
        <row r="250">
          <cell r="B250" t="str">
            <v>BWSC30016 kg/cm2</v>
          </cell>
          <cell r="C250" t="str">
            <v>BWSC</v>
          </cell>
          <cell r="D250">
            <v>300</v>
          </cell>
          <cell r="E250" t="str">
            <v>16 kg/cm2</v>
          </cell>
          <cell r="F250" t="str">
            <v>Rmt</v>
          </cell>
          <cell r="G250">
            <v>2008</v>
          </cell>
          <cell r="H250">
            <v>3425</v>
          </cell>
        </row>
        <row r="251">
          <cell r="B251" t="str">
            <v>BWSC35016 kg/cm2</v>
          </cell>
          <cell r="C251" t="str">
            <v>BWSC</v>
          </cell>
          <cell r="D251">
            <v>350</v>
          </cell>
          <cell r="E251" t="str">
            <v>16 kg/cm2</v>
          </cell>
          <cell r="F251" t="str">
            <v>Rmt</v>
          </cell>
          <cell r="G251">
            <v>2460</v>
          </cell>
          <cell r="H251">
            <v>4196</v>
          </cell>
        </row>
        <row r="252">
          <cell r="B252" t="str">
            <v>BWSC40016 kg/cm2</v>
          </cell>
          <cell r="C252" t="str">
            <v>BWSC</v>
          </cell>
          <cell r="D252">
            <v>400</v>
          </cell>
          <cell r="E252" t="str">
            <v>16 kg/cm2</v>
          </cell>
          <cell r="F252" t="str">
            <v>Rmt</v>
          </cell>
          <cell r="G252">
            <v>2709</v>
          </cell>
          <cell r="H252">
            <v>4620</v>
          </cell>
        </row>
        <row r="253">
          <cell r="B253" t="str">
            <v>BWSC45016 kg/cm2</v>
          </cell>
          <cell r="C253" t="str">
            <v>BWSC</v>
          </cell>
          <cell r="D253">
            <v>450</v>
          </cell>
          <cell r="E253" t="str">
            <v>16 kg/cm2</v>
          </cell>
          <cell r="F253" t="str">
            <v>Rmt</v>
          </cell>
          <cell r="G253">
            <v>2957</v>
          </cell>
          <cell r="H253">
            <v>5043</v>
          </cell>
        </row>
        <row r="254">
          <cell r="B254" t="str">
            <v>BWSC50016 kg/cm2</v>
          </cell>
          <cell r="C254" t="str">
            <v>BWSC</v>
          </cell>
          <cell r="D254">
            <v>500</v>
          </cell>
          <cell r="E254" t="str">
            <v>16 kg/cm2</v>
          </cell>
          <cell r="F254" t="str">
            <v>Rmt</v>
          </cell>
          <cell r="G254">
            <v>3333</v>
          </cell>
          <cell r="H254">
            <v>5684</v>
          </cell>
        </row>
        <row r="255">
          <cell r="B255" t="str">
            <v>BWSC60016 kg/cm2</v>
          </cell>
          <cell r="C255" t="str">
            <v>BWSC</v>
          </cell>
          <cell r="D255">
            <v>600</v>
          </cell>
          <cell r="E255" t="str">
            <v>16 kg/cm2</v>
          </cell>
          <cell r="F255" t="str">
            <v>Rmt</v>
          </cell>
          <cell r="G255">
            <v>4402</v>
          </cell>
          <cell r="H255">
            <v>7508</v>
          </cell>
        </row>
        <row r="256">
          <cell r="B256" t="str">
            <v>BWSC70016 kg/cm2</v>
          </cell>
          <cell r="C256" t="str">
            <v>BWSC</v>
          </cell>
          <cell r="D256">
            <v>700</v>
          </cell>
          <cell r="E256" t="str">
            <v>16 kg/cm2</v>
          </cell>
          <cell r="F256" t="str">
            <v>Rmt</v>
          </cell>
          <cell r="G256">
            <v>5365</v>
          </cell>
          <cell r="H256">
            <v>9608</v>
          </cell>
        </row>
        <row r="257">
          <cell r="B257" t="str">
            <v>BWSC80016 kg/cm2</v>
          </cell>
          <cell r="C257" t="str">
            <v>BWSC</v>
          </cell>
          <cell r="D257">
            <v>800</v>
          </cell>
          <cell r="E257" t="str">
            <v>16 kg/cm2</v>
          </cell>
          <cell r="F257" t="str">
            <v>Rmt</v>
          </cell>
          <cell r="G257">
            <v>6444</v>
          </cell>
          <cell r="H257">
            <v>11540</v>
          </cell>
        </row>
        <row r="258">
          <cell r="B258" t="str">
            <v>BWSC90016 kg/cm2</v>
          </cell>
          <cell r="C258" t="str">
            <v>BWSC</v>
          </cell>
          <cell r="D258">
            <v>900</v>
          </cell>
          <cell r="E258" t="str">
            <v>16 kg/cm2</v>
          </cell>
          <cell r="F258" t="str">
            <v>Rmt</v>
          </cell>
          <cell r="G258">
            <v>7733</v>
          </cell>
          <cell r="H258">
            <v>13848</v>
          </cell>
        </row>
        <row r="259">
          <cell r="B259" t="str">
            <v>BWSC100016 kg/cm2</v>
          </cell>
          <cell r="C259" t="str">
            <v>BWSC</v>
          </cell>
          <cell r="D259">
            <v>1000</v>
          </cell>
          <cell r="E259" t="str">
            <v>16 kg/cm2</v>
          </cell>
          <cell r="F259" t="str">
            <v>Rmt</v>
          </cell>
          <cell r="G259">
            <v>9125</v>
          </cell>
          <cell r="H259">
            <v>16341</v>
          </cell>
        </row>
        <row r="260">
          <cell r="B260" t="str">
            <v>BWSC110016 kg/cm2</v>
          </cell>
          <cell r="C260" t="str">
            <v>BWSC</v>
          </cell>
          <cell r="D260">
            <v>1100</v>
          </cell>
          <cell r="E260" t="str">
            <v>16 kg/cm2</v>
          </cell>
          <cell r="F260" t="str">
            <v>Rmt</v>
          </cell>
          <cell r="G260">
            <v>11550</v>
          </cell>
          <cell r="H260">
            <v>20683</v>
          </cell>
        </row>
        <row r="261">
          <cell r="B261" t="str">
            <v>BWSC120016 kg/cm2</v>
          </cell>
          <cell r="C261" t="str">
            <v>BWSC</v>
          </cell>
          <cell r="D261">
            <v>1200</v>
          </cell>
          <cell r="E261" t="str">
            <v>16 kg/cm2</v>
          </cell>
          <cell r="F261" t="str">
            <v>Rmt</v>
          </cell>
          <cell r="G261">
            <v>13230</v>
          </cell>
          <cell r="H261">
            <v>23692</v>
          </cell>
        </row>
        <row r="262">
          <cell r="B262" t="str">
            <v>BWSC25018 kg/cm2</v>
          </cell>
          <cell r="C262" t="str">
            <v>BWSC</v>
          </cell>
          <cell r="D262">
            <v>250</v>
          </cell>
          <cell r="E262" t="str">
            <v>18 kg/cm2</v>
          </cell>
          <cell r="F262" t="str">
            <v>Rmt</v>
          </cell>
          <cell r="G262">
            <v>1782</v>
          </cell>
          <cell r="H262">
            <v>3039</v>
          </cell>
        </row>
        <row r="263">
          <cell r="B263" t="str">
            <v>BWSC30018 kg/cm2</v>
          </cell>
          <cell r="C263" t="str">
            <v>BWSC</v>
          </cell>
          <cell r="D263">
            <v>300</v>
          </cell>
          <cell r="E263" t="str">
            <v>18 kg/cm2</v>
          </cell>
          <cell r="F263" t="str">
            <v>Rmt</v>
          </cell>
          <cell r="G263">
            <v>2008</v>
          </cell>
          <cell r="H263">
            <v>3425</v>
          </cell>
        </row>
        <row r="264">
          <cell r="B264" t="str">
            <v>BWSC35018 kg/cm2</v>
          </cell>
          <cell r="C264" t="str">
            <v>BWSC</v>
          </cell>
          <cell r="D264">
            <v>350</v>
          </cell>
          <cell r="E264" t="str">
            <v>18 kg/cm2</v>
          </cell>
          <cell r="F264" t="str">
            <v>Rmt</v>
          </cell>
          <cell r="G264">
            <v>2460</v>
          </cell>
          <cell r="H264">
            <v>4196</v>
          </cell>
        </row>
        <row r="265">
          <cell r="B265" t="str">
            <v>BWSC40018 kg/cm2</v>
          </cell>
          <cell r="C265" t="str">
            <v>BWSC</v>
          </cell>
          <cell r="D265">
            <v>400</v>
          </cell>
          <cell r="E265" t="str">
            <v>18 kg/cm2</v>
          </cell>
          <cell r="F265" t="str">
            <v>Rmt</v>
          </cell>
          <cell r="G265">
            <v>2709</v>
          </cell>
          <cell r="H265">
            <v>4620</v>
          </cell>
        </row>
        <row r="266">
          <cell r="B266" t="str">
            <v>BWSC45018 kg/cm2</v>
          </cell>
          <cell r="C266" t="str">
            <v>BWSC</v>
          </cell>
          <cell r="D266">
            <v>450</v>
          </cell>
          <cell r="E266" t="str">
            <v>18 kg/cm2</v>
          </cell>
          <cell r="F266" t="str">
            <v>Rmt</v>
          </cell>
          <cell r="G266">
            <v>2988</v>
          </cell>
          <cell r="H266">
            <v>5096</v>
          </cell>
        </row>
        <row r="267">
          <cell r="B267" t="str">
            <v>BWSC50018 kg/cm2</v>
          </cell>
          <cell r="C267" t="str">
            <v>BWSC</v>
          </cell>
          <cell r="D267">
            <v>500</v>
          </cell>
          <cell r="E267" t="str">
            <v>18 kg/cm2</v>
          </cell>
          <cell r="F267" t="str">
            <v>Rmt</v>
          </cell>
          <cell r="G267">
            <v>3488</v>
          </cell>
          <cell r="H267">
            <v>5949</v>
          </cell>
        </row>
        <row r="268">
          <cell r="B268" t="str">
            <v>BWSC60018 kg/cm2</v>
          </cell>
          <cell r="C268" t="str">
            <v>BWSC</v>
          </cell>
          <cell r="D268">
            <v>600</v>
          </cell>
          <cell r="E268" t="str">
            <v>18 kg/cm2</v>
          </cell>
          <cell r="F268" t="str">
            <v>Rmt</v>
          </cell>
          <cell r="G268">
            <v>4648</v>
          </cell>
          <cell r="H268">
            <v>7927</v>
          </cell>
        </row>
        <row r="269">
          <cell r="B269" t="str">
            <v>BWSC70018 kg/cm2</v>
          </cell>
          <cell r="C269" t="str">
            <v>BWSC</v>
          </cell>
          <cell r="D269">
            <v>700</v>
          </cell>
          <cell r="E269" t="str">
            <v>18 kg/cm2</v>
          </cell>
          <cell r="F269" t="str">
            <v>Rmt</v>
          </cell>
          <cell r="G269">
            <v>5695</v>
          </cell>
          <cell r="H269">
            <v>10198</v>
          </cell>
        </row>
        <row r="270">
          <cell r="B270" t="str">
            <v>BWSC80018 kg/cm2</v>
          </cell>
          <cell r="C270" t="str">
            <v>BWSC</v>
          </cell>
          <cell r="D270">
            <v>800</v>
          </cell>
          <cell r="E270" t="str">
            <v>18 kg/cm2</v>
          </cell>
          <cell r="F270" t="str">
            <v>Rmt</v>
          </cell>
          <cell r="G270">
            <v>6859</v>
          </cell>
          <cell r="H270">
            <v>12283</v>
          </cell>
        </row>
        <row r="271">
          <cell r="B271" t="str">
            <v>BWSC90018 kg/cm2</v>
          </cell>
          <cell r="C271" t="str">
            <v>BWSC</v>
          </cell>
          <cell r="D271">
            <v>900</v>
          </cell>
          <cell r="E271" t="str">
            <v>18 kg/cm2</v>
          </cell>
          <cell r="F271" t="str">
            <v>Rmt</v>
          </cell>
          <cell r="G271">
            <v>8256</v>
          </cell>
          <cell r="H271">
            <v>14785</v>
          </cell>
        </row>
        <row r="272">
          <cell r="B272" t="str">
            <v>BWSC100018 kg/cm2</v>
          </cell>
          <cell r="C272" t="str">
            <v>BWSC</v>
          </cell>
          <cell r="D272">
            <v>1000</v>
          </cell>
          <cell r="E272" t="str">
            <v>18 kg/cm2</v>
          </cell>
          <cell r="F272" t="str">
            <v>Rmt</v>
          </cell>
          <cell r="G272">
            <v>9760</v>
          </cell>
          <cell r="H272">
            <v>17478</v>
          </cell>
        </row>
        <row r="273">
          <cell r="B273" t="str">
            <v>BWSC110018 kg/cm2</v>
          </cell>
          <cell r="C273" t="str">
            <v>BWSC</v>
          </cell>
          <cell r="D273">
            <v>1100</v>
          </cell>
          <cell r="E273" t="str">
            <v>18 kg/cm2</v>
          </cell>
          <cell r="F273" t="str">
            <v>Rmt</v>
          </cell>
          <cell r="G273">
            <v>12650</v>
          </cell>
          <cell r="H273">
            <v>22653</v>
          </cell>
        </row>
        <row r="274">
          <cell r="B274" t="str">
            <v>BWSC120018 kg/cm2</v>
          </cell>
          <cell r="C274" t="str">
            <v>BWSC</v>
          </cell>
          <cell r="D274">
            <v>1200</v>
          </cell>
          <cell r="E274" t="str">
            <v>18 kg/cm2</v>
          </cell>
          <cell r="F274" t="str">
            <v>Rmt</v>
          </cell>
          <cell r="G274">
            <v>14570</v>
          </cell>
          <cell r="H274">
            <v>26092</v>
          </cell>
        </row>
        <row r="275">
          <cell r="B275" t="str">
            <v>BWSC25020 kg/cm2</v>
          </cell>
          <cell r="C275" t="str">
            <v>BWSC</v>
          </cell>
          <cell r="D275">
            <v>250</v>
          </cell>
          <cell r="E275" t="str">
            <v>20 kg/cm2</v>
          </cell>
          <cell r="F275" t="str">
            <v>Rmt</v>
          </cell>
          <cell r="G275">
            <v>1782</v>
          </cell>
          <cell r="H275">
            <v>3039</v>
          </cell>
        </row>
        <row r="276">
          <cell r="B276" t="str">
            <v>BWSC30020 kg/cm2</v>
          </cell>
          <cell r="C276" t="str">
            <v>BWSC</v>
          </cell>
          <cell r="D276">
            <v>300</v>
          </cell>
          <cell r="E276" t="str">
            <v>20 kg/cm2</v>
          </cell>
          <cell r="F276" t="str">
            <v>Rmt</v>
          </cell>
          <cell r="G276">
            <v>2008</v>
          </cell>
          <cell r="H276">
            <v>3425</v>
          </cell>
        </row>
        <row r="277">
          <cell r="B277" t="str">
            <v>BWSC35020 kg/cm2</v>
          </cell>
          <cell r="C277" t="str">
            <v>BWSC</v>
          </cell>
          <cell r="D277">
            <v>350</v>
          </cell>
          <cell r="E277" t="str">
            <v>20 kg/cm2</v>
          </cell>
          <cell r="F277" t="str">
            <v>Rmt</v>
          </cell>
          <cell r="G277">
            <v>2460</v>
          </cell>
          <cell r="H277">
            <v>4196</v>
          </cell>
        </row>
        <row r="278">
          <cell r="B278" t="str">
            <v>BWSC40020 kg/cm2</v>
          </cell>
          <cell r="C278" t="str">
            <v>BWSC</v>
          </cell>
          <cell r="D278">
            <v>400</v>
          </cell>
          <cell r="E278" t="str">
            <v>20 kg/cm2</v>
          </cell>
          <cell r="F278" t="str">
            <v>Rmt</v>
          </cell>
          <cell r="G278">
            <v>2709</v>
          </cell>
          <cell r="H278">
            <v>4620</v>
          </cell>
        </row>
        <row r="279">
          <cell r="B279" t="str">
            <v>BWSC45020 kg/cm2</v>
          </cell>
          <cell r="C279" t="str">
            <v>BWSC</v>
          </cell>
          <cell r="D279">
            <v>450</v>
          </cell>
          <cell r="E279" t="str">
            <v>20 kg/cm2</v>
          </cell>
          <cell r="F279" t="str">
            <v>Rmt</v>
          </cell>
          <cell r="G279">
            <v>3127</v>
          </cell>
          <cell r="H279">
            <v>5333</v>
          </cell>
        </row>
        <row r="280">
          <cell r="B280" t="str">
            <v>BWSC50020 kg/cm2</v>
          </cell>
          <cell r="C280" t="str">
            <v>BWSC</v>
          </cell>
          <cell r="D280">
            <v>500</v>
          </cell>
          <cell r="E280" t="str">
            <v>20 kg/cm2</v>
          </cell>
          <cell r="F280" t="str">
            <v>Rmt</v>
          </cell>
          <cell r="G280">
            <v>3659</v>
          </cell>
          <cell r="H280">
            <v>6240</v>
          </cell>
        </row>
        <row r="281">
          <cell r="B281" t="str">
            <v>BWSC60020 kg/cm2</v>
          </cell>
          <cell r="C281" t="str">
            <v>BWSC</v>
          </cell>
          <cell r="D281">
            <v>600</v>
          </cell>
          <cell r="E281" t="str">
            <v>20 kg/cm2</v>
          </cell>
          <cell r="F281" t="str">
            <v>Rmt</v>
          </cell>
          <cell r="G281">
            <v>4893</v>
          </cell>
          <cell r="H281">
            <v>8345</v>
          </cell>
        </row>
        <row r="282">
          <cell r="B282" t="str">
            <v>BWSC70020 kg/cm2</v>
          </cell>
          <cell r="C282" t="str">
            <v>BWSC</v>
          </cell>
          <cell r="D282">
            <v>700</v>
          </cell>
          <cell r="E282" t="str">
            <v>20 kg/cm2</v>
          </cell>
          <cell r="F282" t="str">
            <v>Rmt</v>
          </cell>
          <cell r="G282">
            <v>6026</v>
          </cell>
          <cell r="H282">
            <v>10791</v>
          </cell>
        </row>
        <row r="283">
          <cell r="B283" t="str">
            <v>BWSC80020 kg/cm2</v>
          </cell>
          <cell r="C283" t="str">
            <v>BWSC</v>
          </cell>
          <cell r="D283">
            <v>800</v>
          </cell>
          <cell r="E283" t="str">
            <v>20 kg/cm2</v>
          </cell>
          <cell r="F283" t="str">
            <v>Rmt</v>
          </cell>
          <cell r="G283">
            <v>7279</v>
          </cell>
          <cell r="H283">
            <v>13035</v>
          </cell>
        </row>
        <row r="284">
          <cell r="B284" t="str">
            <v>BWSC90020 kg/cm2</v>
          </cell>
          <cell r="C284" t="str">
            <v>BWSC</v>
          </cell>
          <cell r="D284">
            <v>900</v>
          </cell>
          <cell r="E284" t="str">
            <v>20 kg/cm2</v>
          </cell>
          <cell r="F284" t="str">
            <v>Rmt</v>
          </cell>
          <cell r="G284">
            <v>8780</v>
          </cell>
          <cell r="H284">
            <v>15723</v>
          </cell>
        </row>
        <row r="285">
          <cell r="B285" t="str">
            <v>BWSC100020 kg/cm2</v>
          </cell>
          <cell r="C285" t="str">
            <v>BWSC</v>
          </cell>
          <cell r="D285">
            <v>1000</v>
          </cell>
          <cell r="E285" t="str">
            <v>20 kg/cm2</v>
          </cell>
          <cell r="F285" t="str">
            <v>Rmt</v>
          </cell>
          <cell r="G285">
            <v>10397</v>
          </cell>
          <cell r="H285">
            <v>18619</v>
          </cell>
        </row>
        <row r="286">
          <cell r="B286" t="str">
            <v>BWSC110020 kg/cm2</v>
          </cell>
          <cell r="C286" t="str">
            <v>BWSC</v>
          </cell>
          <cell r="D286">
            <v>1100</v>
          </cell>
          <cell r="E286" t="str">
            <v>20 kg/cm2</v>
          </cell>
          <cell r="F286" t="str">
            <v>Rmt</v>
          </cell>
          <cell r="G286">
            <v>13890</v>
          </cell>
          <cell r="H286">
            <v>24874</v>
          </cell>
        </row>
        <row r="287">
          <cell r="B287" t="str">
            <v>BWSC120020 kg/cm2</v>
          </cell>
          <cell r="C287" t="str">
            <v>BWSC</v>
          </cell>
          <cell r="D287">
            <v>1200</v>
          </cell>
          <cell r="E287" t="str">
            <v>20 kg/cm2</v>
          </cell>
          <cell r="F287" t="str">
            <v>Rmt</v>
          </cell>
          <cell r="G287">
            <v>15980</v>
          </cell>
          <cell r="H287">
            <v>28617</v>
          </cell>
        </row>
        <row r="288">
          <cell r="B288" t="str">
            <v>BWSC25022 kg/cm2</v>
          </cell>
          <cell r="C288" t="str">
            <v>BWSC</v>
          </cell>
          <cell r="D288">
            <v>250</v>
          </cell>
          <cell r="E288" t="str">
            <v>22 kg/cm2</v>
          </cell>
          <cell r="F288" t="str">
            <v>Rmt</v>
          </cell>
          <cell r="G288">
            <v>1782</v>
          </cell>
          <cell r="H288">
            <v>3039</v>
          </cell>
        </row>
        <row r="289">
          <cell r="B289" t="str">
            <v>BWSC30022 kg/cm2</v>
          </cell>
          <cell r="C289" t="str">
            <v>BWSC</v>
          </cell>
          <cell r="D289">
            <v>300</v>
          </cell>
          <cell r="E289" t="str">
            <v>22 kg/cm2</v>
          </cell>
          <cell r="F289" t="str">
            <v>Rmt</v>
          </cell>
          <cell r="G289">
            <v>2008</v>
          </cell>
          <cell r="H289">
            <v>3425</v>
          </cell>
        </row>
        <row r="290">
          <cell r="B290" t="str">
            <v>BWSC35022 kg/cm2</v>
          </cell>
          <cell r="C290" t="str">
            <v>BWSC</v>
          </cell>
          <cell r="D290">
            <v>350</v>
          </cell>
          <cell r="E290" t="str">
            <v>22 kg/cm2</v>
          </cell>
          <cell r="F290" t="str">
            <v>Rmt</v>
          </cell>
          <cell r="G290">
            <v>2460</v>
          </cell>
          <cell r="H290">
            <v>4196</v>
          </cell>
        </row>
        <row r="291">
          <cell r="B291" t="str">
            <v>BWSC40022 kg/cm2</v>
          </cell>
          <cell r="C291" t="str">
            <v>BWSC</v>
          </cell>
          <cell r="D291">
            <v>400</v>
          </cell>
          <cell r="E291" t="str">
            <v>22 kg/cm2</v>
          </cell>
          <cell r="F291" t="str">
            <v>Rmt</v>
          </cell>
          <cell r="G291">
            <v>2833</v>
          </cell>
          <cell r="H291">
            <v>4832</v>
          </cell>
        </row>
        <row r="292">
          <cell r="B292" t="str">
            <v>BWSC45022 kg/cm2</v>
          </cell>
          <cell r="C292" t="str">
            <v>BWSC</v>
          </cell>
          <cell r="D292">
            <v>450</v>
          </cell>
          <cell r="E292" t="str">
            <v>22 kg/cm2</v>
          </cell>
          <cell r="F292" t="str">
            <v>Rmt</v>
          </cell>
          <cell r="G292">
            <v>3264</v>
          </cell>
          <cell r="H292">
            <v>5567</v>
          </cell>
        </row>
        <row r="293">
          <cell r="B293" t="str">
            <v>BWSC50022 kg/cm2</v>
          </cell>
          <cell r="C293" t="str">
            <v>BWSC</v>
          </cell>
          <cell r="D293">
            <v>500</v>
          </cell>
          <cell r="E293" t="str">
            <v>22 kg/cm2</v>
          </cell>
          <cell r="F293" t="str">
            <v>Rmt</v>
          </cell>
          <cell r="G293">
            <v>3833</v>
          </cell>
          <cell r="H293">
            <v>6537</v>
          </cell>
        </row>
        <row r="294">
          <cell r="B294" t="str">
            <v>BWSC60022 kg/cm2</v>
          </cell>
          <cell r="C294" t="str">
            <v>BWSC</v>
          </cell>
          <cell r="D294">
            <v>600</v>
          </cell>
          <cell r="E294" t="str">
            <v>22 kg/cm2</v>
          </cell>
          <cell r="F294" t="str">
            <v>Rmt</v>
          </cell>
          <cell r="G294">
            <v>5117</v>
          </cell>
          <cell r="H294">
            <v>8727</v>
          </cell>
        </row>
        <row r="295">
          <cell r="B295" t="str">
            <v>BWSC70022 kg/cm2</v>
          </cell>
          <cell r="C295" t="str">
            <v>BWSC</v>
          </cell>
          <cell r="D295">
            <v>700</v>
          </cell>
          <cell r="E295" t="str">
            <v>22 kg/cm2</v>
          </cell>
          <cell r="F295" t="str">
            <v>Rmt</v>
          </cell>
          <cell r="G295">
            <v>6356</v>
          </cell>
          <cell r="H295">
            <v>11382</v>
          </cell>
        </row>
        <row r="296">
          <cell r="B296" t="str">
            <v>BWSC80022 kg/cm2</v>
          </cell>
          <cell r="C296" t="str">
            <v>BWSC</v>
          </cell>
          <cell r="D296">
            <v>800</v>
          </cell>
          <cell r="E296" t="str">
            <v>22 kg/cm2</v>
          </cell>
          <cell r="F296" t="str">
            <v>Rmt</v>
          </cell>
          <cell r="G296">
            <v>7853</v>
          </cell>
          <cell r="H296">
            <v>14063</v>
          </cell>
        </row>
        <row r="297">
          <cell r="B297" t="str">
            <v>BWSC90022 kg/cm2</v>
          </cell>
          <cell r="C297" t="str">
            <v>BWSC</v>
          </cell>
          <cell r="D297">
            <v>900</v>
          </cell>
          <cell r="E297" t="str">
            <v>22 kg/cm2</v>
          </cell>
          <cell r="F297" t="str">
            <v>Rmt</v>
          </cell>
          <cell r="G297">
            <v>9349</v>
          </cell>
          <cell r="H297">
            <v>16472</v>
          </cell>
        </row>
        <row r="298">
          <cell r="B298" t="str">
            <v>BWSC100022 kg/cm2</v>
          </cell>
          <cell r="C298" t="str">
            <v>BWSC</v>
          </cell>
          <cell r="D298">
            <v>1000</v>
          </cell>
          <cell r="E298" t="str">
            <v>22 kg/cm2</v>
          </cell>
          <cell r="F298" t="str">
            <v>Rmt</v>
          </cell>
          <cell r="G298">
            <v>11375</v>
          </cell>
          <cell r="H298">
            <v>20370</v>
          </cell>
        </row>
        <row r="299">
          <cell r="B299" t="str">
            <v>BWSC110022 kg/cm2</v>
          </cell>
          <cell r="C299" t="str">
            <v>BWSC</v>
          </cell>
          <cell r="D299">
            <v>1100</v>
          </cell>
          <cell r="E299" t="str">
            <v>22 kg/cm2</v>
          </cell>
          <cell r="F299" t="str">
            <v>Rmt</v>
          </cell>
          <cell r="G299">
            <v>14840</v>
          </cell>
          <cell r="H299">
            <v>26575</v>
          </cell>
        </row>
        <row r="300">
          <cell r="B300" t="str">
            <v>BWSC120022 kg/cm2</v>
          </cell>
          <cell r="C300" t="str">
            <v>BWSC</v>
          </cell>
          <cell r="D300">
            <v>1200</v>
          </cell>
          <cell r="E300" t="str">
            <v>22 kg/cm2</v>
          </cell>
          <cell r="F300" t="str">
            <v>Rmt</v>
          </cell>
          <cell r="G300">
            <v>17400</v>
          </cell>
          <cell r="H300">
            <v>31159</v>
          </cell>
        </row>
        <row r="301">
          <cell r="B301" t="str">
            <v>BWSC25024 kg/cm2</v>
          </cell>
          <cell r="C301" t="str">
            <v>BWSC</v>
          </cell>
          <cell r="D301">
            <v>250</v>
          </cell>
          <cell r="E301" t="str">
            <v>24 kg/cm2</v>
          </cell>
          <cell r="F301" t="str">
            <v>Rmt</v>
          </cell>
          <cell r="G301">
            <v>1782</v>
          </cell>
          <cell r="H301">
            <v>3039</v>
          </cell>
        </row>
        <row r="302">
          <cell r="B302" t="str">
            <v>BWSC30024 kg/cm2</v>
          </cell>
          <cell r="C302" t="str">
            <v>BWSC</v>
          </cell>
          <cell r="D302">
            <v>300</v>
          </cell>
          <cell r="E302" t="str">
            <v>24 kg/cm2</v>
          </cell>
          <cell r="F302" t="str">
            <v>Rmt</v>
          </cell>
          <cell r="G302">
            <v>2056</v>
          </cell>
          <cell r="H302">
            <v>3507</v>
          </cell>
        </row>
        <row r="303">
          <cell r="B303" t="str">
            <v>BWSC35024 kg/cm2</v>
          </cell>
          <cell r="C303" t="str">
            <v>BWSC</v>
          </cell>
          <cell r="D303">
            <v>350</v>
          </cell>
          <cell r="E303" t="str">
            <v>24 kg/cm2</v>
          </cell>
          <cell r="F303" t="str">
            <v>Rmt</v>
          </cell>
          <cell r="G303">
            <v>2521</v>
          </cell>
          <cell r="H303">
            <v>4300</v>
          </cell>
        </row>
        <row r="304">
          <cell r="B304" t="str">
            <v>BWSC40024 kg/cm2</v>
          </cell>
          <cell r="C304" t="str">
            <v>BWSC</v>
          </cell>
          <cell r="D304">
            <v>400</v>
          </cell>
          <cell r="E304" t="str">
            <v>24 kg/cm2</v>
          </cell>
          <cell r="F304" t="str">
            <v>Rmt</v>
          </cell>
          <cell r="G304">
            <v>2943</v>
          </cell>
          <cell r="H304">
            <v>5019</v>
          </cell>
        </row>
        <row r="305">
          <cell r="B305" t="str">
            <v>BWSC45024 kg/cm2</v>
          </cell>
          <cell r="C305" t="str">
            <v>BWSC</v>
          </cell>
          <cell r="D305">
            <v>450</v>
          </cell>
          <cell r="E305" t="str">
            <v>24 kg/cm2</v>
          </cell>
          <cell r="F305" t="str">
            <v>Rmt</v>
          </cell>
          <cell r="G305">
            <v>3403</v>
          </cell>
          <cell r="H305">
            <v>5804</v>
          </cell>
        </row>
        <row r="306">
          <cell r="B306" t="str">
            <v>BWSC50024 kg/cm2</v>
          </cell>
          <cell r="C306" t="str">
            <v>BWSC</v>
          </cell>
          <cell r="D306">
            <v>500</v>
          </cell>
          <cell r="E306" t="str">
            <v>24 kg/cm2</v>
          </cell>
          <cell r="F306" t="str">
            <v>Rmt</v>
          </cell>
          <cell r="G306">
            <v>4020</v>
          </cell>
          <cell r="H306">
            <v>6856</v>
          </cell>
        </row>
        <row r="307">
          <cell r="B307" t="str">
            <v>BWSC60024 kg/cm2</v>
          </cell>
          <cell r="C307" t="str">
            <v>BWSC</v>
          </cell>
          <cell r="D307">
            <v>600</v>
          </cell>
          <cell r="E307" t="str">
            <v>24 kg/cm2</v>
          </cell>
          <cell r="F307" t="str">
            <v>Rmt</v>
          </cell>
          <cell r="G307">
            <v>5374</v>
          </cell>
          <cell r="H307">
            <v>9165</v>
          </cell>
        </row>
        <row r="308">
          <cell r="B308" t="str">
            <v>BWSC70024 kg/cm2</v>
          </cell>
          <cell r="C308" t="str">
            <v>BWSC</v>
          </cell>
          <cell r="D308">
            <v>700</v>
          </cell>
          <cell r="E308" t="str">
            <v>24 kg/cm2</v>
          </cell>
          <cell r="F308" t="str">
            <v>Rmt</v>
          </cell>
          <cell r="G308">
            <v>6796</v>
          </cell>
          <cell r="H308">
            <v>12170</v>
          </cell>
        </row>
        <row r="309">
          <cell r="B309" t="str">
            <v>BWSC80024 kg/cm2</v>
          </cell>
          <cell r="C309" t="str">
            <v>BWSC</v>
          </cell>
          <cell r="D309">
            <v>800</v>
          </cell>
          <cell r="E309" t="str">
            <v>24 kg/cm2</v>
          </cell>
          <cell r="F309" t="str">
            <v>Rmt</v>
          </cell>
          <cell r="G309">
            <v>8285</v>
          </cell>
          <cell r="H309">
            <v>14837</v>
          </cell>
        </row>
        <row r="310">
          <cell r="B310" t="str">
            <v>BWSC90024 kg/cm2</v>
          </cell>
          <cell r="C310" t="str">
            <v>BWSC</v>
          </cell>
          <cell r="D310">
            <v>900</v>
          </cell>
          <cell r="E310" t="str">
            <v>24 kg/cm2</v>
          </cell>
          <cell r="F310" t="str">
            <v>Rmt</v>
          </cell>
          <cell r="G310">
            <v>10180</v>
          </cell>
          <cell r="H310">
            <v>18230</v>
          </cell>
        </row>
        <row r="311">
          <cell r="B311" t="str">
            <v>BWSC100024 kg/cm2</v>
          </cell>
          <cell r="C311" t="str">
            <v>BWSC</v>
          </cell>
          <cell r="D311">
            <v>1000</v>
          </cell>
          <cell r="E311" t="str">
            <v>24 kg/cm2</v>
          </cell>
          <cell r="F311" t="str">
            <v>Rmt</v>
          </cell>
          <cell r="G311">
            <v>12184</v>
          </cell>
          <cell r="H311">
            <v>21819</v>
          </cell>
        </row>
        <row r="312">
          <cell r="B312" t="str">
            <v>BWSC110024 kg/cm2</v>
          </cell>
          <cell r="C312" t="str">
            <v>BWSC</v>
          </cell>
          <cell r="D312">
            <v>1100</v>
          </cell>
          <cell r="E312" t="str">
            <v>24 kg/cm2</v>
          </cell>
          <cell r="F312" t="str">
            <v>Rmt</v>
          </cell>
          <cell r="G312">
            <v>16060</v>
          </cell>
          <cell r="H312">
            <v>28760</v>
          </cell>
        </row>
        <row r="313">
          <cell r="B313" t="str">
            <v>BWSC120024 kg/cm2</v>
          </cell>
          <cell r="C313" t="str">
            <v>BWSC</v>
          </cell>
          <cell r="D313">
            <v>1200</v>
          </cell>
          <cell r="E313" t="str">
            <v>24 kg/cm2</v>
          </cell>
          <cell r="F313" t="str">
            <v>Rmt</v>
          </cell>
          <cell r="G313">
            <v>18580</v>
          </cell>
          <cell r="H313">
            <v>33273</v>
          </cell>
        </row>
        <row r="314">
          <cell r="B314" t="str">
            <v>BWSC25026 kg/cm2</v>
          </cell>
          <cell r="C314" t="str">
            <v>BWSC</v>
          </cell>
          <cell r="D314">
            <v>250</v>
          </cell>
          <cell r="E314" t="str">
            <v>26 kg/cm2</v>
          </cell>
          <cell r="F314" t="str">
            <v>Rmt</v>
          </cell>
          <cell r="G314">
            <v>1782</v>
          </cell>
          <cell r="H314">
            <v>3039</v>
          </cell>
        </row>
        <row r="315">
          <cell r="B315" t="str">
            <v>BWSC30026 kg/cm2</v>
          </cell>
          <cell r="C315" t="str">
            <v>BWSC</v>
          </cell>
          <cell r="D315">
            <v>300</v>
          </cell>
          <cell r="E315" t="str">
            <v>26 kg/cm2</v>
          </cell>
          <cell r="F315" t="str">
            <v>Rmt</v>
          </cell>
          <cell r="G315">
            <v>2134</v>
          </cell>
          <cell r="H315">
            <v>3640</v>
          </cell>
        </row>
        <row r="316">
          <cell r="B316" t="str">
            <v>BWSC35026 kg/cm2</v>
          </cell>
          <cell r="C316" t="str">
            <v>BWSC</v>
          </cell>
          <cell r="D316">
            <v>350</v>
          </cell>
          <cell r="E316" t="str">
            <v>26 kg/cm2</v>
          </cell>
          <cell r="F316" t="str">
            <v>Rmt</v>
          </cell>
          <cell r="G316">
            <v>2606</v>
          </cell>
          <cell r="H316">
            <v>4445</v>
          </cell>
        </row>
        <row r="317">
          <cell r="B317" t="str">
            <v>BWSC40026 kg/cm2</v>
          </cell>
          <cell r="C317" t="str">
            <v>BWSC</v>
          </cell>
          <cell r="D317">
            <v>400</v>
          </cell>
          <cell r="E317" t="str">
            <v>26 kg/cm2</v>
          </cell>
          <cell r="F317" t="str">
            <v>Rmt</v>
          </cell>
          <cell r="G317">
            <v>3054</v>
          </cell>
          <cell r="H317">
            <v>5209</v>
          </cell>
        </row>
        <row r="318">
          <cell r="B318" t="str">
            <v>BWSC45026 kg/cm2</v>
          </cell>
          <cell r="C318" t="str">
            <v>BWSC</v>
          </cell>
          <cell r="D318">
            <v>450</v>
          </cell>
          <cell r="E318" t="str">
            <v>26 kg/cm2</v>
          </cell>
          <cell r="F318" t="str">
            <v>Rmt</v>
          </cell>
          <cell r="G318">
            <v>3541</v>
          </cell>
          <cell r="H318">
            <v>6039</v>
          </cell>
        </row>
        <row r="319">
          <cell r="B319" t="str">
            <v>BWSC50026 kg/cm2</v>
          </cell>
          <cell r="C319" t="str">
            <v>BWSC</v>
          </cell>
          <cell r="D319">
            <v>500</v>
          </cell>
          <cell r="E319" t="str">
            <v>26 kg/cm2</v>
          </cell>
          <cell r="F319" t="str">
            <v>Rmt</v>
          </cell>
          <cell r="G319">
            <v>4171</v>
          </cell>
          <cell r="H319">
            <v>7114</v>
          </cell>
        </row>
        <row r="320">
          <cell r="B320" t="str">
            <v>BWSC60026 kg/cm2</v>
          </cell>
          <cell r="C320" t="str">
            <v>BWSC</v>
          </cell>
          <cell r="D320">
            <v>600</v>
          </cell>
          <cell r="E320" t="str">
            <v>26 kg/cm2</v>
          </cell>
          <cell r="F320" t="str">
            <v>Rmt</v>
          </cell>
          <cell r="G320">
            <v>5624</v>
          </cell>
          <cell r="H320">
            <v>9592</v>
          </cell>
        </row>
        <row r="321">
          <cell r="B321" t="str">
            <v>BWSC70026 kg/cm2</v>
          </cell>
          <cell r="C321" t="str">
            <v>BWSC</v>
          </cell>
          <cell r="D321">
            <v>700</v>
          </cell>
          <cell r="E321" t="str">
            <v>26 kg/cm2</v>
          </cell>
          <cell r="F321" t="str">
            <v>Rmt</v>
          </cell>
          <cell r="G321">
            <v>7086</v>
          </cell>
          <cell r="H321">
            <v>12689</v>
          </cell>
        </row>
        <row r="322">
          <cell r="B322" t="str">
            <v>BWSC80026 kg/cm2</v>
          </cell>
          <cell r="C322" t="str">
            <v>BWSC</v>
          </cell>
          <cell r="D322">
            <v>800</v>
          </cell>
          <cell r="E322" t="str">
            <v>26 kg/cm2</v>
          </cell>
          <cell r="F322" t="str">
            <v>Rmt</v>
          </cell>
          <cell r="G322">
            <v>8957</v>
          </cell>
          <cell r="H322">
            <v>16040</v>
          </cell>
        </row>
        <row r="323">
          <cell r="B323" t="str">
            <v>BWSC90026 kg/cm2</v>
          </cell>
          <cell r="C323" t="str">
            <v>BWSC</v>
          </cell>
          <cell r="D323">
            <v>900</v>
          </cell>
          <cell r="E323" t="str">
            <v>26 kg/cm2</v>
          </cell>
          <cell r="F323" t="str">
            <v>Rmt</v>
          </cell>
          <cell r="G323">
            <v>10812</v>
          </cell>
          <cell r="H323">
            <v>19362</v>
          </cell>
        </row>
        <row r="324">
          <cell r="B324" t="str">
            <v>BWSC100026 kg/cm2</v>
          </cell>
          <cell r="C324" t="str">
            <v>BWSC</v>
          </cell>
          <cell r="D324">
            <v>1000</v>
          </cell>
          <cell r="E324" t="str">
            <v>26 kg/cm2</v>
          </cell>
          <cell r="F324" t="str">
            <v>Rmt</v>
          </cell>
          <cell r="G324">
            <v>13334</v>
          </cell>
          <cell r="H324">
            <v>23878</v>
          </cell>
        </row>
        <row r="325">
          <cell r="B325" t="str">
            <v>BWSC110026 kg/cm2</v>
          </cell>
          <cell r="C325" t="str">
            <v>BWSC</v>
          </cell>
          <cell r="D325">
            <v>1100</v>
          </cell>
          <cell r="E325" t="str">
            <v>26 kg/cm2</v>
          </cell>
          <cell r="F325" t="str">
            <v>Rmt</v>
          </cell>
          <cell r="G325">
            <v>17260</v>
          </cell>
          <cell r="H325">
            <v>30909</v>
          </cell>
        </row>
        <row r="326">
          <cell r="B326" t="str">
            <v>BWSC120026 kg/cm2</v>
          </cell>
          <cell r="C326" t="str">
            <v>BWSC</v>
          </cell>
          <cell r="D326">
            <v>1200</v>
          </cell>
          <cell r="E326" t="str">
            <v>26 kg/cm2</v>
          </cell>
          <cell r="F326" t="str">
            <v>Rmt</v>
          </cell>
          <cell r="G326">
            <v>19520</v>
          </cell>
          <cell r="H326">
            <v>34956</v>
          </cell>
        </row>
        <row r="327">
          <cell r="B327" t="str">
            <v>BWSC25028 kg/cm2</v>
          </cell>
          <cell r="C327" t="str">
            <v>BWSC</v>
          </cell>
          <cell r="D327">
            <v>250</v>
          </cell>
          <cell r="E327" t="str">
            <v>28 kg/cm2</v>
          </cell>
          <cell r="F327" t="str">
            <v>Rmt</v>
          </cell>
          <cell r="G327">
            <v>1799</v>
          </cell>
          <cell r="H327">
            <v>3068</v>
          </cell>
        </row>
        <row r="328">
          <cell r="B328" t="str">
            <v>BWSC30028 kg/cm2</v>
          </cell>
          <cell r="C328" t="str">
            <v>BWSC</v>
          </cell>
          <cell r="D328">
            <v>300</v>
          </cell>
          <cell r="E328" t="str">
            <v>28 kg/cm2</v>
          </cell>
          <cell r="F328" t="str">
            <v>Rmt</v>
          </cell>
          <cell r="G328">
            <v>2172</v>
          </cell>
          <cell r="H328">
            <v>3704</v>
          </cell>
        </row>
        <row r="329">
          <cell r="B329" t="str">
            <v>BWSC35028 kg/cm2</v>
          </cell>
          <cell r="C329" t="str">
            <v>BWSC</v>
          </cell>
          <cell r="D329">
            <v>350</v>
          </cell>
          <cell r="E329" t="str">
            <v>28 kg/cm2</v>
          </cell>
          <cell r="F329" t="str">
            <v>Rmt</v>
          </cell>
          <cell r="G329">
            <v>2679</v>
          </cell>
          <cell r="H329">
            <v>4569</v>
          </cell>
        </row>
        <row r="330">
          <cell r="B330" t="str">
            <v>BWSC40028 kg/cm2</v>
          </cell>
          <cell r="C330" t="str">
            <v>BWSC</v>
          </cell>
          <cell r="D330">
            <v>400</v>
          </cell>
          <cell r="E330" t="str">
            <v>28 kg/cm2</v>
          </cell>
          <cell r="F330" t="str">
            <v>Rmt</v>
          </cell>
          <cell r="G330">
            <v>3165</v>
          </cell>
          <cell r="H330">
            <v>5398</v>
          </cell>
        </row>
        <row r="331">
          <cell r="B331" t="str">
            <v>BWSC45028 kg/cm2</v>
          </cell>
          <cell r="C331" t="str">
            <v>BWSC</v>
          </cell>
          <cell r="D331">
            <v>450</v>
          </cell>
          <cell r="E331" t="str">
            <v>28 kg/cm2</v>
          </cell>
          <cell r="F331" t="str">
            <v>Rmt</v>
          </cell>
          <cell r="G331">
            <v>3682</v>
          </cell>
          <cell r="H331">
            <v>6280</v>
          </cell>
        </row>
        <row r="332">
          <cell r="B332" t="str">
            <v>BWSC50028 kg/cm2</v>
          </cell>
          <cell r="C332" t="str">
            <v>BWSC</v>
          </cell>
          <cell r="D332">
            <v>500</v>
          </cell>
          <cell r="E332" t="str">
            <v>28 kg/cm2</v>
          </cell>
          <cell r="F332" t="str">
            <v>Rmt</v>
          </cell>
          <cell r="G332">
            <v>4492</v>
          </cell>
          <cell r="H332">
            <v>7661</v>
          </cell>
        </row>
        <row r="333">
          <cell r="B333" t="str">
            <v>BWSC60028 kg/cm2</v>
          </cell>
          <cell r="C333" t="str">
            <v>BWSC</v>
          </cell>
          <cell r="D333">
            <v>600</v>
          </cell>
          <cell r="E333" t="str">
            <v>28 kg/cm2</v>
          </cell>
          <cell r="F333" t="str">
            <v>Rmt</v>
          </cell>
          <cell r="G333">
            <v>5971</v>
          </cell>
          <cell r="H333">
            <v>10184</v>
          </cell>
        </row>
        <row r="334">
          <cell r="B334" t="str">
            <v>BWSC70028 kg/cm2</v>
          </cell>
          <cell r="C334" t="str">
            <v>BWSC</v>
          </cell>
          <cell r="D334">
            <v>700</v>
          </cell>
          <cell r="E334" t="str">
            <v>28 kg/cm2</v>
          </cell>
          <cell r="F334" t="str">
            <v>Rmt</v>
          </cell>
          <cell r="G334">
            <v>7433</v>
          </cell>
          <cell r="H334">
            <v>13311</v>
          </cell>
        </row>
        <row r="335">
          <cell r="B335" t="str">
            <v>BWSC80028 kg/cm2</v>
          </cell>
          <cell r="C335" t="str">
            <v>BWSC</v>
          </cell>
          <cell r="D335">
            <v>800</v>
          </cell>
          <cell r="E335" t="str">
            <v>28 kg/cm2</v>
          </cell>
          <cell r="F335" t="str">
            <v>Rmt</v>
          </cell>
          <cell r="G335">
            <v>9388</v>
          </cell>
          <cell r="H335">
            <v>16812</v>
          </cell>
        </row>
        <row r="336">
          <cell r="B336" t="str">
            <v>BWSC90028 kg/cm2</v>
          </cell>
          <cell r="C336" t="str">
            <v>BWSC</v>
          </cell>
          <cell r="D336">
            <v>900</v>
          </cell>
          <cell r="E336" t="str">
            <v>28 kg/cm2</v>
          </cell>
          <cell r="F336" t="str">
            <v>Rmt</v>
          </cell>
          <cell r="G336">
            <v>11377</v>
          </cell>
          <cell r="H336">
            <v>20374</v>
          </cell>
        </row>
        <row r="337">
          <cell r="B337" t="str">
            <v>BWSC100028 kg/cm2</v>
          </cell>
          <cell r="C337" t="str">
            <v>BWSC</v>
          </cell>
          <cell r="D337">
            <v>1000</v>
          </cell>
          <cell r="E337" t="str">
            <v>28 kg/cm2</v>
          </cell>
          <cell r="F337" t="str">
            <v>Rmt</v>
          </cell>
          <cell r="G337">
            <v>13959</v>
          </cell>
          <cell r="H337">
            <v>24997</v>
          </cell>
        </row>
        <row r="338">
          <cell r="B338" t="str">
            <v>BWSC110028 kg/cm2</v>
          </cell>
          <cell r="C338" t="str">
            <v>BWSC</v>
          </cell>
          <cell r="D338">
            <v>1100</v>
          </cell>
          <cell r="E338" t="str">
            <v>28 kg/cm2</v>
          </cell>
          <cell r="F338" t="str">
            <v>Rmt</v>
          </cell>
          <cell r="G338">
            <v>18430</v>
          </cell>
          <cell r="H338">
            <v>33004</v>
          </cell>
        </row>
        <row r="339">
          <cell r="B339" t="str">
            <v>BWSC120028 kg/cm2</v>
          </cell>
          <cell r="C339" t="str">
            <v>BWSC</v>
          </cell>
          <cell r="D339">
            <v>1200</v>
          </cell>
          <cell r="E339" t="str">
            <v>28 kg/cm2</v>
          </cell>
          <cell r="F339" t="str">
            <v>Rmt</v>
          </cell>
          <cell r="G339">
            <v>21760</v>
          </cell>
          <cell r="H339">
            <v>38967</v>
          </cell>
        </row>
        <row r="340">
          <cell r="B340" t="str">
            <v>BWSC25030 kg/cm2</v>
          </cell>
          <cell r="C340" t="str">
            <v>BWSC</v>
          </cell>
          <cell r="D340">
            <v>250</v>
          </cell>
          <cell r="E340" t="str">
            <v>30 kg/cm2</v>
          </cell>
          <cell r="F340" t="str">
            <v>Rmt</v>
          </cell>
          <cell r="G340">
            <v>1865</v>
          </cell>
          <cell r="H340">
            <v>3181</v>
          </cell>
        </row>
        <row r="341">
          <cell r="B341" t="str">
            <v>BWSC30030 kg/cm2</v>
          </cell>
          <cell r="C341" t="str">
            <v>BWSC</v>
          </cell>
          <cell r="D341">
            <v>300</v>
          </cell>
          <cell r="E341" t="str">
            <v>30 kg/cm2</v>
          </cell>
          <cell r="F341" t="str">
            <v>Rmt</v>
          </cell>
          <cell r="G341">
            <v>2250</v>
          </cell>
          <cell r="H341">
            <v>3837</v>
          </cell>
        </row>
        <row r="342">
          <cell r="B342" t="str">
            <v>BWSC35030 kg/cm2</v>
          </cell>
          <cell r="C342" t="str">
            <v>BWSC</v>
          </cell>
          <cell r="D342">
            <v>350</v>
          </cell>
          <cell r="E342" t="str">
            <v>30 kg/cm2</v>
          </cell>
          <cell r="F342" t="str">
            <v>Rmt</v>
          </cell>
          <cell r="G342">
            <v>2754</v>
          </cell>
          <cell r="H342">
            <v>4697</v>
          </cell>
        </row>
        <row r="343">
          <cell r="B343" t="str">
            <v>BWSC40030 kg/cm2</v>
          </cell>
          <cell r="C343" t="str">
            <v>BWSC</v>
          </cell>
          <cell r="D343">
            <v>400</v>
          </cell>
          <cell r="E343" t="str">
            <v>30 kg/cm2</v>
          </cell>
          <cell r="F343" t="str">
            <v>Rmt</v>
          </cell>
          <cell r="G343">
            <v>3547</v>
          </cell>
          <cell r="H343">
            <v>6049</v>
          </cell>
        </row>
        <row r="344">
          <cell r="B344" t="str">
            <v>BWSC45030 kg/cm2</v>
          </cell>
          <cell r="C344" t="str">
            <v>BWSC</v>
          </cell>
          <cell r="D344">
            <v>450</v>
          </cell>
          <cell r="E344" t="str">
            <v>30 kg/cm2</v>
          </cell>
          <cell r="F344" t="str">
            <v>Rmt</v>
          </cell>
          <cell r="G344">
            <v>3954</v>
          </cell>
          <cell r="H344">
            <v>6744</v>
          </cell>
        </row>
        <row r="345">
          <cell r="B345" t="str">
            <v>BWSC50030 kg/cm2</v>
          </cell>
          <cell r="C345" t="str">
            <v>BWSC</v>
          </cell>
          <cell r="D345">
            <v>500</v>
          </cell>
          <cell r="E345" t="str">
            <v>30 kg/cm2</v>
          </cell>
          <cell r="F345" t="str">
            <v>Rmt</v>
          </cell>
          <cell r="G345">
            <v>4662</v>
          </cell>
          <cell r="H345">
            <v>7951</v>
          </cell>
        </row>
        <row r="346">
          <cell r="B346" t="str">
            <v>BWSC60030 kg/cm2</v>
          </cell>
          <cell r="C346" t="str">
            <v>BWSC</v>
          </cell>
          <cell r="D346">
            <v>600</v>
          </cell>
          <cell r="E346" t="str">
            <v>30 kg/cm2</v>
          </cell>
          <cell r="F346" t="str">
            <v>Rmt</v>
          </cell>
          <cell r="G346">
            <v>6184</v>
          </cell>
          <cell r="H346">
            <v>10547</v>
          </cell>
        </row>
        <row r="347">
          <cell r="B347" t="str">
            <v>BWSC70030 kg/cm2</v>
          </cell>
          <cell r="C347" t="str">
            <v>BWSC</v>
          </cell>
          <cell r="D347">
            <v>700</v>
          </cell>
          <cell r="E347" t="str">
            <v>30 kg/cm2</v>
          </cell>
          <cell r="F347" t="str">
            <v>Rmt</v>
          </cell>
          <cell r="G347">
            <v>7810</v>
          </cell>
          <cell r="H347">
            <v>13986</v>
          </cell>
        </row>
        <row r="348">
          <cell r="B348" t="str">
            <v>BWSC80030 kg/cm2</v>
          </cell>
          <cell r="C348" t="str">
            <v>BWSC</v>
          </cell>
          <cell r="D348">
            <v>800</v>
          </cell>
          <cell r="E348" t="str">
            <v>30 kg/cm2</v>
          </cell>
          <cell r="F348" t="str">
            <v>Rmt</v>
          </cell>
          <cell r="G348">
            <v>9850</v>
          </cell>
          <cell r="H348">
            <v>17639</v>
          </cell>
        </row>
        <row r="349">
          <cell r="B349" t="str">
            <v>BWSC90030 kg/cm2</v>
          </cell>
          <cell r="C349" t="str">
            <v>BWSC</v>
          </cell>
          <cell r="D349">
            <v>900</v>
          </cell>
          <cell r="E349" t="str">
            <v>30 kg/cm2</v>
          </cell>
          <cell r="F349" t="str">
            <v>Rmt</v>
          </cell>
          <cell r="G349">
            <v>12005</v>
          </cell>
          <cell r="H349">
            <v>21498</v>
          </cell>
        </row>
        <row r="350">
          <cell r="B350" t="str">
            <v>BWSC100030 kg/cm2</v>
          </cell>
          <cell r="C350" t="str">
            <v>BWSC</v>
          </cell>
          <cell r="D350">
            <v>1000</v>
          </cell>
          <cell r="E350" t="str">
            <v>30 kg/cm2</v>
          </cell>
          <cell r="F350" t="str">
            <v>Rmt</v>
          </cell>
          <cell r="G350">
            <v>14797</v>
          </cell>
          <cell r="H350">
            <v>26498</v>
          </cell>
        </row>
        <row r="351">
          <cell r="B351" t="str">
            <v>BWSC110030 kg/cm2</v>
          </cell>
          <cell r="C351" t="str">
            <v>BWSC</v>
          </cell>
          <cell r="D351">
            <v>1100</v>
          </cell>
          <cell r="E351" t="str">
            <v>30 kg/cm2</v>
          </cell>
          <cell r="F351" t="str">
            <v>Rmt</v>
          </cell>
          <cell r="G351">
            <v>19840</v>
          </cell>
          <cell r="H351">
            <v>35529</v>
          </cell>
        </row>
        <row r="352">
          <cell r="B352" t="str">
            <v>BWSC120030 kg/cm2</v>
          </cell>
          <cell r="C352" t="str">
            <v>BWSC</v>
          </cell>
          <cell r="D352">
            <v>1200</v>
          </cell>
          <cell r="E352" t="str">
            <v>30 kg/cm2</v>
          </cell>
          <cell r="F352" t="str">
            <v>Rmt</v>
          </cell>
          <cell r="G352">
            <v>23750</v>
          </cell>
          <cell r="H352">
            <v>42531</v>
          </cell>
        </row>
        <row r="353">
          <cell r="B353" t="str">
            <v>AC80CL-10</v>
          </cell>
          <cell r="C353" t="str">
            <v>AC</v>
          </cell>
          <cell r="D353">
            <v>80</v>
          </cell>
          <cell r="E353" t="str">
            <v>CL-10</v>
          </cell>
          <cell r="F353" t="str">
            <v>Rmt</v>
          </cell>
          <cell r="G353">
            <v>101.31</v>
          </cell>
          <cell r="H353">
            <v>123</v>
          </cell>
        </row>
        <row r="354">
          <cell r="B354" t="str">
            <v>AC100CL-10</v>
          </cell>
          <cell r="C354" t="str">
            <v>AC</v>
          </cell>
          <cell r="D354">
            <v>100</v>
          </cell>
          <cell r="E354" t="str">
            <v>CL-10</v>
          </cell>
          <cell r="F354" t="str">
            <v>Rmt</v>
          </cell>
          <cell r="G354">
            <v>127.63</v>
          </cell>
          <cell r="H354">
            <v>161</v>
          </cell>
        </row>
        <row r="355">
          <cell r="B355" t="str">
            <v>AC125CL-10</v>
          </cell>
          <cell r="C355" t="str">
            <v>AC</v>
          </cell>
          <cell r="D355">
            <v>125</v>
          </cell>
          <cell r="E355" t="str">
            <v>CL-10</v>
          </cell>
          <cell r="F355" t="str">
            <v>Rmt</v>
          </cell>
          <cell r="G355">
            <v>160.35</v>
          </cell>
          <cell r="H355">
            <v>211</v>
          </cell>
        </row>
        <row r="356">
          <cell r="B356" t="str">
            <v>AC150CL-10</v>
          </cell>
          <cell r="C356" t="str">
            <v>AC</v>
          </cell>
          <cell r="D356">
            <v>150</v>
          </cell>
          <cell r="E356" t="str">
            <v>CL-10</v>
          </cell>
          <cell r="F356" t="str">
            <v>Rmt</v>
          </cell>
          <cell r="G356">
            <v>198.81</v>
          </cell>
          <cell r="H356">
            <v>299</v>
          </cell>
        </row>
        <row r="357">
          <cell r="B357" t="str">
            <v>AC200CL-10</v>
          </cell>
          <cell r="C357" t="str">
            <v>AC</v>
          </cell>
          <cell r="D357">
            <v>200</v>
          </cell>
          <cell r="E357" t="str">
            <v>CL-10</v>
          </cell>
          <cell r="F357" t="str">
            <v>Rmt</v>
          </cell>
          <cell r="G357">
            <v>312.54000000000002</v>
          </cell>
          <cell r="H357">
            <v>498</v>
          </cell>
        </row>
        <row r="358">
          <cell r="B358" t="str">
            <v>AC250CL-10</v>
          </cell>
          <cell r="C358" t="str">
            <v>AC</v>
          </cell>
          <cell r="D358">
            <v>250</v>
          </cell>
          <cell r="E358" t="str">
            <v>CL-10</v>
          </cell>
          <cell r="F358" t="str">
            <v>Rmt</v>
          </cell>
          <cell r="G358">
            <v>407.45</v>
          </cell>
          <cell r="H358">
            <v>629</v>
          </cell>
        </row>
        <row r="359">
          <cell r="B359" t="str">
            <v>AC300CL-10</v>
          </cell>
          <cell r="C359" t="str">
            <v>AC</v>
          </cell>
          <cell r="D359">
            <v>300</v>
          </cell>
          <cell r="E359" t="str">
            <v>CL-10</v>
          </cell>
          <cell r="F359" t="str">
            <v>Rmt</v>
          </cell>
          <cell r="G359">
            <v>526.9</v>
          </cell>
          <cell r="H359">
            <v>884</v>
          </cell>
        </row>
        <row r="360">
          <cell r="B360" t="str">
            <v>AC350CL-10</v>
          </cell>
          <cell r="C360" t="str">
            <v>AC</v>
          </cell>
          <cell r="D360">
            <v>350</v>
          </cell>
          <cell r="E360" t="str">
            <v>CL-10</v>
          </cell>
          <cell r="F360" t="str">
            <v>Rmt</v>
          </cell>
          <cell r="G360">
            <v>647.99</v>
          </cell>
          <cell r="H360">
            <v>1079</v>
          </cell>
        </row>
        <row r="361">
          <cell r="B361" t="str">
            <v>AC400CL-10</v>
          </cell>
          <cell r="C361" t="str">
            <v>AC</v>
          </cell>
          <cell r="D361">
            <v>400</v>
          </cell>
          <cell r="E361" t="str">
            <v>CL-10</v>
          </cell>
          <cell r="F361" t="str">
            <v>Rmt</v>
          </cell>
          <cell r="G361">
            <v>803.85</v>
          </cell>
          <cell r="H361">
            <v>1405</v>
          </cell>
        </row>
        <row r="362">
          <cell r="B362" t="str">
            <v>AC450CL-10</v>
          </cell>
          <cell r="C362" t="str">
            <v>AC</v>
          </cell>
          <cell r="D362">
            <v>450</v>
          </cell>
          <cell r="E362" t="str">
            <v>CL-10</v>
          </cell>
          <cell r="F362" t="str">
            <v>Rmt</v>
          </cell>
          <cell r="G362">
            <v>969.11</v>
          </cell>
          <cell r="H362">
            <v>1653</v>
          </cell>
        </row>
        <row r="363">
          <cell r="B363" t="str">
            <v>AC500CL-10</v>
          </cell>
          <cell r="C363" t="str">
            <v>AC</v>
          </cell>
          <cell r="D363">
            <v>500</v>
          </cell>
          <cell r="E363" t="str">
            <v>CL-10</v>
          </cell>
          <cell r="F363" t="str">
            <v>Rmt</v>
          </cell>
          <cell r="G363">
            <v>1197.79</v>
          </cell>
          <cell r="H363">
            <v>2051</v>
          </cell>
        </row>
        <row r="364">
          <cell r="B364" t="str">
            <v>AC600CL-10</v>
          </cell>
          <cell r="C364" t="str">
            <v>AC</v>
          </cell>
          <cell r="D364">
            <v>600</v>
          </cell>
          <cell r="E364" t="str">
            <v>CL-10</v>
          </cell>
          <cell r="F364" t="str">
            <v>Rmt</v>
          </cell>
          <cell r="G364">
            <v>1677.24</v>
          </cell>
          <cell r="H364">
            <v>2912</v>
          </cell>
        </row>
        <row r="365">
          <cell r="B365" t="str">
            <v>AC80CL-15</v>
          </cell>
          <cell r="C365" t="str">
            <v>AC</v>
          </cell>
          <cell r="D365">
            <v>80</v>
          </cell>
          <cell r="E365" t="str">
            <v>CL-15</v>
          </cell>
          <cell r="F365" t="str">
            <v>Rmt</v>
          </cell>
          <cell r="G365">
            <v>101.92</v>
          </cell>
          <cell r="H365">
            <v>123</v>
          </cell>
        </row>
        <row r="366">
          <cell r="B366" t="str">
            <v>AC100CL-15</v>
          </cell>
          <cell r="C366" t="str">
            <v>AC</v>
          </cell>
          <cell r="D366">
            <v>100</v>
          </cell>
          <cell r="E366" t="str">
            <v>CL-15</v>
          </cell>
          <cell r="F366" t="str">
            <v>Rmt</v>
          </cell>
          <cell r="G366">
            <v>133.85</v>
          </cell>
          <cell r="H366">
            <v>161</v>
          </cell>
        </row>
        <row r="367">
          <cell r="B367" t="str">
            <v>AC125CL-15</v>
          </cell>
          <cell r="C367" t="str">
            <v>AC</v>
          </cell>
          <cell r="D367">
            <v>125</v>
          </cell>
          <cell r="E367" t="str">
            <v>CL-15</v>
          </cell>
          <cell r="F367" t="str">
            <v>Rmt</v>
          </cell>
          <cell r="G367">
            <v>175.49</v>
          </cell>
          <cell r="H367">
            <v>211</v>
          </cell>
        </row>
        <row r="368">
          <cell r="B368" t="str">
            <v>AC150CL-15</v>
          </cell>
          <cell r="C368" t="str">
            <v>AC</v>
          </cell>
          <cell r="D368">
            <v>150</v>
          </cell>
          <cell r="E368" t="str">
            <v>CL-15</v>
          </cell>
          <cell r="F368" t="str">
            <v>Rmt</v>
          </cell>
          <cell r="G368">
            <v>248.39</v>
          </cell>
          <cell r="H368">
            <v>299</v>
          </cell>
        </row>
        <row r="369">
          <cell r="B369" t="str">
            <v>AC200CL-15</v>
          </cell>
          <cell r="C369" t="str">
            <v>AC</v>
          </cell>
          <cell r="D369">
            <v>200</v>
          </cell>
          <cell r="E369" t="str">
            <v>CL-15</v>
          </cell>
          <cell r="F369" t="str">
            <v>Rmt</v>
          </cell>
          <cell r="G369">
            <v>413.99</v>
          </cell>
          <cell r="H369">
            <v>498</v>
          </cell>
        </row>
        <row r="370">
          <cell r="B370" t="str">
            <v>AC250CL-15</v>
          </cell>
          <cell r="C370" t="str">
            <v>AC</v>
          </cell>
          <cell r="D370">
            <v>250</v>
          </cell>
          <cell r="E370" t="str">
            <v>CL-15</v>
          </cell>
          <cell r="F370" t="str">
            <v>Rmt</v>
          </cell>
          <cell r="G370">
            <v>523.62</v>
          </cell>
          <cell r="H370">
            <v>629</v>
          </cell>
        </row>
        <row r="371">
          <cell r="B371" t="str">
            <v>AC300CL-15</v>
          </cell>
          <cell r="C371" t="str">
            <v>AC</v>
          </cell>
          <cell r="D371">
            <v>300</v>
          </cell>
          <cell r="E371" t="str">
            <v>CL-15</v>
          </cell>
          <cell r="F371" t="str">
            <v>Rmt</v>
          </cell>
          <cell r="G371">
            <v>735.12</v>
          </cell>
          <cell r="H371">
            <v>884</v>
          </cell>
        </row>
        <row r="372">
          <cell r="B372" t="str">
            <v>AC350CL-15</v>
          </cell>
          <cell r="C372" t="str">
            <v>AC</v>
          </cell>
          <cell r="D372">
            <v>350</v>
          </cell>
          <cell r="E372" t="str">
            <v>CL-15</v>
          </cell>
          <cell r="F372" t="str">
            <v>Rmt</v>
          </cell>
          <cell r="G372">
            <v>897.93</v>
          </cell>
          <cell r="H372">
            <v>1079</v>
          </cell>
        </row>
        <row r="373">
          <cell r="B373" t="str">
            <v>AC400CL-15</v>
          </cell>
          <cell r="C373" t="str">
            <v>AC</v>
          </cell>
          <cell r="D373">
            <v>400</v>
          </cell>
          <cell r="E373" t="str">
            <v>CL-15</v>
          </cell>
          <cell r="F373" t="str">
            <v>Rmt</v>
          </cell>
          <cell r="G373">
            <v>1168.75</v>
          </cell>
          <cell r="H373">
            <v>1405</v>
          </cell>
        </row>
        <row r="374">
          <cell r="B374" t="str">
            <v>AC450CL-15</v>
          </cell>
          <cell r="C374" t="str">
            <v>AC</v>
          </cell>
          <cell r="D374">
            <v>450</v>
          </cell>
          <cell r="E374" t="str">
            <v>CL-15</v>
          </cell>
          <cell r="F374" t="str">
            <v>Rmt</v>
          </cell>
          <cell r="G374">
            <v>1374.93</v>
          </cell>
          <cell r="H374">
            <v>1653</v>
          </cell>
        </row>
        <row r="375">
          <cell r="B375" t="str">
            <v>AC500CL-15</v>
          </cell>
          <cell r="C375" t="str">
            <v>AC</v>
          </cell>
          <cell r="D375">
            <v>500</v>
          </cell>
          <cell r="E375" t="str">
            <v>CL-15</v>
          </cell>
          <cell r="F375" t="str">
            <v>Rmt</v>
          </cell>
          <cell r="G375">
            <v>1705.88</v>
          </cell>
          <cell r="H375">
            <v>2051</v>
          </cell>
        </row>
        <row r="376">
          <cell r="B376" t="str">
            <v>AC600CL-15</v>
          </cell>
          <cell r="C376" t="str">
            <v>AC</v>
          </cell>
          <cell r="D376">
            <v>600</v>
          </cell>
          <cell r="E376" t="str">
            <v>CL-15</v>
          </cell>
          <cell r="F376" t="str">
            <v>Rmt</v>
          </cell>
          <cell r="G376">
            <v>2422.1999999999998</v>
          </cell>
          <cell r="H376">
            <v>2912</v>
          </cell>
        </row>
        <row r="377">
          <cell r="B377" t="str">
            <v>AC80CL-20</v>
          </cell>
          <cell r="C377" t="str">
            <v>AC</v>
          </cell>
          <cell r="D377">
            <v>80</v>
          </cell>
          <cell r="E377" t="str">
            <v>CL-20</v>
          </cell>
          <cell r="F377" t="str">
            <v>Rmt</v>
          </cell>
          <cell r="G377">
            <v>110.25</v>
          </cell>
          <cell r="H377">
            <v>133</v>
          </cell>
        </row>
        <row r="378">
          <cell r="B378" t="str">
            <v>AC100CL-20</v>
          </cell>
          <cell r="C378" t="str">
            <v>AC</v>
          </cell>
          <cell r="D378">
            <v>100</v>
          </cell>
          <cell r="E378" t="str">
            <v>CL-20</v>
          </cell>
          <cell r="F378" t="str">
            <v>Rmt</v>
          </cell>
          <cell r="G378">
            <v>169.36</v>
          </cell>
          <cell r="H378">
            <v>204</v>
          </cell>
        </row>
        <row r="379">
          <cell r="B379" t="str">
            <v>AC125CL-20</v>
          </cell>
          <cell r="C379" t="str">
            <v>AC</v>
          </cell>
          <cell r="D379">
            <v>125</v>
          </cell>
          <cell r="E379" t="str">
            <v>CL-20</v>
          </cell>
          <cell r="F379" t="str">
            <v>Rmt</v>
          </cell>
          <cell r="G379">
            <v>218.44</v>
          </cell>
          <cell r="H379">
            <v>263</v>
          </cell>
        </row>
        <row r="380">
          <cell r="B380" t="str">
            <v>AC150CL-20</v>
          </cell>
          <cell r="C380" t="str">
            <v>AC</v>
          </cell>
          <cell r="D380">
            <v>150</v>
          </cell>
          <cell r="E380" t="str">
            <v>CL-20</v>
          </cell>
          <cell r="F380" t="str">
            <v>Rmt</v>
          </cell>
          <cell r="G380">
            <v>309.27</v>
          </cell>
          <cell r="H380">
            <v>372</v>
          </cell>
        </row>
        <row r="381">
          <cell r="B381" t="str">
            <v>AC200CL-20</v>
          </cell>
          <cell r="C381" t="str">
            <v>AC</v>
          </cell>
          <cell r="D381">
            <v>200</v>
          </cell>
          <cell r="E381" t="str">
            <v>CL-20</v>
          </cell>
          <cell r="F381" t="str">
            <v>Rmt</v>
          </cell>
          <cell r="G381">
            <v>525.26</v>
          </cell>
          <cell r="H381">
            <v>631</v>
          </cell>
        </row>
        <row r="382">
          <cell r="B382" t="str">
            <v>AC250CL-20</v>
          </cell>
          <cell r="C382" t="str">
            <v>AC</v>
          </cell>
          <cell r="D382">
            <v>250</v>
          </cell>
          <cell r="E382" t="str">
            <v>CL-20</v>
          </cell>
          <cell r="F382" t="str">
            <v>Rmt</v>
          </cell>
          <cell r="G382">
            <v>673.76</v>
          </cell>
          <cell r="H382">
            <v>810</v>
          </cell>
        </row>
        <row r="383">
          <cell r="B383" t="str">
            <v>AC300CL-20</v>
          </cell>
          <cell r="C383" t="str">
            <v>AC</v>
          </cell>
          <cell r="D383">
            <v>300</v>
          </cell>
          <cell r="E383" t="str">
            <v>CL-20</v>
          </cell>
          <cell r="F383" t="str">
            <v>Rmt</v>
          </cell>
          <cell r="G383">
            <v>950.71</v>
          </cell>
          <cell r="H383">
            <v>1143</v>
          </cell>
        </row>
        <row r="384">
          <cell r="B384" t="str">
            <v>AC350CL-20</v>
          </cell>
          <cell r="C384" t="str">
            <v>AC</v>
          </cell>
          <cell r="D384">
            <v>350</v>
          </cell>
          <cell r="E384" t="str">
            <v>CL-20</v>
          </cell>
          <cell r="F384" t="str">
            <v>Rmt</v>
          </cell>
          <cell r="G384">
            <v>1166.3</v>
          </cell>
          <cell r="H384">
            <v>1402</v>
          </cell>
        </row>
        <row r="385">
          <cell r="B385" t="str">
            <v>AC400CL-20</v>
          </cell>
          <cell r="C385" t="str">
            <v>AC</v>
          </cell>
          <cell r="D385">
            <v>400</v>
          </cell>
          <cell r="E385" t="str">
            <v>CL-20</v>
          </cell>
          <cell r="F385" t="str">
            <v>Rmt</v>
          </cell>
          <cell r="G385">
            <v>1522.61</v>
          </cell>
          <cell r="H385">
            <v>1830</v>
          </cell>
        </row>
        <row r="386">
          <cell r="B386" t="str">
            <v>AC450CL-20</v>
          </cell>
          <cell r="C386" t="str">
            <v>AC</v>
          </cell>
          <cell r="D386">
            <v>450</v>
          </cell>
          <cell r="E386" t="str">
            <v>CL-20</v>
          </cell>
          <cell r="F386" t="str">
            <v>Rmt</v>
          </cell>
          <cell r="G386">
            <v>1820.83</v>
          </cell>
          <cell r="H386">
            <v>2189</v>
          </cell>
        </row>
        <row r="387">
          <cell r="B387" t="str">
            <v>AC500CL-20</v>
          </cell>
          <cell r="C387" t="str">
            <v>AC</v>
          </cell>
          <cell r="D387">
            <v>500</v>
          </cell>
          <cell r="E387" t="str">
            <v>CL-20</v>
          </cell>
          <cell r="F387" t="str">
            <v>Rmt</v>
          </cell>
          <cell r="G387">
            <v>2230.7399999999998</v>
          </cell>
          <cell r="H387">
            <v>2682</v>
          </cell>
        </row>
        <row r="388">
          <cell r="B388" t="str">
            <v>AC600CL-20</v>
          </cell>
          <cell r="C388" t="str">
            <v>AC</v>
          </cell>
          <cell r="D388">
            <v>600</v>
          </cell>
          <cell r="E388" t="str">
            <v>CL-20</v>
          </cell>
          <cell r="F388" t="str">
            <v>Rmt</v>
          </cell>
          <cell r="G388">
            <v>3156.91</v>
          </cell>
          <cell r="H388">
            <v>3795</v>
          </cell>
        </row>
        <row r="389">
          <cell r="B389" t="str">
            <v>AC80CL-25</v>
          </cell>
          <cell r="C389" t="str">
            <v>AC</v>
          </cell>
          <cell r="D389">
            <v>80</v>
          </cell>
          <cell r="E389" t="str">
            <v>CL-25</v>
          </cell>
          <cell r="F389" t="str">
            <v>Rmt</v>
          </cell>
          <cell r="G389">
            <v>138.33000000000001</v>
          </cell>
          <cell r="H389">
            <v>166</v>
          </cell>
        </row>
        <row r="390">
          <cell r="B390" t="str">
            <v>AC100CL-25</v>
          </cell>
          <cell r="C390" t="str">
            <v>AC</v>
          </cell>
          <cell r="D390">
            <v>100</v>
          </cell>
          <cell r="E390" t="str">
            <v>CL-25</v>
          </cell>
          <cell r="F390" t="str">
            <v>Rmt</v>
          </cell>
          <cell r="G390">
            <v>209.86</v>
          </cell>
          <cell r="H390">
            <v>252</v>
          </cell>
        </row>
        <row r="391">
          <cell r="B391" t="str">
            <v>AC125CL-25</v>
          </cell>
          <cell r="C391" t="str">
            <v>AC</v>
          </cell>
          <cell r="D391">
            <v>125</v>
          </cell>
          <cell r="E391" t="str">
            <v>CL-25</v>
          </cell>
          <cell r="F391" t="str">
            <v>Rmt</v>
          </cell>
          <cell r="G391">
            <v>275.31</v>
          </cell>
          <cell r="H391">
            <v>331</v>
          </cell>
        </row>
        <row r="392">
          <cell r="B392" t="str">
            <v>AC150CL-25</v>
          </cell>
          <cell r="C392" t="str">
            <v>AC</v>
          </cell>
          <cell r="D392">
            <v>150</v>
          </cell>
          <cell r="E392" t="str">
            <v>CL-25</v>
          </cell>
          <cell r="F392" t="str">
            <v>Rmt</v>
          </cell>
          <cell r="G392">
            <v>386.99</v>
          </cell>
          <cell r="H392">
            <v>465</v>
          </cell>
        </row>
        <row r="393">
          <cell r="B393" t="str">
            <v>AC200CL-25</v>
          </cell>
          <cell r="C393" t="str">
            <v>AC</v>
          </cell>
          <cell r="D393">
            <v>200</v>
          </cell>
          <cell r="E393" t="str">
            <v>CL-25</v>
          </cell>
          <cell r="F393" t="str">
            <v>Rmt</v>
          </cell>
          <cell r="G393">
            <v>666.8</v>
          </cell>
          <cell r="H393">
            <v>802</v>
          </cell>
        </row>
        <row r="394">
          <cell r="B394" t="str">
            <v>AC250CL-25</v>
          </cell>
          <cell r="C394" t="str">
            <v>AC</v>
          </cell>
          <cell r="D394">
            <v>250</v>
          </cell>
          <cell r="E394" t="str">
            <v>CL-25</v>
          </cell>
          <cell r="F394" t="str">
            <v>Rmt</v>
          </cell>
          <cell r="G394">
            <v>845.16</v>
          </cell>
          <cell r="H394">
            <v>1016</v>
          </cell>
        </row>
        <row r="395">
          <cell r="B395" t="str">
            <v>AC300CL-25</v>
          </cell>
          <cell r="C395" t="str">
            <v>AC</v>
          </cell>
          <cell r="D395">
            <v>300</v>
          </cell>
          <cell r="E395" t="str">
            <v>CL-25</v>
          </cell>
          <cell r="F395" t="str">
            <v>Rmt</v>
          </cell>
          <cell r="G395">
            <v>1211.7</v>
          </cell>
          <cell r="H395">
            <v>1457</v>
          </cell>
        </row>
        <row r="396">
          <cell r="B396" t="str">
            <v>AC350CL-25</v>
          </cell>
          <cell r="C396" t="str">
            <v>AC</v>
          </cell>
          <cell r="D396">
            <v>350</v>
          </cell>
          <cell r="E396" t="str">
            <v>CL-25</v>
          </cell>
          <cell r="F396" t="str">
            <v>Rmt</v>
          </cell>
          <cell r="G396">
            <v>1465.34</v>
          </cell>
          <cell r="H396">
            <v>1761</v>
          </cell>
        </row>
        <row r="397">
          <cell r="B397" t="str">
            <v>AC400CL-25</v>
          </cell>
          <cell r="C397" t="str">
            <v>AC</v>
          </cell>
          <cell r="D397">
            <v>400</v>
          </cell>
          <cell r="E397" t="str">
            <v>CL-25</v>
          </cell>
          <cell r="F397" t="str">
            <v>Rmt</v>
          </cell>
          <cell r="G397">
            <v>1888.33</v>
          </cell>
          <cell r="H397">
            <v>2270</v>
          </cell>
        </row>
        <row r="398">
          <cell r="B398" t="str">
            <v>AC450CL-25</v>
          </cell>
          <cell r="C398" t="str">
            <v>AC</v>
          </cell>
          <cell r="D398">
            <v>450</v>
          </cell>
          <cell r="E398" t="str">
            <v>CL-25</v>
          </cell>
          <cell r="F398" t="str">
            <v>Rmt</v>
          </cell>
          <cell r="G398">
            <v>2281.88</v>
          </cell>
          <cell r="H398">
            <v>2743</v>
          </cell>
        </row>
        <row r="399">
          <cell r="B399" t="str">
            <v>AC500CL-25</v>
          </cell>
          <cell r="C399" t="str">
            <v>AC</v>
          </cell>
          <cell r="D399">
            <v>500</v>
          </cell>
          <cell r="E399" t="str">
            <v>CL-25</v>
          </cell>
          <cell r="F399" t="str">
            <v>Rmt</v>
          </cell>
          <cell r="G399">
            <v>2802.64</v>
          </cell>
          <cell r="H399">
            <v>3369</v>
          </cell>
        </row>
        <row r="400">
          <cell r="B400" t="str">
            <v>AC600CL-25</v>
          </cell>
          <cell r="C400" t="str">
            <v>AC</v>
          </cell>
          <cell r="D400">
            <v>600</v>
          </cell>
          <cell r="E400" t="str">
            <v>CL-25</v>
          </cell>
          <cell r="F400" t="str">
            <v>Rmt</v>
          </cell>
          <cell r="G400">
            <v>4023.76</v>
          </cell>
          <cell r="H400">
            <v>4837</v>
          </cell>
        </row>
        <row r="401">
          <cell r="B401" t="str">
            <v>cement</v>
          </cell>
          <cell r="C401">
            <v>0</v>
          </cell>
          <cell r="D401" t="str">
            <v>cement</v>
          </cell>
          <cell r="E401">
            <v>0</v>
          </cell>
          <cell r="F401" t="str">
            <v>MT</v>
          </cell>
          <cell r="G401">
            <v>4140</v>
          </cell>
          <cell r="H401">
            <v>4400</v>
          </cell>
        </row>
        <row r="402">
          <cell r="B402" t="str">
            <v>Sluice valve50PN-1</v>
          </cell>
          <cell r="C402" t="str">
            <v>Sluice valve</v>
          </cell>
          <cell r="D402">
            <v>50</v>
          </cell>
          <cell r="E402" t="str">
            <v>PN-1</v>
          </cell>
          <cell r="F402" t="str">
            <v>each</v>
          </cell>
          <cell r="G402">
            <v>2800</v>
          </cell>
          <cell r="H402">
            <v>3640</v>
          </cell>
        </row>
        <row r="403">
          <cell r="B403" t="str">
            <v>Sluice valve65PN-1</v>
          </cell>
          <cell r="C403" t="str">
            <v>Sluice valve</v>
          </cell>
          <cell r="D403">
            <v>65</v>
          </cell>
          <cell r="E403" t="str">
            <v>PN-1</v>
          </cell>
          <cell r="F403" t="str">
            <v>each</v>
          </cell>
          <cell r="G403">
            <v>3094</v>
          </cell>
          <cell r="H403">
            <v>4022</v>
          </cell>
        </row>
        <row r="404">
          <cell r="B404" t="str">
            <v>Sluice valve80PN-1</v>
          </cell>
          <cell r="C404" t="str">
            <v>Sluice valve</v>
          </cell>
          <cell r="D404">
            <v>80</v>
          </cell>
          <cell r="E404" t="str">
            <v>PN-1</v>
          </cell>
          <cell r="F404" t="str">
            <v>each</v>
          </cell>
          <cell r="G404">
            <v>3273</v>
          </cell>
          <cell r="H404">
            <v>4255</v>
          </cell>
        </row>
        <row r="405">
          <cell r="B405" t="str">
            <v>Sluice valve100PN-1</v>
          </cell>
          <cell r="C405" t="str">
            <v>Sluice valve</v>
          </cell>
          <cell r="D405">
            <v>100</v>
          </cell>
          <cell r="E405" t="str">
            <v>PN-1</v>
          </cell>
          <cell r="F405" t="str">
            <v>each</v>
          </cell>
          <cell r="G405">
            <v>4364</v>
          </cell>
          <cell r="H405">
            <v>5673</v>
          </cell>
        </row>
        <row r="406">
          <cell r="B406" t="str">
            <v>Sluice valve125PN-1</v>
          </cell>
          <cell r="C406" t="str">
            <v>Sluice valve</v>
          </cell>
          <cell r="D406">
            <v>125</v>
          </cell>
          <cell r="E406" t="str">
            <v>PN-1</v>
          </cell>
          <cell r="F406" t="str">
            <v>each</v>
          </cell>
          <cell r="G406">
            <v>5454</v>
          </cell>
          <cell r="H406">
            <v>7090</v>
          </cell>
        </row>
        <row r="407">
          <cell r="B407" t="str">
            <v>Sluice valve150PN-1</v>
          </cell>
          <cell r="C407" t="str">
            <v>Sluice valve</v>
          </cell>
          <cell r="D407">
            <v>150</v>
          </cell>
          <cell r="E407" t="str">
            <v>PN-1</v>
          </cell>
          <cell r="F407" t="str">
            <v>each</v>
          </cell>
          <cell r="G407">
            <v>6545</v>
          </cell>
          <cell r="H407">
            <v>8509</v>
          </cell>
        </row>
        <row r="408">
          <cell r="B408" t="str">
            <v>Sluice valve200PN-1</v>
          </cell>
          <cell r="C408" t="str">
            <v>Sluice valve</v>
          </cell>
          <cell r="D408">
            <v>200</v>
          </cell>
          <cell r="E408" t="str">
            <v>PN-1</v>
          </cell>
          <cell r="F408" t="str">
            <v>each</v>
          </cell>
          <cell r="G408">
            <v>11472</v>
          </cell>
          <cell r="H408">
            <v>14914</v>
          </cell>
        </row>
        <row r="409">
          <cell r="B409" t="str">
            <v>Sluice valve250PN-1</v>
          </cell>
          <cell r="C409" t="str">
            <v>Sluice valve</v>
          </cell>
          <cell r="D409">
            <v>250</v>
          </cell>
          <cell r="E409" t="str">
            <v>PN-1</v>
          </cell>
          <cell r="F409" t="str">
            <v>each</v>
          </cell>
          <cell r="G409">
            <v>16226</v>
          </cell>
          <cell r="H409">
            <v>21094</v>
          </cell>
        </row>
        <row r="410">
          <cell r="B410" t="str">
            <v>Sluice valve300PN-1</v>
          </cell>
          <cell r="C410" t="str">
            <v>Sluice valve</v>
          </cell>
          <cell r="D410">
            <v>300</v>
          </cell>
          <cell r="E410" t="str">
            <v>PN-1</v>
          </cell>
          <cell r="F410" t="str">
            <v>each</v>
          </cell>
          <cell r="G410">
            <v>22274</v>
          </cell>
          <cell r="H410">
            <v>28956</v>
          </cell>
        </row>
        <row r="411">
          <cell r="B411" t="str">
            <v>Sluice valve50PN-1.6</v>
          </cell>
          <cell r="C411" t="str">
            <v>Sluice valve</v>
          </cell>
          <cell r="D411">
            <v>50</v>
          </cell>
          <cell r="E411" t="str">
            <v>PN-1.6</v>
          </cell>
          <cell r="F411" t="str">
            <v>each</v>
          </cell>
          <cell r="G411">
            <v>3360</v>
          </cell>
          <cell r="H411">
            <v>4368</v>
          </cell>
        </row>
        <row r="412">
          <cell r="B412" t="str">
            <v>Sluice valve65PN-1.6</v>
          </cell>
          <cell r="C412" t="str">
            <v>Sluice valve</v>
          </cell>
          <cell r="D412">
            <v>65</v>
          </cell>
          <cell r="E412" t="str">
            <v>PN-1.6</v>
          </cell>
          <cell r="F412" t="str">
            <v>each</v>
          </cell>
          <cell r="G412">
            <v>3713</v>
          </cell>
          <cell r="H412">
            <v>4827</v>
          </cell>
        </row>
        <row r="413">
          <cell r="B413" t="str">
            <v>Sluice valve80PN-1.6</v>
          </cell>
          <cell r="C413" t="str">
            <v>Sluice valve</v>
          </cell>
          <cell r="D413">
            <v>80</v>
          </cell>
          <cell r="E413" t="str">
            <v>PN-1.6</v>
          </cell>
          <cell r="F413" t="str">
            <v>each</v>
          </cell>
          <cell r="G413">
            <v>3927</v>
          </cell>
          <cell r="H413">
            <v>5105</v>
          </cell>
        </row>
        <row r="414">
          <cell r="B414" t="str">
            <v>Sluice valve100PN-1.6</v>
          </cell>
          <cell r="C414" t="str">
            <v>Sluice valve</v>
          </cell>
          <cell r="D414">
            <v>100</v>
          </cell>
          <cell r="E414" t="str">
            <v>PN-1.6</v>
          </cell>
          <cell r="F414" t="str">
            <v>each</v>
          </cell>
          <cell r="G414">
            <v>5236</v>
          </cell>
          <cell r="H414">
            <v>6807</v>
          </cell>
        </row>
        <row r="415">
          <cell r="B415" t="str">
            <v>Sluice valve125PN-1.6</v>
          </cell>
          <cell r="C415" t="str">
            <v>Sluice valve</v>
          </cell>
          <cell r="D415">
            <v>125</v>
          </cell>
          <cell r="E415" t="str">
            <v>PN-1.6</v>
          </cell>
          <cell r="F415" t="str">
            <v>each</v>
          </cell>
          <cell r="G415">
            <v>6545</v>
          </cell>
          <cell r="H415">
            <v>8509</v>
          </cell>
        </row>
        <row r="416">
          <cell r="B416" t="str">
            <v>Sluice valve150PN-1.6</v>
          </cell>
          <cell r="C416" t="str">
            <v>Sluice valve</v>
          </cell>
          <cell r="D416">
            <v>150</v>
          </cell>
          <cell r="E416" t="str">
            <v>PN-1.6</v>
          </cell>
          <cell r="F416" t="str">
            <v>each</v>
          </cell>
          <cell r="G416">
            <v>7854</v>
          </cell>
          <cell r="H416">
            <v>10210</v>
          </cell>
        </row>
        <row r="417">
          <cell r="B417" t="str">
            <v>Sluice valve200PN-1.6</v>
          </cell>
          <cell r="C417" t="str">
            <v>Sluice valve</v>
          </cell>
          <cell r="D417">
            <v>200</v>
          </cell>
          <cell r="E417" t="str">
            <v>PN-1.6</v>
          </cell>
          <cell r="F417" t="str">
            <v>each</v>
          </cell>
          <cell r="G417">
            <v>13532</v>
          </cell>
          <cell r="H417">
            <v>17592</v>
          </cell>
        </row>
        <row r="418">
          <cell r="B418" t="str">
            <v>Sluice valve250PN-1.6</v>
          </cell>
          <cell r="C418" t="str">
            <v>Sluice valve</v>
          </cell>
          <cell r="D418">
            <v>250</v>
          </cell>
          <cell r="E418" t="str">
            <v>PN-1.6</v>
          </cell>
          <cell r="F418" t="str">
            <v>each</v>
          </cell>
          <cell r="G418">
            <v>19496</v>
          </cell>
          <cell r="H418">
            <v>25345</v>
          </cell>
        </row>
        <row r="419">
          <cell r="B419" t="str">
            <v>Sluice valve300PN-1.6</v>
          </cell>
          <cell r="C419" t="str">
            <v>Sluice valve</v>
          </cell>
          <cell r="D419">
            <v>300</v>
          </cell>
          <cell r="E419" t="str">
            <v>PN-1.6</v>
          </cell>
          <cell r="F419" t="str">
            <v>each</v>
          </cell>
          <cell r="G419">
            <v>25721</v>
          </cell>
          <cell r="H419">
            <v>33437</v>
          </cell>
        </row>
        <row r="420">
          <cell r="B420" t="str">
            <v>Sluice valve NR stem350PN-1</v>
          </cell>
          <cell r="C420" t="str">
            <v>Sluice valve NR stem</v>
          </cell>
          <cell r="D420">
            <v>350</v>
          </cell>
          <cell r="E420" t="str">
            <v>PN-1</v>
          </cell>
          <cell r="F420" t="str">
            <v>each</v>
          </cell>
          <cell r="G420">
            <v>50087</v>
          </cell>
          <cell r="H420">
            <v>65113</v>
          </cell>
        </row>
        <row r="421">
          <cell r="B421" t="str">
            <v>Sluice valve NR stem400PN-1</v>
          </cell>
          <cell r="C421" t="str">
            <v>Sluice valve NR stem</v>
          </cell>
          <cell r="D421">
            <v>400</v>
          </cell>
          <cell r="E421" t="str">
            <v>PN-1</v>
          </cell>
          <cell r="F421" t="str">
            <v>each</v>
          </cell>
          <cell r="G421">
            <v>59372</v>
          </cell>
          <cell r="H421">
            <v>77184</v>
          </cell>
        </row>
        <row r="422">
          <cell r="B422" t="str">
            <v>Sluice valve NR stem450PN-1</v>
          </cell>
          <cell r="C422" t="str">
            <v>Sluice valve NR stem</v>
          </cell>
          <cell r="D422">
            <v>450</v>
          </cell>
          <cell r="E422" t="str">
            <v>PN-1</v>
          </cell>
          <cell r="F422" t="str">
            <v>each</v>
          </cell>
          <cell r="G422">
            <v>74549</v>
          </cell>
          <cell r="H422">
            <v>96914</v>
          </cell>
        </row>
        <row r="423">
          <cell r="B423" t="str">
            <v>Sluice valve NR stem500PN-1</v>
          </cell>
          <cell r="C423" t="str">
            <v>Sluice valve NR stem</v>
          </cell>
          <cell r="D423">
            <v>500</v>
          </cell>
          <cell r="E423" t="str">
            <v>PN-1</v>
          </cell>
          <cell r="F423" t="str">
            <v>each</v>
          </cell>
          <cell r="G423">
            <v>85525</v>
          </cell>
          <cell r="H423">
            <v>111183</v>
          </cell>
        </row>
        <row r="424">
          <cell r="B424" t="str">
            <v>Sluice valve NR stem600PN-1</v>
          </cell>
          <cell r="C424" t="str">
            <v>Sluice valve NR stem</v>
          </cell>
          <cell r="D424">
            <v>600</v>
          </cell>
          <cell r="E424" t="str">
            <v>PN-1</v>
          </cell>
          <cell r="F424" t="str">
            <v>each</v>
          </cell>
          <cell r="G424">
            <v>125270</v>
          </cell>
          <cell r="H424">
            <v>162851</v>
          </cell>
        </row>
        <row r="425">
          <cell r="B425" t="str">
            <v>Sluice valve NR stem700PN-1</v>
          </cell>
          <cell r="C425" t="str">
            <v>Sluice valve NR stem</v>
          </cell>
          <cell r="D425">
            <v>700</v>
          </cell>
          <cell r="E425" t="str">
            <v>PN-1</v>
          </cell>
          <cell r="F425" t="str">
            <v>each</v>
          </cell>
          <cell r="G425">
            <v>207460</v>
          </cell>
          <cell r="H425">
            <v>269698</v>
          </cell>
        </row>
        <row r="426">
          <cell r="B426" t="str">
            <v>Sluice valve NR stem750PN-1</v>
          </cell>
          <cell r="C426" t="str">
            <v>Sluice valve NR stem</v>
          </cell>
          <cell r="D426">
            <v>750</v>
          </cell>
          <cell r="E426" t="str">
            <v>PN-1</v>
          </cell>
          <cell r="F426" t="str">
            <v>each</v>
          </cell>
          <cell r="G426">
            <v>291499</v>
          </cell>
          <cell r="H426">
            <v>378949</v>
          </cell>
        </row>
        <row r="427">
          <cell r="B427" t="str">
            <v>Sluice valve NR stem800PN-1</v>
          </cell>
          <cell r="C427" t="str">
            <v>Sluice valve NR stem</v>
          </cell>
          <cell r="D427">
            <v>800</v>
          </cell>
          <cell r="E427" t="str">
            <v>PN-1</v>
          </cell>
          <cell r="F427" t="str">
            <v>each</v>
          </cell>
          <cell r="G427">
            <v>339900</v>
          </cell>
          <cell r="H427">
            <v>441870</v>
          </cell>
        </row>
        <row r="428">
          <cell r="B428" t="str">
            <v>Sluice valve NR stem900PN-1</v>
          </cell>
          <cell r="C428" t="str">
            <v>Sluice valve NR stem</v>
          </cell>
          <cell r="D428">
            <v>900</v>
          </cell>
          <cell r="E428" t="str">
            <v>PN-1</v>
          </cell>
          <cell r="F428" t="str">
            <v>each</v>
          </cell>
          <cell r="G428">
            <v>403852</v>
          </cell>
          <cell r="H428">
            <v>525008</v>
          </cell>
        </row>
        <row r="429">
          <cell r="B429" t="str">
            <v>Sluice valve NR stem1000PN-1</v>
          </cell>
          <cell r="C429" t="str">
            <v>Sluice valve NR stem</v>
          </cell>
          <cell r="D429">
            <v>1000</v>
          </cell>
          <cell r="E429" t="str">
            <v>PN-1</v>
          </cell>
          <cell r="F429" t="str">
            <v>each</v>
          </cell>
          <cell r="G429">
            <v>624000</v>
          </cell>
          <cell r="H429">
            <v>811200</v>
          </cell>
        </row>
        <row r="430">
          <cell r="B430" t="str">
            <v>Sluice valve NR stem1100PN-1</v>
          </cell>
          <cell r="C430" t="str">
            <v>Sluice valve NR stem</v>
          </cell>
          <cell r="D430">
            <v>1100</v>
          </cell>
          <cell r="E430" t="str">
            <v>PN-1</v>
          </cell>
          <cell r="F430" t="str">
            <v>each</v>
          </cell>
          <cell r="G430">
            <v>705000</v>
          </cell>
          <cell r="H430">
            <v>916500</v>
          </cell>
        </row>
        <row r="431">
          <cell r="B431" t="str">
            <v>Sluice valve NR stem1200PN-1</v>
          </cell>
          <cell r="C431" t="str">
            <v>Sluice valve NR stem</v>
          </cell>
          <cell r="D431">
            <v>1200</v>
          </cell>
          <cell r="E431" t="str">
            <v>PN-1</v>
          </cell>
          <cell r="F431" t="str">
            <v>each</v>
          </cell>
          <cell r="G431">
            <v>840000</v>
          </cell>
          <cell r="H431">
            <v>1092000</v>
          </cell>
        </row>
        <row r="432">
          <cell r="B432" t="str">
            <v>Sluice valve NR stem350PN-1.6</v>
          </cell>
          <cell r="C432" t="str">
            <v>Sluice valve NR stem</v>
          </cell>
          <cell r="D432">
            <v>350</v>
          </cell>
          <cell r="E432" t="str">
            <v>PN-1.6</v>
          </cell>
          <cell r="F432" t="str">
            <v>each</v>
          </cell>
          <cell r="G432">
            <v>55099</v>
          </cell>
          <cell r="H432">
            <v>71629</v>
          </cell>
        </row>
        <row r="433">
          <cell r="B433" t="str">
            <v>Sluice valve NR stem400PN-1.6</v>
          </cell>
          <cell r="C433" t="str">
            <v>Sluice valve NR stem</v>
          </cell>
          <cell r="D433">
            <v>400</v>
          </cell>
          <cell r="E433" t="str">
            <v>PN-1.6</v>
          </cell>
          <cell r="F433" t="str">
            <v>each</v>
          </cell>
          <cell r="G433">
            <v>68883</v>
          </cell>
          <cell r="H433">
            <v>89548</v>
          </cell>
        </row>
        <row r="434">
          <cell r="B434" t="str">
            <v>Sluice valve NR stem450PN-1.6</v>
          </cell>
          <cell r="C434" t="str">
            <v>Sluice valve NR stem</v>
          </cell>
          <cell r="D434">
            <v>450</v>
          </cell>
          <cell r="E434" t="str">
            <v>PN-1.6</v>
          </cell>
          <cell r="F434" t="str">
            <v>each</v>
          </cell>
          <cell r="G434">
            <v>86470</v>
          </cell>
          <cell r="H434">
            <v>112411</v>
          </cell>
        </row>
        <row r="435">
          <cell r="B435" t="str">
            <v>Sluice valve NR stem500PN-1.6</v>
          </cell>
          <cell r="C435" t="str">
            <v>Sluice valve NR stem</v>
          </cell>
          <cell r="D435">
            <v>500</v>
          </cell>
          <cell r="E435" t="str">
            <v>PN-1.6</v>
          </cell>
          <cell r="F435" t="str">
            <v>each</v>
          </cell>
          <cell r="G435">
            <v>99360</v>
          </cell>
          <cell r="H435">
            <v>129168</v>
          </cell>
        </row>
        <row r="436">
          <cell r="B436" t="str">
            <v>Sluice valve NR stem600PN-1.6</v>
          </cell>
          <cell r="C436" t="str">
            <v>Sluice valve NR stem</v>
          </cell>
          <cell r="D436">
            <v>600</v>
          </cell>
          <cell r="E436" t="str">
            <v>PN-1.6</v>
          </cell>
          <cell r="F436" t="str">
            <v>each</v>
          </cell>
          <cell r="G436">
            <v>147322</v>
          </cell>
          <cell r="H436">
            <v>191519</v>
          </cell>
        </row>
        <row r="437">
          <cell r="B437" t="str">
            <v>Non return valve50PN-1.6</v>
          </cell>
          <cell r="C437" t="str">
            <v>Non return valve</v>
          </cell>
          <cell r="D437">
            <v>50</v>
          </cell>
          <cell r="E437" t="str">
            <v>PN-1.6</v>
          </cell>
          <cell r="F437" t="str">
            <v>each</v>
          </cell>
          <cell r="G437">
            <v>1720</v>
          </cell>
          <cell r="H437">
            <v>2236</v>
          </cell>
        </row>
        <row r="438">
          <cell r="B438" t="str">
            <v>Non return valve65PN-1.6</v>
          </cell>
          <cell r="C438" t="str">
            <v>Non return valve</v>
          </cell>
          <cell r="D438">
            <v>65</v>
          </cell>
          <cell r="E438" t="str">
            <v>PN-1.6</v>
          </cell>
          <cell r="F438" t="str">
            <v>each</v>
          </cell>
          <cell r="G438">
            <v>2150</v>
          </cell>
          <cell r="H438">
            <v>2795</v>
          </cell>
        </row>
        <row r="439">
          <cell r="B439" t="str">
            <v>Non return valve80PN-1.6</v>
          </cell>
          <cell r="C439" t="str">
            <v>Non return valve</v>
          </cell>
          <cell r="D439">
            <v>80</v>
          </cell>
          <cell r="E439" t="str">
            <v>PN-1.6</v>
          </cell>
          <cell r="F439" t="str">
            <v>each</v>
          </cell>
          <cell r="G439">
            <v>2581</v>
          </cell>
          <cell r="H439">
            <v>3355</v>
          </cell>
        </row>
        <row r="440">
          <cell r="B440" t="str">
            <v>Non return valve100PN-1.6</v>
          </cell>
          <cell r="C440" t="str">
            <v>Non return valve</v>
          </cell>
          <cell r="D440">
            <v>100</v>
          </cell>
          <cell r="E440" t="str">
            <v>PN-1.6</v>
          </cell>
          <cell r="F440" t="str">
            <v>each</v>
          </cell>
          <cell r="G440">
            <v>3440</v>
          </cell>
          <cell r="H440">
            <v>4472</v>
          </cell>
        </row>
        <row r="441">
          <cell r="B441" t="str">
            <v>Non return valve125PN-1.6</v>
          </cell>
          <cell r="C441" t="str">
            <v>Non return valve</v>
          </cell>
          <cell r="D441">
            <v>125</v>
          </cell>
          <cell r="E441" t="str">
            <v>PN-1.6</v>
          </cell>
          <cell r="F441" t="str">
            <v>each</v>
          </cell>
          <cell r="G441">
            <v>4300</v>
          </cell>
          <cell r="H441">
            <v>5590</v>
          </cell>
        </row>
        <row r="442">
          <cell r="B442" t="str">
            <v>Non return valve150PN-1.6</v>
          </cell>
          <cell r="C442" t="str">
            <v>Non return valve</v>
          </cell>
          <cell r="D442">
            <v>150</v>
          </cell>
          <cell r="E442" t="str">
            <v>PN-1.6</v>
          </cell>
          <cell r="F442" t="str">
            <v>each</v>
          </cell>
          <cell r="G442">
            <v>6449</v>
          </cell>
          <cell r="H442">
            <v>8384</v>
          </cell>
        </row>
        <row r="443">
          <cell r="B443" t="str">
            <v>Non return valve200PN-1.6</v>
          </cell>
          <cell r="C443" t="str">
            <v>Non return valve</v>
          </cell>
          <cell r="D443">
            <v>200</v>
          </cell>
          <cell r="E443" t="str">
            <v>PN-1.6</v>
          </cell>
          <cell r="F443" t="str">
            <v>each</v>
          </cell>
          <cell r="G443">
            <v>12865</v>
          </cell>
          <cell r="H443">
            <v>16725</v>
          </cell>
        </row>
        <row r="444">
          <cell r="B444" t="str">
            <v>Non return valve250PN-1.6</v>
          </cell>
          <cell r="C444" t="str">
            <v>Non return valve</v>
          </cell>
          <cell r="D444">
            <v>250</v>
          </cell>
          <cell r="E444" t="str">
            <v>PN-1.6</v>
          </cell>
          <cell r="F444" t="str">
            <v>each</v>
          </cell>
          <cell r="G444">
            <v>18660</v>
          </cell>
          <cell r="H444">
            <v>24258</v>
          </cell>
        </row>
        <row r="445">
          <cell r="B445" t="str">
            <v>Non return valve300PN-1.6</v>
          </cell>
          <cell r="C445" t="str">
            <v>Non return valve</v>
          </cell>
          <cell r="D445">
            <v>300</v>
          </cell>
          <cell r="E445" t="str">
            <v>PN-1.6</v>
          </cell>
          <cell r="F445" t="str">
            <v>each</v>
          </cell>
          <cell r="G445">
            <v>28071</v>
          </cell>
          <cell r="H445">
            <v>36492</v>
          </cell>
        </row>
        <row r="446">
          <cell r="B446" t="str">
            <v>Non return valve350PN-1.6</v>
          </cell>
          <cell r="C446" t="str">
            <v>Non return valve</v>
          </cell>
          <cell r="D446">
            <v>350</v>
          </cell>
          <cell r="E446" t="str">
            <v>PN-1.6</v>
          </cell>
          <cell r="F446" t="str">
            <v>each</v>
          </cell>
          <cell r="G446">
            <v>37928</v>
          </cell>
          <cell r="H446">
            <v>49306</v>
          </cell>
        </row>
        <row r="447">
          <cell r="B447" t="str">
            <v>Non return valve400PN-1.6</v>
          </cell>
          <cell r="C447" t="str">
            <v>Non return valve</v>
          </cell>
          <cell r="D447">
            <v>400</v>
          </cell>
          <cell r="E447" t="str">
            <v>PN-1.6</v>
          </cell>
          <cell r="F447" t="str">
            <v>each</v>
          </cell>
          <cell r="G447">
            <v>49345</v>
          </cell>
          <cell r="H447">
            <v>64149</v>
          </cell>
        </row>
        <row r="448">
          <cell r="B448" t="str">
            <v>Non return valve450PN-1.6</v>
          </cell>
          <cell r="C448" t="str">
            <v>Non return valve</v>
          </cell>
          <cell r="D448">
            <v>450</v>
          </cell>
          <cell r="E448" t="str">
            <v>PN-1.6</v>
          </cell>
          <cell r="F448" t="str">
            <v>each</v>
          </cell>
          <cell r="G448">
            <v>83129</v>
          </cell>
          <cell r="H448">
            <v>108068</v>
          </cell>
        </row>
        <row r="449">
          <cell r="B449" t="str">
            <v>Non return valve500PN-1.6</v>
          </cell>
          <cell r="C449" t="str">
            <v>Non return valve</v>
          </cell>
          <cell r="D449">
            <v>500</v>
          </cell>
          <cell r="E449" t="str">
            <v>PN-1.6</v>
          </cell>
          <cell r="F449" t="str">
            <v>each</v>
          </cell>
          <cell r="G449">
            <v>100273</v>
          </cell>
          <cell r="H449">
            <v>130355</v>
          </cell>
        </row>
        <row r="450">
          <cell r="B450" t="str">
            <v>Non return valve600PN-1.6</v>
          </cell>
          <cell r="C450" t="str">
            <v>Non return valve</v>
          </cell>
          <cell r="D450">
            <v>600</v>
          </cell>
          <cell r="E450" t="str">
            <v>PN-1.6</v>
          </cell>
          <cell r="F450" t="str">
            <v>each</v>
          </cell>
          <cell r="G450">
            <v>160196</v>
          </cell>
          <cell r="H450">
            <v>208255</v>
          </cell>
        </row>
        <row r="451">
          <cell r="B451" t="str">
            <v>Kinetic Double Air valve40PN-1</v>
          </cell>
          <cell r="C451" t="str">
            <v>Kinetic Double Air valve</v>
          </cell>
          <cell r="D451">
            <v>40</v>
          </cell>
          <cell r="E451" t="str">
            <v>PN-1</v>
          </cell>
          <cell r="F451" t="str">
            <v>each</v>
          </cell>
          <cell r="G451">
            <v>2029</v>
          </cell>
          <cell r="H451">
            <v>2638</v>
          </cell>
        </row>
        <row r="452">
          <cell r="B452" t="str">
            <v>Kinetic Double Air valve50PN-1</v>
          </cell>
          <cell r="C452" t="str">
            <v>Kinetic Double Air valve</v>
          </cell>
          <cell r="D452">
            <v>50</v>
          </cell>
          <cell r="E452" t="str">
            <v>PN-1</v>
          </cell>
          <cell r="F452" t="str">
            <v>each</v>
          </cell>
          <cell r="G452">
            <v>2452</v>
          </cell>
          <cell r="H452">
            <v>3188</v>
          </cell>
        </row>
        <row r="453">
          <cell r="B453" t="str">
            <v>Kinetic Double Air valve80PN-1</v>
          </cell>
          <cell r="C453" t="str">
            <v>Kinetic Double Air valve</v>
          </cell>
          <cell r="D453">
            <v>80</v>
          </cell>
          <cell r="E453" t="str">
            <v>PN-1</v>
          </cell>
          <cell r="F453" t="str">
            <v>each</v>
          </cell>
          <cell r="G453">
            <v>3280</v>
          </cell>
          <cell r="H453">
            <v>4264</v>
          </cell>
        </row>
        <row r="454">
          <cell r="B454" t="str">
            <v>Kinetic Double Air valve100PN-1</v>
          </cell>
          <cell r="C454" t="str">
            <v>Kinetic Double Air valve</v>
          </cell>
          <cell r="D454">
            <v>100</v>
          </cell>
          <cell r="E454" t="str">
            <v>PN-1</v>
          </cell>
          <cell r="F454" t="str">
            <v>each</v>
          </cell>
          <cell r="G454">
            <v>4395</v>
          </cell>
          <cell r="H454">
            <v>5714</v>
          </cell>
        </row>
        <row r="455">
          <cell r="B455" t="str">
            <v>Kinetic Double Air valve150PN-1</v>
          </cell>
          <cell r="C455" t="str">
            <v>Kinetic Double Air valve</v>
          </cell>
          <cell r="D455">
            <v>150</v>
          </cell>
          <cell r="E455" t="str">
            <v>PN-1</v>
          </cell>
          <cell r="F455" t="str">
            <v>each</v>
          </cell>
          <cell r="G455">
            <v>9902</v>
          </cell>
          <cell r="H455">
            <v>12873</v>
          </cell>
        </row>
        <row r="456">
          <cell r="B456" t="str">
            <v>Kinetic Double Air valve200PN-1</v>
          </cell>
          <cell r="C456" t="str">
            <v>Kinetic Double Air valve</v>
          </cell>
          <cell r="D456">
            <v>200</v>
          </cell>
          <cell r="E456" t="str">
            <v>PN-1</v>
          </cell>
          <cell r="F456" t="str">
            <v>each</v>
          </cell>
          <cell r="G456">
            <v>16398</v>
          </cell>
          <cell r="H456">
            <v>21317</v>
          </cell>
        </row>
        <row r="457">
          <cell r="B457" t="str">
            <v>Double Air valve40PN-1</v>
          </cell>
          <cell r="C457" t="str">
            <v>Double Air valve</v>
          </cell>
          <cell r="D457">
            <v>40</v>
          </cell>
          <cell r="E457" t="str">
            <v>PN-1</v>
          </cell>
          <cell r="F457" t="str">
            <v>each</v>
          </cell>
          <cell r="G457">
            <v>1259</v>
          </cell>
          <cell r="H457">
            <v>1637</v>
          </cell>
        </row>
        <row r="458">
          <cell r="B458" t="str">
            <v>Double Air valve50PN-1</v>
          </cell>
          <cell r="C458" t="str">
            <v>Double Air valve</v>
          </cell>
          <cell r="D458">
            <v>50</v>
          </cell>
          <cell r="E458" t="str">
            <v>PN-1</v>
          </cell>
          <cell r="F458" t="str">
            <v>each</v>
          </cell>
          <cell r="G458">
            <v>1739</v>
          </cell>
          <cell r="H458">
            <v>2261</v>
          </cell>
        </row>
        <row r="459">
          <cell r="B459" t="str">
            <v>Double Air valve80PN-1</v>
          </cell>
          <cell r="C459" t="str">
            <v>Double Air valve</v>
          </cell>
          <cell r="D459">
            <v>80</v>
          </cell>
          <cell r="E459" t="str">
            <v>PN-1</v>
          </cell>
          <cell r="F459" t="str">
            <v>each</v>
          </cell>
          <cell r="G459">
            <v>2409</v>
          </cell>
          <cell r="H459">
            <v>3132</v>
          </cell>
        </row>
        <row r="460">
          <cell r="B460" t="str">
            <v>Double Air valve100PN-1</v>
          </cell>
          <cell r="C460" t="str">
            <v>Double Air valve</v>
          </cell>
          <cell r="D460">
            <v>100</v>
          </cell>
          <cell r="E460" t="str">
            <v>PN-1</v>
          </cell>
          <cell r="F460" t="str">
            <v>each</v>
          </cell>
          <cell r="G460">
            <v>2989</v>
          </cell>
          <cell r="H460">
            <v>3886</v>
          </cell>
        </row>
        <row r="461">
          <cell r="B461" t="str">
            <v>Double Air valve150PN-1</v>
          </cell>
          <cell r="C461" t="str">
            <v>Double Air valve</v>
          </cell>
          <cell r="D461">
            <v>150</v>
          </cell>
          <cell r="E461" t="str">
            <v>PN-1</v>
          </cell>
          <cell r="F461" t="str">
            <v>each</v>
          </cell>
          <cell r="G461">
            <v>7789</v>
          </cell>
          <cell r="H461">
            <v>10126</v>
          </cell>
        </row>
        <row r="462">
          <cell r="B462" t="str">
            <v>Double Air valve200PN-1</v>
          </cell>
          <cell r="C462" t="str">
            <v>Double Air valve</v>
          </cell>
          <cell r="D462">
            <v>200</v>
          </cell>
          <cell r="E462" t="str">
            <v>PN-1</v>
          </cell>
          <cell r="F462" t="str">
            <v>each</v>
          </cell>
          <cell r="G462">
            <v>13585</v>
          </cell>
          <cell r="H462">
            <v>17661</v>
          </cell>
        </row>
        <row r="463">
          <cell r="B463" t="str">
            <v>Kinetic Air valve40PN-1</v>
          </cell>
          <cell r="C463" t="str">
            <v>Kinetic Air valve</v>
          </cell>
          <cell r="D463">
            <v>40</v>
          </cell>
          <cell r="E463" t="str">
            <v>PN-1</v>
          </cell>
          <cell r="F463" t="str">
            <v>each</v>
          </cell>
          <cell r="G463">
            <v>5774</v>
          </cell>
          <cell r="H463">
            <v>7506</v>
          </cell>
        </row>
        <row r="464">
          <cell r="B464" t="str">
            <v>Kinetic Air valve50PN-1</v>
          </cell>
          <cell r="C464" t="str">
            <v>Kinetic Air valve</v>
          </cell>
          <cell r="D464">
            <v>50</v>
          </cell>
          <cell r="E464" t="str">
            <v>PN-1</v>
          </cell>
          <cell r="F464" t="str">
            <v>each</v>
          </cell>
          <cell r="G464">
            <v>6738</v>
          </cell>
          <cell r="H464">
            <v>8759</v>
          </cell>
        </row>
        <row r="465">
          <cell r="B465" t="str">
            <v>Kinetic Air valve80PN-1</v>
          </cell>
          <cell r="C465" t="str">
            <v>Kinetic Air valve</v>
          </cell>
          <cell r="D465">
            <v>80</v>
          </cell>
          <cell r="E465" t="str">
            <v>PN-1</v>
          </cell>
          <cell r="F465" t="str">
            <v>each</v>
          </cell>
          <cell r="G465">
            <v>8876</v>
          </cell>
          <cell r="H465">
            <v>11539</v>
          </cell>
        </row>
        <row r="466">
          <cell r="B466" t="str">
            <v>Kinetic Air valve100PN-1</v>
          </cell>
          <cell r="C466" t="str">
            <v>Kinetic Air valve</v>
          </cell>
          <cell r="D466">
            <v>100</v>
          </cell>
          <cell r="E466" t="str">
            <v>PN-1</v>
          </cell>
          <cell r="F466" t="str">
            <v>each</v>
          </cell>
          <cell r="G466">
            <v>12226</v>
          </cell>
          <cell r="H466">
            <v>15894</v>
          </cell>
        </row>
        <row r="467">
          <cell r="B467" t="str">
            <v>Kinetic Air valve150PN-1</v>
          </cell>
          <cell r="C467" t="str">
            <v>Kinetic Air valve</v>
          </cell>
          <cell r="D467">
            <v>150</v>
          </cell>
          <cell r="E467" t="str">
            <v>PN-1</v>
          </cell>
          <cell r="F467" t="str">
            <v>each</v>
          </cell>
          <cell r="G467">
            <v>24090</v>
          </cell>
          <cell r="H467">
            <v>31317</v>
          </cell>
        </row>
        <row r="468">
          <cell r="B468" t="str">
            <v>Kinetic Air valve200PN-1</v>
          </cell>
          <cell r="C468" t="str">
            <v>Kinetic Air valve</v>
          </cell>
          <cell r="D468">
            <v>200</v>
          </cell>
          <cell r="E468" t="str">
            <v>PN-1</v>
          </cell>
          <cell r="F468" t="str">
            <v>each</v>
          </cell>
          <cell r="G468">
            <v>35924</v>
          </cell>
          <cell r="H468">
            <v>46701</v>
          </cell>
        </row>
        <row r="469">
          <cell r="B469" t="str">
            <v>Kinetic Air valve40PN-1.6</v>
          </cell>
          <cell r="C469" t="str">
            <v>Kinetic Air valve</v>
          </cell>
          <cell r="D469">
            <v>40</v>
          </cell>
          <cell r="E469" t="str">
            <v>PN-1.6</v>
          </cell>
          <cell r="F469" t="str">
            <v>each</v>
          </cell>
          <cell r="G469">
            <v>6641</v>
          </cell>
          <cell r="H469">
            <v>8633</v>
          </cell>
        </row>
        <row r="470">
          <cell r="B470" t="str">
            <v>Kinetic Air valve50PN-1.6</v>
          </cell>
          <cell r="C470" t="str">
            <v>Kinetic Air valve</v>
          </cell>
          <cell r="D470">
            <v>50</v>
          </cell>
          <cell r="E470" t="str">
            <v>PN-1.6</v>
          </cell>
          <cell r="F470" t="str">
            <v>each</v>
          </cell>
          <cell r="G470">
            <v>7749</v>
          </cell>
          <cell r="H470">
            <v>10074</v>
          </cell>
        </row>
        <row r="471">
          <cell r="B471" t="str">
            <v>Kinetic Air valve80PN-1.6</v>
          </cell>
          <cell r="C471" t="str">
            <v>Kinetic Air valve</v>
          </cell>
          <cell r="D471">
            <v>80</v>
          </cell>
          <cell r="E471" t="str">
            <v>PN-1.6</v>
          </cell>
          <cell r="F471" t="str">
            <v>each</v>
          </cell>
          <cell r="G471">
            <v>10204</v>
          </cell>
          <cell r="H471">
            <v>13265</v>
          </cell>
        </row>
        <row r="472">
          <cell r="B472" t="str">
            <v>Kinetic Air valve100PN-1.6</v>
          </cell>
          <cell r="C472" t="str">
            <v>Kinetic Air valve</v>
          </cell>
          <cell r="D472">
            <v>100</v>
          </cell>
          <cell r="E472" t="str">
            <v>PN-1.6</v>
          </cell>
          <cell r="F472" t="str">
            <v>each</v>
          </cell>
          <cell r="G472">
            <v>14068</v>
          </cell>
          <cell r="H472">
            <v>18288</v>
          </cell>
        </row>
        <row r="473">
          <cell r="B473" t="str">
            <v>Kinetic Air valve150PN-1.6</v>
          </cell>
          <cell r="C473" t="str">
            <v>Kinetic Air valve</v>
          </cell>
          <cell r="D473">
            <v>150</v>
          </cell>
          <cell r="E473" t="str">
            <v>PN-1.6</v>
          </cell>
          <cell r="F473" t="str">
            <v>each</v>
          </cell>
          <cell r="G473">
            <v>27713</v>
          </cell>
          <cell r="H473">
            <v>36027</v>
          </cell>
        </row>
        <row r="474">
          <cell r="B474" t="str">
            <v>Kinetic Air valve200PN-1.6</v>
          </cell>
          <cell r="C474" t="str">
            <v>Kinetic Air valve</v>
          </cell>
          <cell r="D474">
            <v>200</v>
          </cell>
          <cell r="E474" t="str">
            <v>PN-1.6</v>
          </cell>
          <cell r="F474" t="str">
            <v>each</v>
          </cell>
          <cell r="G474">
            <v>41315</v>
          </cell>
          <cell r="H474">
            <v>53710</v>
          </cell>
        </row>
        <row r="475">
          <cell r="B475" t="str">
            <v>Dismantling joint63</v>
          </cell>
          <cell r="C475" t="str">
            <v>Dismantling joint</v>
          </cell>
          <cell r="D475">
            <v>63</v>
          </cell>
          <cell r="E475">
            <v>0</v>
          </cell>
          <cell r="F475" t="str">
            <v>each</v>
          </cell>
          <cell r="G475">
            <v>1082</v>
          </cell>
          <cell r="H475">
            <v>1082</v>
          </cell>
        </row>
        <row r="476">
          <cell r="B476" t="str">
            <v>Dismantling joint75</v>
          </cell>
          <cell r="C476" t="str">
            <v>Dismantling joint</v>
          </cell>
          <cell r="D476">
            <v>75</v>
          </cell>
          <cell r="E476">
            <v>0</v>
          </cell>
          <cell r="F476" t="str">
            <v>each</v>
          </cell>
          <cell r="G476">
            <v>1082</v>
          </cell>
          <cell r="H476">
            <v>1082</v>
          </cell>
        </row>
        <row r="477">
          <cell r="B477" t="str">
            <v>Dismantling joint90</v>
          </cell>
          <cell r="C477" t="str">
            <v>Dismantling joint</v>
          </cell>
          <cell r="D477">
            <v>90</v>
          </cell>
          <cell r="E477">
            <v>0</v>
          </cell>
          <cell r="F477" t="str">
            <v>each</v>
          </cell>
          <cell r="G477">
            <v>1082</v>
          </cell>
          <cell r="H477">
            <v>1082</v>
          </cell>
        </row>
        <row r="478">
          <cell r="B478" t="str">
            <v>Dismantling joint110</v>
          </cell>
          <cell r="C478" t="str">
            <v>Dismantling joint</v>
          </cell>
          <cell r="D478">
            <v>110</v>
          </cell>
          <cell r="E478">
            <v>0</v>
          </cell>
          <cell r="F478" t="str">
            <v>each</v>
          </cell>
          <cell r="G478">
            <v>1332</v>
          </cell>
          <cell r="H478">
            <v>1332</v>
          </cell>
        </row>
        <row r="479">
          <cell r="B479" t="str">
            <v>Dismantling joint125</v>
          </cell>
          <cell r="C479" t="str">
            <v>Dismantling joint</v>
          </cell>
          <cell r="D479">
            <v>125</v>
          </cell>
          <cell r="E479">
            <v>0</v>
          </cell>
          <cell r="F479" t="str">
            <v>each</v>
          </cell>
          <cell r="G479">
            <v>1720</v>
          </cell>
          <cell r="H479">
            <v>1720</v>
          </cell>
        </row>
        <row r="480">
          <cell r="B480" t="str">
            <v>Dismantling joint140</v>
          </cell>
          <cell r="C480" t="str">
            <v>Dismantling joint</v>
          </cell>
          <cell r="D480">
            <v>140</v>
          </cell>
          <cell r="E480">
            <v>0</v>
          </cell>
          <cell r="F480" t="str">
            <v>each</v>
          </cell>
          <cell r="G480">
            <v>2130</v>
          </cell>
          <cell r="H480">
            <v>2130</v>
          </cell>
        </row>
        <row r="481">
          <cell r="B481" t="str">
            <v>Dismantling joint160</v>
          </cell>
          <cell r="C481" t="str">
            <v>Dismantling joint</v>
          </cell>
          <cell r="D481">
            <v>160</v>
          </cell>
          <cell r="E481">
            <v>0</v>
          </cell>
          <cell r="F481" t="str">
            <v>each</v>
          </cell>
          <cell r="G481">
            <v>2130</v>
          </cell>
          <cell r="H481">
            <v>2130</v>
          </cell>
        </row>
        <row r="482">
          <cell r="B482" t="str">
            <v>Dismantling joint180</v>
          </cell>
          <cell r="C482" t="str">
            <v>Dismantling joint</v>
          </cell>
          <cell r="D482">
            <v>180</v>
          </cell>
          <cell r="E482">
            <v>0</v>
          </cell>
          <cell r="F482" t="str">
            <v>each</v>
          </cell>
          <cell r="G482">
            <v>2130</v>
          </cell>
          <cell r="H482">
            <v>2130</v>
          </cell>
        </row>
        <row r="483">
          <cell r="B483" t="str">
            <v>Dismantling joint200</v>
          </cell>
          <cell r="C483" t="str">
            <v>Dismantling joint</v>
          </cell>
          <cell r="D483">
            <v>200</v>
          </cell>
          <cell r="E483">
            <v>0</v>
          </cell>
          <cell r="F483" t="str">
            <v>each</v>
          </cell>
          <cell r="G483">
            <v>3532</v>
          </cell>
          <cell r="H483">
            <v>3532</v>
          </cell>
        </row>
        <row r="484">
          <cell r="B484" t="str">
            <v>Dismantling joint225</v>
          </cell>
          <cell r="C484" t="str">
            <v>Dismantling joint</v>
          </cell>
          <cell r="D484">
            <v>225</v>
          </cell>
          <cell r="E484">
            <v>0</v>
          </cell>
          <cell r="F484" t="str">
            <v>each</v>
          </cell>
          <cell r="G484">
            <v>3532</v>
          </cell>
          <cell r="H484">
            <v>3532</v>
          </cell>
        </row>
        <row r="485">
          <cell r="B485" t="str">
            <v>Dismantling joint250</v>
          </cell>
          <cell r="C485" t="str">
            <v>Dismantling joint</v>
          </cell>
          <cell r="D485">
            <v>250</v>
          </cell>
          <cell r="E485">
            <v>0</v>
          </cell>
          <cell r="F485" t="str">
            <v>each</v>
          </cell>
          <cell r="G485">
            <v>4995</v>
          </cell>
          <cell r="H485">
            <v>4995</v>
          </cell>
        </row>
        <row r="486">
          <cell r="B486" t="str">
            <v>Dismantling joint280</v>
          </cell>
          <cell r="C486" t="str">
            <v>Dismantling joint</v>
          </cell>
          <cell r="D486">
            <v>280</v>
          </cell>
          <cell r="E486">
            <v>0</v>
          </cell>
          <cell r="F486" t="str">
            <v>each</v>
          </cell>
          <cell r="G486">
            <v>4995</v>
          </cell>
          <cell r="H486">
            <v>4995</v>
          </cell>
        </row>
        <row r="487">
          <cell r="B487" t="str">
            <v>Dismantling joint315</v>
          </cell>
          <cell r="C487" t="str">
            <v>Dismantling joint</v>
          </cell>
          <cell r="D487">
            <v>315</v>
          </cell>
          <cell r="E487">
            <v>0</v>
          </cell>
          <cell r="F487" t="str">
            <v>each</v>
          </cell>
          <cell r="G487">
            <v>6348</v>
          </cell>
          <cell r="H487">
            <v>6348</v>
          </cell>
        </row>
        <row r="488">
          <cell r="B488" t="str">
            <v>Dismantling joint350</v>
          </cell>
          <cell r="C488" t="str">
            <v>Dismantling joint</v>
          </cell>
          <cell r="D488">
            <v>350</v>
          </cell>
          <cell r="E488">
            <v>0</v>
          </cell>
          <cell r="F488" t="str">
            <v>each</v>
          </cell>
          <cell r="G488">
            <v>7703</v>
          </cell>
          <cell r="H488">
            <v>7703</v>
          </cell>
        </row>
        <row r="489">
          <cell r="B489" t="str">
            <v>Dismantling joint400</v>
          </cell>
          <cell r="C489" t="str">
            <v>Dismantling joint</v>
          </cell>
          <cell r="D489">
            <v>400</v>
          </cell>
          <cell r="E489">
            <v>0</v>
          </cell>
          <cell r="F489" t="str">
            <v>each</v>
          </cell>
          <cell r="G489">
            <v>9705</v>
          </cell>
          <cell r="H489">
            <v>9705</v>
          </cell>
        </row>
        <row r="490">
          <cell r="B490" t="str">
            <v>Dismantling joint450</v>
          </cell>
          <cell r="C490" t="str">
            <v>Dismantling joint</v>
          </cell>
          <cell r="D490">
            <v>450</v>
          </cell>
          <cell r="E490">
            <v>0</v>
          </cell>
          <cell r="F490" t="str">
            <v>each</v>
          </cell>
          <cell r="G490">
            <v>11532</v>
          </cell>
          <cell r="H490">
            <v>11532</v>
          </cell>
        </row>
        <row r="491">
          <cell r="B491" t="str">
            <v>Dismantling joint500</v>
          </cell>
          <cell r="C491" t="str">
            <v>Dismantling joint</v>
          </cell>
          <cell r="D491">
            <v>500</v>
          </cell>
          <cell r="E491">
            <v>0</v>
          </cell>
          <cell r="F491" t="str">
            <v>each</v>
          </cell>
          <cell r="G491">
            <v>13535</v>
          </cell>
          <cell r="H491">
            <v>13535</v>
          </cell>
        </row>
        <row r="492">
          <cell r="B492" t="str">
            <v>Dismantling joint600</v>
          </cell>
          <cell r="C492" t="str">
            <v>Dismantling joint</v>
          </cell>
          <cell r="D492">
            <v>600</v>
          </cell>
          <cell r="E492">
            <v>0</v>
          </cell>
          <cell r="F492" t="str">
            <v>each</v>
          </cell>
          <cell r="G492">
            <v>20508</v>
          </cell>
          <cell r="H492">
            <v>20508</v>
          </cell>
        </row>
        <row r="493">
          <cell r="B493" t="str">
            <v>Dismantling joint700</v>
          </cell>
          <cell r="C493" t="str">
            <v>Dismantling joint</v>
          </cell>
          <cell r="D493">
            <v>700</v>
          </cell>
          <cell r="E493">
            <v>0</v>
          </cell>
          <cell r="F493" t="str">
            <v>each</v>
          </cell>
          <cell r="G493">
            <v>26643</v>
          </cell>
          <cell r="H493">
            <v>26643</v>
          </cell>
        </row>
        <row r="494">
          <cell r="B494" t="str">
            <v>Dismantling joint800</v>
          </cell>
          <cell r="C494" t="str">
            <v>Dismantling joint</v>
          </cell>
          <cell r="D494">
            <v>800</v>
          </cell>
          <cell r="E494">
            <v>0</v>
          </cell>
          <cell r="F494" t="str">
            <v>each</v>
          </cell>
          <cell r="G494">
            <v>32414</v>
          </cell>
          <cell r="H494">
            <v>32414</v>
          </cell>
        </row>
        <row r="495">
          <cell r="E495" t="str">
            <v>WEIGTHS</v>
          </cell>
        </row>
        <row r="496">
          <cell r="B496" t="str">
            <v>CI pipes and Specials</v>
          </cell>
          <cell r="C496">
            <v>0</v>
          </cell>
          <cell r="D496" t="str">
            <v>CI pipes and Specials</v>
          </cell>
          <cell r="E496">
            <v>0</v>
          </cell>
          <cell r="F496" t="str">
            <v>kg</v>
          </cell>
          <cell r="G496">
            <v>33.25</v>
          </cell>
          <cell r="H496">
            <v>52.9</v>
          </cell>
        </row>
        <row r="497">
          <cell r="B497" t="str">
            <v>Pigiron</v>
          </cell>
          <cell r="C497">
            <v>0</v>
          </cell>
          <cell r="D497" t="str">
            <v>Pigiron</v>
          </cell>
          <cell r="E497">
            <v>0</v>
          </cell>
          <cell r="F497" t="str">
            <v>MT</v>
          </cell>
          <cell r="G497">
            <v>20000</v>
          </cell>
          <cell r="H497">
            <v>27000</v>
          </cell>
        </row>
        <row r="498">
          <cell r="B498" t="str">
            <v>Coke</v>
          </cell>
          <cell r="C498">
            <v>0</v>
          </cell>
          <cell r="D498" t="str">
            <v>Coke</v>
          </cell>
          <cell r="E498">
            <v>0</v>
          </cell>
          <cell r="F498" t="str">
            <v>MT</v>
          </cell>
          <cell r="G498">
            <v>20000</v>
          </cell>
          <cell r="H498">
            <v>24900</v>
          </cell>
        </row>
        <row r="499">
          <cell r="B499" t="str">
            <v>CI D/F pipes - 2m long8047</v>
          </cell>
          <cell r="C499" t="str">
            <v>CI D/F pipes - 2m long</v>
          </cell>
          <cell r="D499">
            <v>80</v>
          </cell>
          <cell r="E499">
            <v>47</v>
          </cell>
          <cell r="F499" t="str">
            <v>each</v>
          </cell>
          <cell r="G499">
            <v>1562.75</v>
          </cell>
          <cell r="H499">
            <v>2486.2999999999997</v>
          </cell>
        </row>
        <row r="500">
          <cell r="B500" t="str">
            <v>CI D/F pipes - 2m long10059.2</v>
          </cell>
          <cell r="C500" t="str">
            <v>CI D/F pipes - 2m long</v>
          </cell>
          <cell r="D500">
            <v>100</v>
          </cell>
          <cell r="E500">
            <v>59.2</v>
          </cell>
          <cell r="F500" t="str">
            <v>each</v>
          </cell>
          <cell r="G500">
            <v>1968.4</v>
          </cell>
          <cell r="H500">
            <v>3131.6800000000003</v>
          </cell>
        </row>
        <row r="501">
          <cell r="B501" t="str">
            <v>CI D/F pipes - 2m long12576.8</v>
          </cell>
          <cell r="C501" t="str">
            <v>CI D/F pipes - 2m long</v>
          </cell>
          <cell r="D501">
            <v>125</v>
          </cell>
          <cell r="E501">
            <v>76.8</v>
          </cell>
          <cell r="F501" t="str">
            <v>each</v>
          </cell>
          <cell r="G501">
            <v>2553.6</v>
          </cell>
          <cell r="H501">
            <v>4062.72</v>
          </cell>
        </row>
        <row r="502">
          <cell r="B502" t="str">
            <v>CI D/F pipes - 2m long15096.6</v>
          </cell>
          <cell r="C502" t="str">
            <v>CI D/F pipes - 2m long</v>
          </cell>
          <cell r="D502">
            <v>150</v>
          </cell>
          <cell r="E502">
            <v>96.6</v>
          </cell>
          <cell r="F502" t="str">
            <v>each</v>
          </cell>
          <cell r="G502">
            <v>3211.95</v>
          </cell>
          <cell r="H502">
            <v>5110.1399999999994</v>
          </cell>
        </row>
        <row r="503">
          <cell r="B503" t="str">
            <v>CI D/F pipes - 2m long200138.8</v>
          </cell>
          <cell r="C503" t="str">
            <v>CI D/F pipes - 2m long</v>
          </cell>
          <cell r="D503">
            <v>200</v>
          </cell>
          <cell r="E503">
            <v>138.80000000000001</v>
          </cell>
          <cell r="F503" t="str">
            <v>each</v>
          </cell>
          <cell r="G503">
            <v>4615.1000000000004</v>
          </cell>
          <cell r="H503">
            <v>7342.52</v>
          </cell>
        </row>
        <row r="504">
          <cell r="B504" t="str">
            <v>CI D/F pipes - 2m long250187.6</v>
          </cell>
          <cell r="C504" t="str">
            <v>CI D/F pipes - 2m long</v>
          </cell>
          <cell r="D504">
            <v>250</v>
          </cell>
          <cell r="E504">
            <v>187.6</v>
          </cell>
          <cell r="F504" t="str">
            <v>each</v>
          </cell>
          <cell r="G504">
            <v>6237.7</v>
          </cell>
          <cell r="H504">
            <v>9924.0399999999991</v>
          </cell>
        </row>
        <row r="505">
          <cell r="B505" t="str">
            <v>CI D/F pipes - 2m long300241.2</v>
          </cell>
          <cell r="C505" t="str">
            <v>CI D/F pipes - 2m long</v>
          </cell>
          <cell r="D505">
            <v>300</v>
          </cell>
          <cell r="E505">
            <v>241.2</v>
          </cell>
          <cell r="F505" t="str">
            <v>each</v>
          </cell>
          <cell r="G505">
            <v>8019.9</v>
          </cell>
          <cell r="H505">
            <v>12759.48</v>
          </cell>
        </row>
        <row r="506">
          <cell r="B506" t="str">
            <v>CI D/F pipes - 2m long350305</v>
          </cell>
          <cell r="C506" t="str">
            <v>CI D/F pipes - 2m long</v>
          </cell>
          <cell r="D506">
            <v>350</v>
          </cell>
          <cell r="E506">
            <v>305</v>
          </cell>
          <cell r="F506" t="str">
            <v>each</v>
          </cell>
          <cell r="G506">
            <v>10141.25</v>
          </cell>
          <cell r="H506">
            <v>16134.5</v>
          </cell>
        </row>
        <row r="507">
          <cell r="B507" t="str">
            <v>CI D/F pipes - 2m long400372</v>
          </cell>
          <cell r="C507" t="str">
            <v>CI D/F pipes - 2m long</v>
          </cell>
          <cell r="D507">
            <v>400</v>
          </cell>
          <cell r="E507">
            <v>372</v>
          </cell>
          <cell r="F507" t="str">
            <v>each</v>
          </cell>
          <cell r="G507">
            <v>12369</v>
          </cell>
          <cell r="H507">
            <v>19678.8</v>
          </cell>
        </row>
        <row r="508">
          <cell r="B508" t="str">
            <v>CI D/F pipes - 2m long450447</v>
          </cell>
          <cell r="C508" t="str">
            <v>CI D/F pipes - 2m long</v>
          </cell>
          <cell r="D508">
            <v>450</v>
          </cell>
          <cell r="E508">
            <v>447</v>
          </cell>
          <cell r="F508" t="str">
            <v>each</v>
          </cell>
          <cell r="G508">
            <v>14862.75</v>
          </cell>
          <cell r="H508">
            <v>23646.3</v>
          </cell>
        </row>
        <row r="509">
          <cell r="B509" t="str">
            <v>CI D/F pipes - 2m long500522.8</v>
          </cell>
          <cell r="C509" t="str">
            <v>CI D/F pipes - 2m long</v>
          </cell>
          <cell r="D509">
            <v>500</v>
          </cell>
          <cell r="E509">
            <v>522.79999999999995</v>
          </cell>
          <cell r="F509" t="str">
            <v>each</v>
          </cell>
          <cell r="G509">
            <v>17383.099999999999</v>
          </cell>
          <cell r="H509">
            <v>27656.119999999995</v>
          </cell>
        </row>
        <row r="510">
          <cell r="B510" t="str">
            <v>CI D/F pipes - 2m long600701</v>
          </cell>
          <cell r="C510" t="str">
            <v>CI D/F pipes - 2m long</v>
          </cell>
          <cell r="D510">
            <v>600</v>
          </cell>
          <cell r="E510">
            <v>701</v>
          </cell>
          <cell r="F510" t="str">
            <v>each</v>
          </cell>
          <cell r="G510">
            <v>23308.25</v>
          </cell>
          <cell r="H510">
            <v>37082.9</v>
          </cell>
        </row>
        <row r="511">
          <cell r="B511" t="str">
            <v>CI D/F pipes - 0.9m long8025.22</v>
          </cell>
          <cell r="C511" t="str">
            <v>CI D/F pipes - 0.9m long</v>
          </cell>
          <cell r="D511">
            <v>80</v>
          </cell>
          <cell r="E511">
            <v>25.22</v>
          </cell>
          <cell r="F511" t="str">
            <v>each</v>
          </cell>
          <cell r="G511">
            <v>838.56499999999994</v>
          </cell>
          <cell r="H511">
            <v>1334.1379999999999</v>
          </cell>
        </row>
        <row r="512">
          <cell r="B512" t="str">
            <v>CI D/F pipes - 0.9m long10031.26</v>
          </cell>
          <cell r="C512" t="str">
            <v>CI D/F pipes - 0.9m long</v>
          </cell>
          <cell r="D512">
            <v>100</v>
          </cell>
          <cell r="E512">
            <v>31.26</v>
          </cell>
          <cell r="F512" t="str">
            <v>each</v>
          </cell>
          <cell r="G512">
            <v>1039.395</v>
          </cell>
          <cell r="H512">
            <v>1653.654</v>
          </cell>
        </row>
        <row r="513">
          <cell r="B513" t="str">
            <v>CI D/F pipes - 0.9m long12540.39</v>
          </cell>
          <cell r="C513" t="str">
            <v>CI D/F pipes - 0.9m long</v>
          </cell>
          <cell r="D513">
            <v>125</v>
          </cell>
          <cell r="E513">
            <v>40.39</v>
          </cell>
          <cell r="F513" t="str">
            <v>each</v>
          </cell>
          <cell r="G513">
            <v>1342.9675</v>
          </cell>
          <cell r="H513">
            <v>2136.6309999999999</v>
          </cell>
        </row>
        <row r="514">
          <cell r="B514" t="str">
            <v>CI D/F pipes - 0.9m long15050.84</v>
          </cell>
          <cell r="C514" t="str">
            <v>CI D/F pipes - 0.9m long</v>
          </cell>
          <cell r="D514">
            <v>150</v>
          </cell>
          <cell r="E514">
            <v>50.84</v>
          </cell>
          <cell r="F514" t="str">
            <v>each</v>
          </cell>
          <cell r="G514">
            <v>1690.43</v>
          </cell>
          <cell r="H514">
            <v>2689.4360000000001</v>
          </cell>
        </row>
        <row r="515">
          <cell r="B515" t="str">
            <v>CI D/F pipes - 0.9m long20072.69</v>
          </cell>
          <cell r="C515" t="str">
            <v>CI D/F pipes - 0.9m long</v>
          </cell>
          <cell r="D515">
            <v>200</v>
          </cell>
          <cell r="E515">
            <v>72.69</v>
          </cell>
          <cell r="F515" t="str">
            <v>each</v>
          </cell>
          <cell r="G515">
            <v>2416.9425000000001</v>
          </cell>
          <cell r="H515">
            <v>3845.3009999999999</v>
          </cell>
        </row>
        <row r="516">
          <cell r="B516" t="str">
            <v>CI D/F pipes - 0.9m long25097.62</v>
          </cell>
          <cell r="C516" t="str">
            <v>CI D/F pipes - 0.9m long</v>
          </cell>
          <cell r="D516">
            <v>250</v>
          </cell>
          <cell r="E516">
            <v>97.62</v>
          </cell>
          <cell r="F516" t="str">
            <v>each</v>
          </cell>
          <cell r="G516">
            <v>3245.8650000000002</v>
          </cell>
          <cell r="H516">
            <v>5164.098</v>
          </cell>
        </row>
        <row r="517">
          <cell r="B517" t="str">
            <v>CI D/F pipes - 0.9m long300124.49</v>
          </cell>
          <cell r="C517" t="str">
            <v>CI D/F pipes - 0.9m long</v>
          </cell>
          <cell r="D517">
            <v>300</v>
          </cell>
          <cell r="E517">
            <v>124.49</v>
          </cell>
          <cell r="F517" t="str">
            <v>each</v>
          </cell>
          <cell r="G517">
            <v>4139.2924999999996</v>
          </cell>
          <cell r="H517">
            <v>6585.5209999999997</v>
          </cell>
        </row>
        <row r="518">
          <cell r="B518" t="str">
            <v>CI D/F pipes - 0.9m long350158.15</v>
          </cell>
          <cell r="C518" t="str">
            <v>CI D/F pipes - 0.9m long</v>
          </cell>
          <cell r="D518">
            <v>350</v>
          </cell>
          <cell r="E518">
            <v>158.15</v>
          </cell>
          <cell r="F518" t="str">
            <v>each</v>
          </cell>
          <cell r="G518">
            <v>5258.4875000000002</v>
          </cell>
          <cell r="H518">
            <v>8366.1350000000002</v>
          </cell>
        </row>
        <row r="519">
          <cell r="B519" t="str">
            <v>CI D/F pipes - 0.9m long400193.14</v>
          </cell>
          <cell r="C519" t="str">
            <v>CI D/F pipes - 0.9m long</v>
          </cell>
          <cell r="D519">
            <v>400</v>
          </cell>
          <cell r="E519">
            <v>193.14</v>
          </cell>
          <cell r="F519" t="str">
            <v>each</v>
          </cell>
          <cell r="G519">
            <v>6421.9049999999997</v>
          </cell>
          <cell r="H519">
            <v>10217.106</v>
          </cell>
        </row>
        <row r="520">
          <cell r="B520" t="str">
            <v>CI D/F pipes - 0.9m long450230.3</v>
          </cell>
          <cell r="C520" t="str">
            <v>CI D/F pipes - 0.9m long</v>
          </cell>
          <cell r="D520">
            <v>450</v>
          </cell>
          <cell r="E520">
            <v>230.3</v>
          </cell>
          <cell r="F520" t="str">
            <v>each</v>
          </cell>
          <cell r="G520">
            <v>7657.4750000000004</v>
          </cell>
          <cell r="H520">
            <v>12182.87</v>
          </cell>
        </row>
        <row r="521">
          <cell r="B521" t="str">
            <v>CI D/F pipes - 0.9m long500270.57</v>
          </cell>
          <cell r="C521" t="str">
            <v>CI D/F pipes - 0.9m long</v>
          </cell>
          <cell r="D521">
            <v>500</v>
          </cell>
          <cell r="E521">
            <v>270.57</v>
          </cell>
          <cell r="F521" t="str">
            <v>each</v>
          </cell>
          <cell r="G521">
            <v>8996.4524999999994</v>
          </cell>
          <cell r="H521">
            <v>14313.152999999998</v>
          </cell>
        </row>
        <row r="522">
          <cell r="B522" t="str">
            <v>CI D/F pipes - 0.9m long600363.85</v>
          </cell>
          <cell r="C522" t="str">
            <v>CI D/F pipes - 0.9m long</v>
          </cell>
          <cell r="D522">
            <v>600</v>
          </cell>
          <cell r="E522">
            <v>363.85</v>
          </cell>
          <cell r="F522" t="str">
            <v>each</v>
          </cell>
          <cell r="G522">
            <v>12098.012500000001</v>
          </cell>
          <cell r="H522">
            <v>19247.665000000001</v>
          </cell>
        </row>
        <row r="523">
          <cell r="B523" t="str">
            <v>CI D/F pipes - 0.6m long8019.28</v>
          </cell>
          <cell r="C523" t="str">
            <v>CI D/F pipes - 0.6m long</v>
          </cell>
          <cell r="D523">
            <v>80</v>
          </cell>
          <cell r="E523">
            <v>19.28</v>
          </cell>
          <cell r="F523" t="str">
            <v>each</v>
          </cell>
          <cell r="G523">
            <v>641.06000000000006</v>
          </cell>
          <cell r="H523">
            <v>1019.912</v>
          </cell>
        </row>
        <row r="524">
          <cell r="B524" t="str">
            <v>CI D/F pipes - 0.6m long10023.64</v>
          </cell>
          <cell r="C524" t="str">
            <v>CI D/F pipes - 0.6m long</v>
          </cell>
          <cell r="D524">
            <v>100</v>
          </cell>
          <cell r="E524">
            <v>23.64</v>
          </cell>
          <cell r="F524" t="str">
            <v>each</v>
          </cell>
          <cell r="G524">
            <v>786.03</v>
          </cell>
          <cell r="H524">
            <v>1250.556</v>
          </cell>
        </row>
        <row r="525">
          <cell r="B525" t="str">
            <v>CI D/F pipes - 0.6m long12530.46</v>
          </cell>
          <cell r="C525" t="str">
            <v>CI D/F pipes - 0.6m long</v>
          </cell>
          <cell r="D525">
            <v>125</v>
          </cell>
          <cell r="E525">
            <v>30.46</v>
          </cell>
          <cell r="F525" t="str">
            <v>each</v>
          </cell>
          <cell r="G525">
            <v>1012.7950000000001</v>
          </cell>
          <cell r="H525">
            <v>1611.3340000000001</v>
          </cell>
        </row>
        <row r="526">
          <cell r="B526" t="str">
            <v>CI D/F pipes - 0.6m long15038.33</v>
          </cell>
          <cell r="C526" t="str">
            <v>CI D/F pipes - 0.6m long</v>
          </cell>
          <cell r="D526">
            <v>150</v>
          </cell>
          <cell r="E526">
            <v>38.33</v>
          </cell>
          <cell r="F526" t="str">
            <v>each</v>
          </cell>
          <cell r="G526">
            <v>1274.4724999999999</v>
          </cell>
          <cell r="H526">
            <v>2027.6569999999999</v>
          </cell>
        </row>
        <row r="527">
          <cell r="B527" t="str">
            <v>CI D/F pipes - 0.6m long20054.66</v>
          </cell>
          <cell r="C527" t="str">
            <v>CI D/F pipes - 0.6m long</v>
          </cell>
          <cell r="D527">
            <v>200</v>
          </cell>
          <cell r="E527">
            <v>54.66</v>
          </cell>
          <cell r="F527" t="str">
            <v>each</v>
          </cell>
          <cell r="G527">
            <v>1817.4449999999999</v>
          </cell>
          <cell r="H527">
            <v>2891.5139999999997</v>
          </cell>
        </row>
        <row r="528">
          <cell r="B528" t="str">
            <v>CI D/F pipes - 0.6m long25073.08</v>
          </cell>
          <cell r="C528" t="str">
            <v>CI D/F pipes - 0.6m long</v>
          </cell>
          <cell r="D528">
            <v>250</v>
          </cell>
          <cell r="E528">
            <v>73.08</v>
          </cell>
          <cell r="F528" t="str">
            <v>each</v>
          </cell>
          <cell r="G528">
            <v>2429.91</v>
          </cell>
          <cell r="H528">
            <v>3865.9319999999998</v>
          </cell>
        </row>
        <row r="529">
          <cell r="B529" t="str">
            <v>CI D/F pipes - 0.6m long30093.26</v>
          </cell>
          <cell r="C529" t="str">
            <v>CI D/F pipes - 0.6m long</v>
          </cell>
          <cell r="D529">
            <v>300</v>
          </cell>
          <cell r="E529">
            <v>93.26</v>
          </cell>
          <cell r="F529" t="str">
            <v>each</v>
          </cell>
          <cell r="G529">
            <v>3100.895</v>
          </cell>
          <cell r="H529">
            <v>4933.4539999999997</v>
          </cell>
        </row>
        <row r="530">
          <cell r="B530" t="str">
            <v>CI D/F pipes - 0.6m long350118.1</v>
          </cell>
          <cell r="C530" t="str">
            <v>CI D/F pipes - 0.6m long</v>
          </cell>
          <cell r="D530">
            <v>350</v>
          </cell>
          <cell r="E530">
            <v>118.1</v>
          </cell>
          <cell r="F530" t="str">
            <v>each</v>
          </cell>
          <cell r="G530">
            <v>3926.8249999999998</v>
          </cell>
          <cell r="H530">
            <v>6247.49</v>
          </cell>
        </row>
        <row r="531">
          <cell r="B531" t="str">
            <v>CI D/F pipes - 0.6m long400144.36</v>
          </cell>
          <cell r="C531" t="str">
            <v>CI D/F pipes - 0.6m long</v>
          </cell>
          <cell r="D531">
            <v>400</v>
          </cell>
          <cell r="E531">
            <v>144.36000000000001</v>
          </cell>
          <cell r="F531" t="str">
            <v>each</v>
          </cell>
          <cell r="G531">
            <v>4799.97</v>
          </cell>
          <cell r="H531">
            <v>7636.6440000000002</v>
          </cell>
        </row>
        <row r="532">
          <cell r="B532" t="str">
            <v>CI D/F pipes - 0.6m long450171.2</v>
          </cell>
          <cell r="C532" t="str">
            <v>CI D/F pipes - 0.6m long</v>
          </cell>
          <cell r="D532">
            <v>450</v>
          </cell>
          <cell r="E532">
            <v>171.2</v>
          </cell>
          <cell r="F532" t="str">
            <v>each</v>
          </cell>
          <cell r="G532">
            <v>5692.4</v>
          </cell>
          <cell r="H532">
            <v>9056.48</v>
          </cell>
        </row>
        <row r="533">
          <cell r="B533" t="str">
            <v>CI D/F pipes - 0.6m long500201.78</v>
          </cell>
          <cell r="C533" t="str">
            <v>CI D/F pipes - 0.6m long</v>
          </cell>
          <cell r="D533">
            <v>500</v>
          </cell>
          <cell r="E533">
            <v>201.78</v>
          </cell>
          <cell r="F533" t="str">
            <v>each</v>
          </cell>
          <cell r="G533">
            <v>6709.1850000000004</v>
          </cell>
          <cell r="H533">
            <v>10674.162</v>
          </cell>
        </row>
        <row r="534">
          <cell r="B534" t="str">
            <v>CI D/F pipes - 0.6m long600271.9</v>
          </cell>
          <cell r="C534" t="str">
            <v>CI D/F pipes - 0.6m long</v>
          </cell>
          <cell r="D534">
            <v>600</v>
          </cell>
          <cell r="E534">
            <v>271.89999999999998</v>
          </cell>
          <cell r="F534" t="str">
            <v>each</v>
          </cell>
          <cell r="G534">
            <v>9040.6749999999993</v>
          </cell>
          <cell r="H534">
            <v>14383.509999999998</v>
          </cell>
        </row>
        <row r="535">
          <cell r="B535" t="str">
            <v>Bell mouth807</v>
          </cell>
          <cell r="C535" t="str">
            <v>Bell mouth</v>
          </cell>
          <cell r="D535">
            <v>80</v>
          </cell>
          <cell r="E535">
            <v>7</v>
          </cell>
          <cell r="F535" t="str">
            <v>each</v>
          </cell>
          <cell r="G535">
            <v>232.75</v>
          </cell>
          <cell r="H535">
            <v>370.3</v>
          </cell>
        </row>
        <row r="536">
          <cell r="B536" t="str">
            <v>Bell mouth1009</v>
          </cell>
          <cell r="C536" t="str">
            <v>Bell mouth</v>
          </cell>
          <cell r="D536">
            <v>100</v>
          </cell>
          <cell r="E536">
            <v>9</v>
          </cell>
          <cell r="F536" t="str">
            <v>each</v>
          </cell>
          <cell r="G536">
            <v>299.25</v>
          </cell>
          <cell r="H536">
            <v>476.09999999999997</v>
          </cell>
        </row>
        <row r="537">
          <cell r="B537" t="str">
            <v>Bell mouth12512</v>
          </cell>
          <cell r="C537" t="str">
            <v>Bell mouth</v>
          </cell>
          <cell r="D537">
            <v>125</v>
          </cell>
          <cell r="E537">
            <v>12</v>
          </cell>
          <cell r="F537" t="str">
            <v>each</v>
          </cell>
          <cell r="G537">
            <v>399</v>
          </cell>
          <cell r="H537">
            <v>634.79999999999995</v>
          </cell>
        </row>
        <row r="538">
          <cell r="B538" t="str">
            <v>Bell mouth15015</v>
          </cell>
          <cell r="C538" t="str">
            <v>Bell mouth</v>
          </cell>
          <cell r="D538">
            <v>150</v>
          </cell>
          <cell r="E538">
            <v>15</v>
          </cell>
          <cell r="F538" t="str">
            <v>each</v>
          </cell>
          <cell r="G538">
            <v>498.75</v>
          </cell>
          <cell r="H538">
            <v>793.5</v>
          </cell>
        </row>
        <row r="539">
          <cell r="B539" t="str">
            <v>Bell mouth20023</v>
          </cell>
          <cell r="C539" t="str">
            <v>Bell mouth</v>
          </cell>
          <cell r="D539">
            <v>200</v>
          </cell>
          <cell r="E539">
            <v>23</v>
          </cell>
          <cell r="F539" t="str">
            <v>each</v>
          </cell>
          <cell r="G539">
            <v>764.75</v>
          </cell>
          <cell r="H539">
            <v>1216.7</v>
          </cell>
        </row>
        <row r="540">
          <cell r="B540" t="str">
            <v>Bell mouth25031</v>
          </cell>
          <cell r="C540" t="str">
            <v>Bell mouth</v>
          </cell>
          <cell r="D540">
            <v>250</v>
          </cell>
          <cell r="E540">
            <v>31</v>
          </cell>
          <cell r="F540" t="str">
            <v>each</v>
          </cell>
          <cell r="G540">
            <v>1030.75</v>
          </cell>
          <cell r="H540">
            <v>1639.8999999999999</v>
          </cell>
        </row>
        <row r="541">
          <cell r="B541" t="str">
            <v>Bell mouth30045</v>
          </cell>
          <cell r="C541" t="str">
            <v>Bell mouth</v>
          </cell>
          <cell r="D541">
            <v>300</v>
          </cell>
          <cell r="E541">
            <v>45</v>
          </cell>
          <cell r="F541" t="str">
            <v>each</v>
          </cell>
          <cell r="G541">
            <v>1496.25</v>
          </cell>
          <cell r="H541">
            <v>2380.5</v>
          </cell>
        </row>
        <row r="542">
          <cell r="B542" t="str">
            <v>Bell mouth35058</v>
          </cell>
          <cell r="C542" t="str">
            <v>Bell mouth</v>
          </cell>
          <cell r="D542">
            <v>350</v>
          </cell>
          <cell r="E542">
            <v>58</v>
          </cell>
          <cell r="F542" t="str">
            <v>each</v>
          </cell>
          <cell r="G542">
            <v>1928.5</v>
          </cell>
          <cell r="H542">
            <v>3068.2</v>
          </cell>
        </row>
        <row r="543">
          <cell r="B543" t="str">
            <v>Bell mouth40080</v>
          </cell>
          <cell r="C543" t="str">
            <v>Bell mouth</v>
          </cell>
          <cell r="D543">
            <v>400</v>
          </cell>
          <cell r="E543">
            <v>80</v>
          </cell>
          <cell r="F543" t="str">
            <v>each</v>
          </cell>
          <cell r="G543">
            <v>2660</v>
          </cell>
          <cell r="H543">
            <v>4232</v>
          </cell>
        </row>
        <row r="544">
          <cell r="B544" t="str">
            <v>Bell mouth45093</v>
          </cell>
          <cell r="C544" t="str">
            <v>Bell mouth</v>
          </cell>
          <cell r="D544">
            <v>450</v>
          </cell>
          <cell r="E544">
            <v>93</v>
          </cell>
          <cell r="F544" t="str">
            <v>each</v>
          </cell>
          <cell r="G544">
            <v>3092.25</v>
          </cell>
          <cell r="H544">
            <v>4919.7</v>
          </cell>
        </row>
        <row r="545">
          <cell r="B545" t="str">
            <v>Bell mouth500120</v>
          </cell>
          <cell r="C545" t="str">
            <v>Bell mouth</v>
          </cell>
          <cell r="D545">
            <v>500</v>
          </cell>
          <cell r="E545">
            <v>120</v>
          </cell>
          <cell r="F545" t="str">
            <v>each</v>
          </cell>
          <cell r="G545">
            <v>3990</v>
          </cell>
          <cell r="H545">
            <v>6348</v>
          </cell>
        </row>
        <row r="546">
          <cell r="B546" t="str">
            <v>Bell mouth600201</v>
          </cell>
          <cell r="C546" t="str">
            <v>Bell mouth</v>
          </cell>
          <cell r="D546">
            <v>600</v>
          </cell>
          <cell r="E546">
            <v>201</v>
          </cell>
          <cell r="F546" t="str">
            <v>each</v>
          </cell>
          <cell r="G546">
            <v>6683.25</v>
          </cell>
          <cell r="H546">
            <v>10632.9</v>
          </cell>
        </row>
        <row r="547">
          <cell r="B547" t="str">
            <v>CI D/F Bend 90deg8013</v>
          </cell>
          <cell r="C547" t="str">
            <v>CI D/F Bend 90deg</v>
          </cell>
          <cell r="D547">
            <v>80</v>
          </cell>
          <cell r="E547">
            <v>13</v>
          </cell>
          <cell r="F547" t="str">
            <v>each</v>
          </cell>
          <cell r="G547">
            <v>432.25</v>
          </cell>
          <cell r="H547">
            <v>687.69999999999993</v>
          </cell>
        </row>
        <row r="548">
          <cell r="B548" t="str">
            <v>CI D/F Bend 90deg10017</v>
          </cell>
          <cell r="C548" t="str">
            <v>CI D/F Bend 90deg</v>
          </cell>
          <cell r="D548">
            <v>100</v>
          </cell>
          <cell r="E548">
            <v>17</v>
          </cell>
          <cell r="F548" t="str">
            <v>each</v>
          </cell>
          <cell r="G548">
            <v>565.25</v>
          </cell>
          <cell r="H548">
            <v>899.3</v>
          </cell>
        </row>
        <row r="549">
          <cell r="B549" t="str">
            <v>CI D/F Bend 90deg12523</v>
          </cell>
          <cell r="C549" t="str">
            <v>CI D/F Bend 90deg</v>
          </cell>
          <cell r="D549">
            <v>125</v>
          </cell>
          <cell r="E549">
            <v>23</v>
          </cell>
          <cell r="F549" t="str">
            <v>each</v>
          </cell>
          <cell r="G549">
            <v>764.75</v>
          </cell>
          <cell r="H549">
            <v>1216.7</v>
          </cell>
        </row>
        <row r="550">
          <cell r="B550" t="str">
            <v>CI D/F Bend 90deg15031</v>
          </cell>
          <cell r="C550" t="str">
            <v>CI D/F Bend 90deg</v>
          </cell>
          <cell r="D550">
            <v>150</v>
          </cell>
          <cell r="E550">
            <v>31</v>
          </cell>
          <cell r="F550" t="str">
            <v>each</v>
          </cell>
          <cell r="G550">
            <v>1030.75</v>
          </cell>
          <cell r="H550">
            <v>1639.8999999999999</v>
          </cell>
        </row>
        <row r="551">
          <cell r="B551" t="str">
            <v>CI D/F Bend 90deg20049</v>
          </cell>
          <cell r="C551" t="str">
            <v>CI D/F Bend 90deg</v>
          </cell>
          <cell r="D551">
            <v>200</v>
          </cell>
          <cell r="E551">
            <v>49</v>
          </cell>
          <cell r="F551" t="str">
            <v>each</v>
          </cell>
          <cell r="G551">
            <v>1629.25</v>
          </cell>
          <cell r="H551">
            <v>2592.1</v>
          </cell>
        </row>
        <row r="552">
          <cell r="B552" t="str">
            <v>CI D/F Bend 90deg25072</v>
          </cell>
          <cell r="C552" t="str">
            <v>CI D/F Bend 90deg</v>
          </cell>
          <cell r="D552">
            <v>250</v>
          </cell>
          <cell r="E552">
            <v>72</v>
          </cell>
          <cell r="F552" t="str">
            <v>each</v>
          </cell>
          <cell r="G552">
            <v>2394</v>
          </cell>
          <cell r="H552">
            <v>3808.7999999999997</v>
          </cell>
        </row>
        <row r="553">
          <cell r="B553" t="str">
            <v>CI D/F Bend 90deg300100</v>
          </cell>
          <cell r="C553" t="str">
            <v>CI D/F Bend 90deg</v>
          </cell>
          <cell r="D553">
            <v>300</v>
          </cell>
          <cell r="E553">
            <v>100</v>
          </cell>
          <cell r="F553" t="str">
            <v>each</v>
          </cell>
          <cell r="G553">
            <v>3325</v>
          </cell>
          <cell r="H553">
            <v>5290</v>
          </cell>
        </row>
        <row r="554">
          <cell r="B554" t="str">
            <v>CI D/F Bend 90deg350137</v>
          </cell>
          <cell r="C554" t="str">
            <v>CI D/F Bend 90deg</v>
          </cell>
          <cell r="D554">
            <v>350</v>
          </cell>
          <cell r="E554">
            <v>137</v>
          </cell>
          <cell r="F554" t="str">
            <v>each</v>
          </cell>
          <cell r="G554">
            <v>4555.25</v>
          </cell>
          <cell r="H554">
            <v>7247.3</v>
          </cell>
        </row>
        <row r="555">
          <cell r="B555" t="str">
            <v>CI D/F Bend 90deg400181</v>
          </cell>
          <cell r="C555" t="str">
            <v>CI D/F Bend 90deg</v>
          </cell>
          <cell r="D555">
            <v>400</v>
          </cell>
          <cell r="E555">
            <v>181</v>
          </cell>
          <cell r="F555" t="str">
            <v>each</v>
          </cell>
          <cell r="G555">
            <v>6018.25</v>
          </cell>
          <cell r="H555">
            <v>9574.9</v>
          </cell>
        </row>
        <row r="556">
          <cell r="B556" t="str">
            <v>CI D/F Bend 90deg450226</v>
          </cell>
          <cell r="C556" t="str">
            <v>CI D/F Bend 90deg</v>
          </cell>
          <cell r="D556">
            <v>450</v>
          </cell>
          <cell r="E556">
            <v>226</v>
          </cell>
          <cell r="F556" t="str">
            <v>each</v>
          </cell>
          <cell r="G556">
            <v>7514.5</v>
          </cell>
          <cell r="H556">
            <v>11955.4</v>
          </cell>
        </row>
        <row r="557">
          <cell r="B557" t="str">
            <v>CI D/F Bend 90deg500290</v>
          </cell>
          <cell r="C557" t="str">
            <v>CI D/F Bend 90deg</v>
          </cell>
          <cell r="D557">
            <v>500</v>
          </cell>
          <cell r="E557">
            <v>290</v>
          </cell>
          <cell r="F557" t="str">
            <v>each</v>
          </cell>
          <cell r="G557">
            <v>9642.5</v>
          </cell>
          <cell r="H557">
            <v>15341</v>
          </cell>
        </row>
        <row r="558">
          <cell r="B558" t="str">
            <v>CI D/F Bend 90deg600442</v>
          </cell>
          <cell r="C558" t="str">
            <v>CI D/F Bend 90deg</v>
          </cell>
          <cell r="D558">
            <v>600</v>
          </cell>
          <cell r="E558">
            <v>442</v>
          </cell>
          <cell r="F558" t="str">
            <v>each</v>
          </cell>
          <cell r="G558">
            <v>14696.5</v>
          </cell>
          <cell r="H558">
            <v>23381.8</v>
          </cell>
        </row>
        <row r="559">
          <cell r="B559" t="str">
            <v>Tail piece8012</v>
          </cell>
          <cell r="C559" t="str">
            <v>Tail piece</v>
          </cell>
          <cell r="D559">
            <v>80</v>
          </cell>
          <cell r="E559">
            <v>12</v>
          </cell>
          <cell r="F559" t="str">
            <v>each</v>
          </cell>
          <cell r="G559">
            <v>399</v>
          </cell>
          <cell r="H559">
            <v>634.79999999999995</v>
          </cell>
        </row>
        <row r="560">
          <cell r="B560" t="str">
            <v>Tail piece10013.513</v>
          </cell>
          <cell r="C560" t="str">
            <v>Tail piece</v>
          </cell>
          <cell r="D560">
            <v>100</v>
          </cell>
          <cell r="E560">
            <v>13.513</v>
          </cell>
          <cell r="F560" t="str">
            <v>each</v>
          </cell>
          <cell r="G560">
            <v>449.30725000000001</v>
          </cell>
          <cell r="H560">
            <v>714.83769999999993</v>
          </cell>
        </row>
        <row r="561">
          <cell r="B561" t="str">
            <v>Tail piece12519</v>
          </cell>
          <cell r="C561" t="str">
            <v>Tail piece</v>
          </cell>
          <cell r="D561">
            <v>125</v>
          </cell>
          <cell r="E561">
            <v>19</v>
          </cell>
          <cell r="F561" t="str">
            <v>each</v>
          </cell>
          <cell r="G561">
            <v>631.75</v>
          </cell>
          <cell r="H561">
            <v>1005.1</v>
          </cell>
        </row>
        <row r="562">
          <cell r="B562" t="str">
            <v>Tail piece15023</v>
          </cell>
          <cell r="C562" t="str">
            <v>Tail piece</v>
          </cell>
          <cell r="D562">
            <v>150</v>
          </cell>
          <cell r="E562">
            <v>23</v>
          </cell>
          <cell r="F562" t="str">
            <v>each</v>
          </cell>
          <cell r="G562">
            <v>764.75</v>
          </cell>
          <cell r="H562">
            <v>1216.7</v>
          </cell>
        </row>
        <row r="563">
          <cell r="B563" t="str">
            <v>Tail piece20038.97</v>
          </cell>
          <cell r="C563" t="str">
            <v>Tail piece</v>
          </cell>
          <cell r="D563">
            <v>200</v>
          </cell>
          <cell r="E563">
            <v>38.97</v>
          </cell>
          <cell r="F563" t="str">
            <v>each</v>
          </cell>
          <cell r="G563">
            <v>1295.7525000000001</v>
          </cell>
          <cell r="H563">
            <v>2061.5129999999999</v>
          </cell>
        </row>
        <row r="564">
          <cell r="B564" t="str">
            <v>Tail piece25053</v>
          </cell>
          <cell r="C564" t="str">
            <v>Tail piece</v>
          </cell>
          <cell r="D564">
            <v>250</v>
          </cell>
          <cell r="E564">
            <v>53</v>
          </cell>
          <cell r="F564" t="str">
            <v>each</v>
          </cell>
          <cell r="G564">
            <v>1762.25</v>
          </cell>
          <cell r="H564">
            <v>2803.7</v>
          </cell>
        </row>
        <row r="565">
          <cell r="B565" t="str">
            <v>Tail piece30068</v>
          </cell>
          <cell r="C565" t="str">
            <v>Tail piece</v>
          </cell>
          <cell r="D565">
            <v>300</v>
          </cell>
          <cell r="E565">
            <v>68</v>
          </cell>
          <cell r="F565" t="str">
            <v>each</v>
          </cell>
          <cell r="G565">
            <v>2261</v>
          </cell>
          <cell r="H565">
            <v>3597.2</v>
          </cell>
        </row>
        <row r="566">
          <cell r="B566" t="str">
            <v>Tail piece35089.44</v>
          </cell>
          <cell r="C566" t="str">
            <v>Tail piece</v>
          </cell>
          <cell r="D566">
            <v>350</v>
          </cell>
          <cell r="E566">
            <v>89.44</v>
          </cell>
          <cell r="F566" t="str">
            <v>each</v>
          </cell>
          <cell r="G566">
            <v>2973.88</v>
          </cell>
          <cell r="H566">
            <v>4731.3760000000002</v>
          </cell>
        </row>
        <row r="567">
          <cell r="B567" t="str">
            <v>Tail piece400108.86</v>
          </cell>
          <cell r="C567" t="str">
            <v>Tail piece</v>
          </cell>
          <cell r="D567">
            <v>400</v>
          </cell>
          <cell r="E567">
            <v>108.86</v>
          </cell>
          <cell r="F567" t="str">
            <v>each</v>
          </cell>
          <cell r="G567">
            <v>3619.5949999999998</v>
          </cell>
          <cell r="H567">
            <v>5758.6939999999995</v>
          </cell>
        </row>
        <row r="568">
          <cell r="B568" t="str">
            <v>Tail piece450127.62</v>
          </cell>
          <cell r="C568" t="str">
            <v>Tail piece</v>
          </cell>
          <cell r="D568">
            <v>450</v>
          </cell>
          <cell r="E568">
            <v>127.62</v>
          </cell>
          <cell r="F568" t="str">
            <v>each</v>
          </cell>
          <cell r="G568">
            <v>4243.3649999999998</v>
          </cell>
          <cell r="H568">
            <v>6751.098</v>
          </cell>
        </row>
        <row r="569">
          <cell r="B569" t="str">
            <v>Tail piece500151.48</v>
          </cell>
          <cell r="C569" t="str">
            <v>Tail piece</v>
          </cell>
          <cell r="D569">
            <v>500</v>
          </cell>
          <cell r="E569">
            <v>151.47999999999999</v>
          </cell>
          <cell r="F569" t="str">
            <v>each</v>
          </cell>
          <cell r="G569">
            <v>5036.71</v>
          </cell>
          <cell r="H569">
            <v>8013.2919999999995</v>
          </cell>
        </row>
        <row r="570">
          <cell r="B570" t="str">
            <v>Tail piece600204.11</v>
          </cell>
          <cell r="C570" t="str">
            <v>Tail piece</v>
          </cell>
          <cell r="D570">
            <v>600</v>
          </cell>
          <cell r="E570">
            <v>204.11</v>
          </cell>
          <cell r="F570" t="str">
            <v>each</v>
          </cell>
          <cell r="G570">
            <v>6786.6575000000003</v>
          </cell>
          <cell r="H570">
            <v>10797.419</v>
          </cell>
        </row>
        <row r="571">
          <cell r="B571" t="str">
            <v>Duckfoot bend8021</v>
          </cell>
          <cell r="C571" t="str">
            <v>Duckfoot bend</v>
          </cell>
          <cell r="D571">
            <v>80</v>
          </cell>
          <cell r="E571">
            <v>21</v>
          </cell>
          <cell r="F571" t="str">
            <v>each</v>
          </cell>
          <cell r="G571">
            <v>698.25</v>
          </cell>
          <cell r="H571">
            <v>1110.8999999999999</v>
          </cell>
        </row>
        <row r="572">
          <cell r="B572" t="str">
            <v>Duckfoot bend10026</v>
          </cell>
          <cell r="C572" t="str">
            <v>Duckfoot bend</v>
          </cell>
          <cell r="D572">
            <v>100</v>
          </cell>
          <cell r="E572">
            <v>26</v>
          </cell>
          <cell r="F572" t="str">
            <v>each</v>
          </cell>
          <cell r="G572">
            <v>864.5</v>
          </cell>
          <cell r="H572">
            <v>1375.3999999999999</v>
          </cell>
        </row>
        <row r="573">
          <cell r="B573" t="str">
            <v>Duckfoot bend12536</v>
          </cell>
          <cell r="C573" t="str">
            <v>Duckfoot bend</v>
          </cell>
          <cell r="D573">
            <v>125</v>
          </cell>
          <cell r="E573">
            <v>36</v>
          </cell>
          <cell r="F573" t="str">
            <v>each</v>
          </cell>
          <cell r="G573">
            <v>1197</v>
          </cell>
          <cell r="H573">
            <v>1904.3999999999999</v>
          </cell>
        </row>
        <row r="574">
          <cell r="B574" t="str">
            <v>Duckfoot bend15046.97</v>
          </cell>
          <cell r="C574" t="str">
            <v>Duckfoot bend</v>
          </cell>
          <cell r="D574">
            <v>150</v>
          </cell>
          <cell r="E574">
            <v>46.97</v>
          </cell>
          <cell r="F574" t="str">
            <v>each</v>
          </cell>
          <cell r="G574">
            <v>1561.7525000000001</v>
          </cell>
          <cell r="H574">
            <v>2484.7129999999997</v>
          </cell>
        </row>
        <row r="575">
          <cell r="B575" t="str">
            <v>Duckfoot bend20074</v>
          </cell>
          <cell r="C575" t="str">
            <v>Duckfoot bend</v>
          </cell>
          <cell r="D575">
            <v>200</v>
          </cell>
          <cell r="E575">
            <v>74</v>
          </cell>
          <cell r="F575" t="str">
            <v>each</v>
          </cell>
          <cell r="G575">
            <v>2460.5</v>
          </cell>
          <cell r="H575">
            <v>3914.6</v>
          </cell>
        </row>
        <row r="576">
          <cell r="B576" t="str">
            <v>Duckfoot bend250111</v>
          </cell>
          <cell r="C576" t="str">
            <v>Duckfoot bend</v>
          </cell>
          <cell r="D576">
            <v>250</v>
          </cell>
          <cell r="E576">
            <v>111</v>
          </cell>
          <cell r="F576" t="str">
            <v>each</v>
          </cell>
          <cell r="G576">
            <v>3690.75</v>
          </cell>
          <cell r="H576">
            <v>5871.9</v>
          </cell>
        </row>
        <row r="577">
          <cell r="B577" t="str">
            <v>Duckfoot bend300156</v>
          </cell>
          <cell r="C577" t="str">
            <v>Duckfoot bend</v>
          </cell>
          <cell r="D577">
            <v>300</v>
          </cell>
          <cell r="E577">
            <v>156</v>
          </cell>
          <cell r="F577" t="str">
            <v>each</v>
          </cell>
          <cell r="G577">
            <v>5187</v>
          </cell>
          <cell r="H577">
            <v>8252.4</v>
          </cell>
        </row>
        <row r="578">
          <cell r="B578" t="str">
            <v>Duckfoot bend350214</v>
          </cell>
          <cell r="C578" t="str">
            <v>Duckfoot bend</v>
          </cell>
          <cell r="D578">
            <v>350</v>
          </cell>
          <cell r="E578">
            <v>214</v>
          </cell>
          <cell r="F578" t="str">
            <v>each</v>
          </cell>
          <cell r="G578">
            <v>7115.5</v>
          </cell>
          <cell r="H578">
            <v>11320.6</v>
          </cell>
        </row>
        <row r="579">
          <cell r="B579" t="str">
            <v>Duckfoot bend400281</v>
          </cell>
          <cell r="C579" t="str">
            <v>Duckfoot bend</v>
          </cell>
          <cell r="D579">
            <v>400</v>
          </cell>
          <cell r="E579">
            <v>281</v>
          </cell>
          <cell r="F579" t="str">
            <v>each</v>
          </cell>
          <cell r="G579">
            <v>9343.25</v>
          </cell>
          <cell r="H579">
            <v>14864.9</v>
          </cell>
        </row>
        <row r="580">
          <cell r="B580" t="str">
            <v>Duckfoot bend450350</v>
          </cell>
          <cell r="C580" t="str">
            <v>Duckfoot bend</v>
          </cell>
          <cell r="D580">
            <v>450</v>
          </cell>
          <cell r="E580">
            <v>350</v>
          </cell>
          <cell r="F580" t="str">
            <v>each</v>
          </cell>
          <cell r="G580">
            <v>11637.5</v>
          </cell>
          <cell r="H580">
            <v>18515</v>
          </cell>
        </row>
        <row r="581">
          <cell r="B581" t="str">
            <v>Duckfoot bend500446</v>
          </cell>
          <cell r="C581" t="str">
            <v>Duckfoot bend</v>
          </cell>
          <cell r="D581">
            <v>500</v>
          </cell>
          <cell r="E581">
            <v>446</v>
          </cell>
          <cell r="F581" t="str">
            <v>each</v>
          </cell>
          <cell r="G581">
            <v>14829.5</v>
          </cell>
          <cell r="H581">
            <v>23593.399999999998</v>
          </cell>
        </row>
        <row r="582">
          <cell r="B582" t="str">
            <v>Duckfoot bend600677</v>
          </cell>
          <cell r="C582" t="str">
            <v>Duckfoot bend</v>
          </cell>
          <cell r="D582">
            <v>600</v>
          </cell>
          <cell r="E582">
            <v>677</v>
          </cell>
          <cell r="F582" t="str">
            <v>each</v>
          </cell>
          <cell r="G582">
            <v>22510.25</v>
          </cell>
          <cell r="H582">
            <v>35813.299999999996</v>
          </cell>
        </row>
        <row r="583">
          <cell r="B583" t="str">
            <v>Semicircular bend8025.44</v>
          </cell>
          <cell r="C583" t="str">
            <v>Semicircular bend</v>
          </cell>
          <cell r="D583">
            <v>80</v>
          </cell>
          <cell r="E583">
            <v>25.44</v>
          </cell>
          <cell r="F583" t="str">
            <v>each</v>
          </cell>
          <cell r="G583">
            <v>845.88</v>
          </cell>
          <cell r="H583">
            <v>1345.7760000000001</v>
          </cell>
        </row>
        <row r="584">
          <cell r="B584" t="str">
            <v>Semicircular bend10035.35</v>
          </cell>
          <cell r="C584" t="str">
            <v>Semicircular bend</v>
          </cell>
          <cell r="D584">
            <v>100</v>
          </cell>
          <cell r="E584">
            <v>35.35</v>
          </cell>
          <cell r="F584" t="str">
            <v>each</v>
          </cell>
          <cell r="G584">
            <v>1175.3875</v>
          </cell>
          <cell r="H584">
            <v>1870.0150000000001</v>
          </cell>
        </row>
        <row r="585">
          <cell r="B585" t="str">
            <v>Semicircular bend12550.8</v>
          </cell>
          <cell r="C585" t="str">
            <v>Semicircular bend</v>
          </cell>
          <cell r="D585">
            <v>125</v>
          </cell>
          <cell r="E585">
            <v>50.8</v>
          </cell>
          <cell r="F585" t="str">
            <v>each</v>
          </cell>
          <cell r="G585">
            <v>1689.1</v>
          </cell>
          <cell r="H585">
            <v>2687.3199999999997</v>
          </cell>
        </row>
        <row r="586">
          <cell r="B586" t="str">
            <v>Semicircular bend15071.12</v>
          </cell>
          <cell r="C586" t="str">
            <v>Semicircular bend</v>
          </cell>
          <cell r="D586">
            <v>150</v>
          </cell>
          <cell r="E586">
            <v>71.12</v>
          </cell>
          <cell r="F586" t="str">
            <v>each</v>
          </cell>
          <cell r="G586">
            <v>2364.7400000000002</v>
          </cell>
          <cell r="H586">
            <v>3762.248</v>
          </cell>
        </row>
        <row r="587">
          <cell r="B587" t="str">
            <v>Semicircular bend200116.85</v>
          </cell>
          <cell r="C587" t="str">
            <v>Semicircular bend</v>
          </cell>
          <cell r="D587">
            <v>200</v>
          </cell>
          <cell r="E587">
            <v>116.85</v>
          </cell>
          <cell r="F587" t="str">
            <v>each</v>
          </cell>
          <cell r="G587">
            <v>3885.2624999999998</v>
          </cell>
          <cell r="H587">
            <v>6181.3649999999998</v>
          </cell>
        </row>
        <row r="588">
          <cell r="B588" t="str">
            <v>Sluice valve80</v>
          </cell>
          <cell r="C588" t="str">
            <v>Sluice valve</v>
          </cell>
          <cell r="D588">
            <v>80</v>
          </cell>
          <cell r="E588">
            <v>0</v>
          </cell>
          <cell r="F588" t="str">
            <v>each</v>
          </cell>
          <cell r="G588">
            <v>3273</v>
          </cell>
          <cell r="H588">
            <v>4255</v>
          </cell>
        </row>
        <row r="589">
          <cell r="B589" t="str">
            <v>Sluice valve100</v>
          </cell>
          <cell r="C589" t="str">
            <v>Sluice valve</v>
          </cell>
          <cell r="D589">
            <v>100</v>
          </cell>
          <cell r="E589">
            <v>0</v>
          </cell>
          <cell r="F589" t="str">
            <v>each</v>
          </cell>
          <cell r="G589">
            <v>4364</v>
          </cell>
          <cell r="H589">
            <v>5673</v>
          </cell>
        </row>
        <row r="590">
          <cell r="B590" t="str">
            <v>Sluice valve125</v>
          </cell>
          <cell r="C590" t="str">
            <v>Sluice valve</v>
          </cell>
          <cell r="D590">
            <v>125</v>
          </cell>
          <cell r="E590">
            <v>0</v>
          </cell>
          <cell r="F590" t="str">
            <v>each</v>
          </cell>
          <cell r="G590">
            <v>5454</v>
          </cell>
          <cell r="H590">
            <v>7090</v>
          </cell>
        </row>
        <row r="591">
          <cell r="B591" t="str">
            <v>Sluice valve150</v>
          </cell>
          <cell r="C591" t="str">
            <v>Sluice valve</v>
          </cell>
          <cell r="D591">
            <v>150</v>
          </cell>
          <cell r="E591">
            <v>0</v>
          </cell>
          <cell r="F591" t="str">
            <v>each</v>
          </cell>
          <cell r="G591">
            <v>6545</v>
          </cell>
          <cell r="H591">
            <v>8509</v>
          </cell>
        </row>
        <row r="592">
          <cell r="B592" t="str">
            <v>Sluice valve200</v>
          </cell>
          <cell r="C592" t="str">
            <v>Sluice valve</v>
          </cell>
          <cell r="D592">
            <v>200</v>
          </cell>
          <cell r="E592">
            <v>0</v>
          </cell>
          <cell r="F592" t="str">
            <v>each</v>
          </cell>
          <cell r="G592">
            <v>11472</v>
          </cell>
          <cell r="H592">
            <v>14914</v>
          </cell>
        </row>
        <row r="593">
          <cell r="B593" t="str">
            <v>Sluice valve250</v>
          </cell>
          <cell r="C593" t="str">
            <v>Sluice valve</v>
          </cell>
          <cell r="D593">
            <v>250</v>
          </cell>
          <cell r="E593">
            <v>0</v>
          </cell>
          <cell r="F593" t="str">
            <v>each</v>
          </cell>
          <cell r="G593">
            <v>16226</v>
          </cell>
          <cell r="H593">
            <v>21094</v>
          </cell>
        </row>
        <row r="594">
          <cell r="B594" t="str">
            <v>Sluice valve300</v>
          </cell>
          <cell r="C594" t="str">
            <v>Sluice valve</v>
          </cell>
          <cell r="D594">
            <v>300</v>
          </cell>
          <cell r="E594">
            <v>0</v>
          </cell>
          <cell r="F594" t="str">
            <v>each</v>
          </cell>
          <cell r="G594">
            <v>22274</v>
          </cell>
          <cell r="H594">
            <v>28956</v>
          </cell>
        </row>
        <row r="595">
          <cell r="B595" t="str">
            <v>Sluice valve350</v>
          </cell>
          <cell r="C595" t="str">
            <v>Sluice valve</v>
          </cell>
          <cell r="D595">
            <v>350</v>
          </cell>
          <cell r="E595">
            <v>0</v>
          </cell>
          <cell r="F595" t="str">
            <v>each</v>
          </cell>
          <cell r="G595">
            <v>50087</v>
          </cell>
          <cell r="H595">
            <v>71629</v>
          </cell>
        </row>
        <row r="596">
          <cell r="B596" t="str">
            <v>Sluice valve400</v>
          </cell>
          <cell r="C596" t="str">
            <v>Sluice valve</v>
          </cell>
          <cell r="D596">
            <v>400</v>
          </cell>
          <cell r="E596">
            <v>0</v>
          </cell>
          <cell r="F596" t="str">
            <v>each</v>
          </cell>
          <cell r="G596">
            <v>59372</v>
          </cell>
          <cell r="H596">
            <v>89548</v>
          </cell>
        </row>
        <row r="597">
          <cell r="B597" t="str">
            <v>Sluice valve450</v>
          </cell>
          <cell r="C597" t="str">
            <v>Sluice valve</v>
          </cell>
          <cell r="D597">
            <v>450</v>
          </cell>
          <cell r="E597">
            <v>0</v>
          </cell>
          <cell r="F597" t="str">
            <v>each</v>
          </cell>
          <cell r="G597">
            <v>74549</v>
          </cell>
          <cell r="H597">
            <v>112411</v>
          </cell>
        </row>
        <row r="598">
          <cell r="B598" t="str">
            <v>Sluice valve500</v>
          </cell>
          <cell r="C598" t="str">
            <v>Sluice valve</v>
          </cell>
          <cell r="D598">
            <v>500</v>
          </cell>
          <cell r="E598">
            <v>0</v>
          </cell>
          <cell r="F598" t="str">
            <v>each</v>
          </cell>
          <cell r="G598">
            <v>85525</v>
          </cell>
          <cell r="H598">
            <v>129168</v>
          </cell>
        </row>
        <row r="599">
          <cell r="B599" t="str">
            <v>Sluice valve600</v>
          </cell>
          <cell r="C599" t="str">
            <v>Sluice valve</v>
          </cell>
          <cell r="D599">
            <v>600</v>
          </cell>
          <cell r="E599">
            <v>0</v>
          </cell>
          <cell r="F599" t="str">
            <v>each</v>
          </cell>
          <cell r="G599">
            <v>125270</v>
          </cell>
          <cell r="H599">
            <v>191519</v>
          </cell>
        </row>
        <row r="600">
          <cell r="B600" t="str">
            <v>Lowering63PVC</v>
          </cell>
          <cell r="C600" t="str">
            <v>Lowering,L/J &amp; testing PVC pipes</v>
          </cell>
          <cell r="D600">
            <v>63</v>
          </cell>
          <cell r="E600" t="str">
            <v>PVC</v>
          </cell>
          <cell r="F600" t="str">
            <v>rmt</v>
          </cell>
          <cell r="G600">
            <v>7.9</v>
          </cell>
          <cell r="H600">
            <v>9.1</v>
          </cell>
        </row>
        <row r="601">
          <cell r="B601" t="str">
            <v>Lowering75PVC</v>
          </cell>
          <cell r="C601" t="str">
            <v>Lowering,L/J &amp; testing PVC pipes</v>
          </cell>
          <cell r="D601">
            <v>75</v>
          </cell>
          <cell r="E601" t="str">
            <v>PVC</v>
          </cell>
          <cell r="F601" t="str">
            <v>rmt</v>
          </cell>
          <cell r="G601">
            <v>8.4</v>
          </cell>
          <cell r="H601">
            <v>9.6999999999999993</v>
          </cell>
        </row>
        <row r="602">
          <cell r="B602" t="str">
            <v>Lowering90PVC</v>
          </cell>
          <cell r="C602" t="str">
            <v>Lowering,L/J &amp; testing PVC pipes</v>
          </cell>
          <cell r="D602">
            <v>90</v>
          </cell>
          <cell r="E602" t="str">
            <v>PVC</v>
          </cell>
          <cell r="F602" t="str">
            <v>rmt</v>
          </cell>
          <cell r="G602">
            <v>8.5</v>
          </cell>
          <cell r="H602">
            <v>9.8000000000000007</v>
          </cell>
        </row>
        <row r="603">
          <cell r="B603" t="str">
            <v>Lowering110PVC</v>
          </cell>
          <cell r="C603" t="str">
            <v>Lowering,L/J &amp; testing PVC pipes</v>
          </cell>
          <cell r="D603">
            <v>110</v>
          </cell>
          <cell r="E603" t="str">
            <v>PVC</v>
          </cell>
          <cell r="F603" t="str">
            <v>rmt</v>
          </cell>
          <cell r="G603">
            <v>9.1</v>
          </cell>
          <cell r="H603">
            <v>10.5</v>
          </cell>
        </row>
        <row r="604">
          <cell r="B604" t="str">
            <v>Lowering125PVC</v>
          </cell>
          <cell r="C604" t="str">
            <v>Lowering,L/J &amp; testing PVC pipes</v>
          </cell>
          <cell r="D604">
            <v>125</v>
          </cell>
          <cell r="E604" t="str">
            <v>PVC</v>
          </cell>
          <cell r="F604" t="str">
            <v>rmt</v>
          </cell>
          <cell r="G604">
            <v>9.5</v>
          </cell>
          <cell r="H604">
            <v>10.9</v>
          </cell>
        </row>
        <row r="605">
          <cell r="B605" t="str">
            <v>Lowering140PVC</v>
          </cell>
          <cell r="C605" t="str">
            <v>Lowering,L/J &amp; testing PVC pipes</v>
          </cell>
          <cell r="D605">
            <v>140</v>
          </cell>
          <cell r="E605" t="str">
            <v>PVC</v>
          </cell>
          <cell r="F605" t="str">
            <v>rmt</v>
          </cell>
          <cell r="G605">
            <v>9.8000000000000007</v>
          </cell>
          <cell r="H605">
            <v>11.3</v>
          </cell>
        </row>
        <row r="606">
          <cell r="B606" t="str">
            <v>Lowering160PVC</v>
          </cell>
          <cell r="C606" t="str">
            <v>Lowering,L/J &amp; testing PVC pipes</v>
          </cell>
          <cell r="D606">
            <v>160</v>
          </cell>
          <cell r="E606" t="str">
            <v>PVC</v>
          </cell>
          <cell r="F606" t="str">
            <v>rmt</v>
          </cell>
          <cell r="G606">
            <v>10.1</v>
          </cell>
          <cell r="H606">
            <v>11.6</v>
          </cell>
        </row>
        <row r="607">
          <cell r="B607" t="str">
            <v>Lowering180PVC</v>
          </cell>
          <cell r="C607" t="str">
            <v>Lowering,L/J &amp; testing PVC pipes</v>
          </cell>
          <cell r="D607">
            <v>180</v>
          </cell>
          <cell r="E607" t="str">
            <v>PVC</v>
          </cell>
          <cell r="F607" t="str">
            <v>rmt</v>
          </cell>
          <cell r="G607">
            <v>10.6</v>
          </cell>
          <cell r="H607">
            <v>12.2</v>
          </cell>
        </row>
        <row r="608">
          <cell r="B608" t="str">
            <v>Lowering200PVC</v>
          </cell>
          <cell r="C608" t="str">
            <v>Lowering,L/J &amp; testing PVC pipes</v>
          </cell>
          <cell r="D608">
            <v>200</v>
          </cell>
          <cell r="E608" t="str">
            <v>PVC</v>
          </cell>
          <cell r="F608" t="str">
            <v>rmt</v>
          </cell>
          <cell r="G608">
            <v>11.3</v>
          </cell>
          <cell r="H608">
            <v>13</v>
          </cell>
        </row>
        <row r="609">
          <cell r="B609" t="str">
            <v>Lowering225PVC</v>
          </cell>
          <cell r="C609" t="str">
            <v>Lowering,L/J &amp; testing PVC pipes</v>
          </cell>
          <cell r="D609">
            <v>225</v>
          </cell>
          <cell r="E609" t="str">
            <v>PVC</v>
          </cell>
          <cell r="F609" t="str">
            <v>rmt</v>
          </cell>
          <cell r="G609">
            <v>11.8</v>
          </cell>
          <cell r="H609">
            <v>13.6</v>
          </cell>
        </row>
        <row r="610">
          <cell r="B610" t="str">
            <v>Lowering250PVC</v>
          </cell>
          <cell r="C610" t="str">
            <v>Lowering,L/J &amp; testing PVC pipes</v>
          </cell>
          <cell r="D610">
            <v>250</v>
          </cell>
          <cell r="E610" t="str">
            <v>PVC</v>
          </cell>
          <cell r="F610" t="str">
            <v>rmt</v>
          </cell>
          <cell r="G610">
            <v>12.3</v>
          </cell>
          <cell r="H610">
            <v>14.1</v>
          </cell>
        </row>
        <row r="611">
          <cell r="B611" t="str">
            <v>Lowering280PVC</v>
          </cell>
          <cell r="C611" t="str">
            <v>Lowering,L/J &amp; testing PVC pipes</v>
          </cell>
          <cell r="D611">
            <v>280</v>
          </cell>
          <cell r="E611" t="str">
            <v>PVC</v>
          </cell>
          <cell r="F611" t="str">
            <v>rmt</v>
          </cell>
          <cell r="G611">
            <v>12.9</v>
          </cell>
          <cell r="H611">
            <v>14.8</v>
          </cell>
        </row>
        <row r="612">
          <cell r="B612" t="str">
            <v>Lowering315PVC</v>
          </cell>
          <cell r="C612" t="str">
            <v>Lowering,L/J &amp; testing PVC pipes</v>
          </cell>
          <cell r="D612">
            <v>315</v>
          </cell>
          <cell r="E612" t="str">
            <v>PVC</v>
          </cell>
          <cell r="F612" t="str">
            <v>rmt</v>
          </cell>
          <cell r="G612">
            <v>13.6</v>
          </cell>
          <cell r="H612">
            <v>15.6</v>
          </cell>
        </row>
        <row r="613">
          <cell r="B613" t="str">
            <v>Lowering,L/J &amp; testing HDPE pipes63HDPE</v>
          </cell>
          <cell r="C613" t="str">
            <v>Lowering,L/J &amp; testing HDPE pipes</v>
          </cell>
          <cell r="D613">
            <v>63</v>
          </cell>
          <cell r="E613" t="str">
            <v>HDPE</v>
          </cell>
          <cell r="F613" t="str">
            <v>rmt</v>
          </cell>
          <cell r="G613">
            <v>18.2</v>
          </cell>
          <cell r="H613">
            <v>20.9</v>
          </cell>
        </row>
        <row r="614">
          <cell r="B614" t="str">
            <v>Lowering,L/J &amp; testing HDPE pipes75HDPE</v>
          </cell>
          <cell r="C614" t="str">
            <v>Lowering,L/J &amp; testing HDPE pipes</v>
          </cell>
          <cell r="D614">
            <v>75</v>
          </cell>
          <cell r="E614" t="str">
            <v>HDPE</v>
          </cell>
          <cell r="F614" t="str">
            <v>rmt</v>
          </cell>
          <cell r="G614">
            <v>20.100000000000001</v>
          </cell>
          <cell r="H614">
            <v>23.1</v>
          </cell>
        </row>
        <row r="615">
          <cell r="B615" t="str">
            <v>Lowering,L/J &amp; testing HDPE pipes90HDPE</v>
          </cell>
          <cell r="C615" t="str">
            <v>Lowering,L/J &amp; testing HDPE pipes</v>
          </cell>
          <cell r="D615">
            <v>90</v>
          </cell>
          <cell r="E615" t="str">
            <v>HDPE</v>
          </cell>
          <cell r="F615" t="str">
            <v>rmt</v>
          </cell>
          <cell r="G615">
            <v>22.1</v>
          </cell>
          <cell r="H615">
            <v>25.4</v>
          </cell>
        </row>
        <row r="616">
          <cell r="B616" t="str">
            <v>Lowering,L/J &amp; testing HDPE pipes110HDPE</v>
          </cell>
          <cell r="C616" t="str">
            <v>Lowering,L/J &amp; testing HDPE pipes</v>
          </cell>
          <cell r="D616">
            <v>110</v>
          </cell>
          <cell r="E616" t="str">
            <v>HDPE</v>
          </cell>
          <cell r="F616" t="str">
            <v>rmt</v>
          </cell>
          <cell r="G616">
            <v>25.5</v>
          </cell>
          <cell r="H616">
            <v>29.3</v>
          </cell>
        </row>
        <row r="617">
          <cell r="B617" t="str">
            <v>Lowering,L/J &amp; testing HDPE pipes125HDPE</v>
          </cell>
          <cell r="C617" t="str">
            <v>Lowering,L/J &amp; testing HDPE pipes</v>
          </cell>
          <cell r="D617">
            <v>125</v>
          </cell>
          <cell r="E617" t="str">
            <v>HDPE</v>
          </cell>
          <cell r="F617" t="str">
            <v>rmt</v>
          </cell>
          <cell r="G617">
            <v>30.6</v>
          </cell>
          <cell r="H617">
            <v>35.200000000000003</v>
          </cell>
        </row>
        <row r="618">
          <cell r="B618" t="str">
            <v>Lowering,L/J &amp; testing HDPE pipes140HDPE</v>
          </cell>
          <cell r="C618" t="str">
            <v>Lowering,L/J &amp; testing HDPE pipes</v>
          </cell>
          <cell r="D618">
            <v>140</v>
          </cell>
          <cell r="E618" t="str">
            <v>HDPE</v>
          </cell>
          <cell r="F618" t="str">
            <v>rmt</v>
          </cell>
          <cell r="G618">
            <v>33</v>
          </cell>
          <cell r="H618">
            <v>38</v>
          </cell>
        </row>
        <row r="619">
          <cell r="B619" t="str">
            <v>Lowering,L/J &amp; testing HDPE pipes160HDPE</v>
          </cell>
          <cell r="C619" t="str">
            <v>Lowering,L/J &amp; testing HDPE pipes</v>
          </cell>
          <cell r="D619">
            <v>160</v>
          </cell>
          <cell r="E619" t="str">
            <v>HDPE</v>
          </cell>
          <cell r="F619" t="str">
            <v>rmt</v>
          </cell>
          <cell r="G619">
            <v>36</v>
          </cell>
          <cell r="H619">
            <v>41.4</v>
          </cell>
        </row>
        <row r="620">
          <cell r="B620" t="str">
            <v>Lowering,L/J &amp; testing HDPE pipes180HDPE</v>
          </cell>
          <cell r="C620" t="str">
            <v>Lowering,L/J &amp; testing HDPE pipes</v>
          </cell>
          <cell r="D620">
            <v>180</v>
          </cell>
          <cell r="E620" t="str">
            <v>HDPE</v>
          </cell>
          <cell r="F620" t="str">
            <v>rmt</v>
          </cell>
          <cell r="G620">
            <v>39.1</v>
          </cell>
          <cell r="H620">
            <v>45</v>
          </cell>
        </row>
        <row r="621">
          <cell r="B621" t="str">
            <v>Lowering,L/J &amp; testing HDPE pipes200HDPE</v>
          </cell>
          <cell r="C621" t="str">
            <v>Lowering,L/J &amp; testing HDPE pipes</v>
          </cell>
          <cell r="D621">
            <v>200</v>
          </cell>
          <cell r="E621" t="str">
            <v>HDPE</v>
          </cell>
          <cell r="F621" t="str">
            <v>rmt</v>
          </cell>
          <cell r="G621">
            <v>42.2</v>
          </cell>
          <cell r="H621">
            <v>48.5</v>
          </cell>
        </row>
        <row r="622">
          <cell r="B622" t="str">
            <v>Lowering,L/J &amp; testing HDPE pipes225HDPE</v>
          </cell>
          <cell r="C622" t="str">
            <v>Lowering,L/J &amp; testing HDPE pipes</v>
          </cell>
          <cell r="D622">
            <v>225</v>
          </cell>
          <cell r="E622" t="str">
            <v>HDPE</v>
          </cell>
          <cell r="F622" t="str">
            <v>rmt</v>
          </cell>
          <cell r="G622">
            <v>46</v>
          </cell>
          <cell r="H622">
            <v>52.9</v>
          </cell>
        </row>
        <row r="623">
          <cell r="B623" t="str">
            <v>Lowering,L/J &amp; testing HDPE pipes250HDPE</v>
          </cell>
          <cell r="C623" t="str">
            <v>Lowering,L/J &amp; testing HDPE pipes</v>
          </cell>
          <cell r="D623">
            <v>250</v>
          </cell>
          <cell r="E623" t="str">
            <v>HDPE</v>
          </cell>
          <cell r="F623" t="str">
            <v>rmt</v>
          </cell>
          <cell r="G623">
            <v>49.8</v>
          </cell>
          <cell r="H623">
            <v>57.3</v>
          </cell>
        </row>
        <row r="624">
          <cell r="B624" t="str">
            <v>Lowering,L/J &amp; testing HDPE pipes280HDPE</v>
          </cell>
          <cell r="C624" t="str">
            <v>Lowering,L/J &amp; testing HDPE pipes</v>
          </cell>
          <cell r="D624">
            <v>280</v>
          </cell>
          <cell r="E624" t="str">
            <v>HDPE</v>
          </cell>
          <cell r="F624" t="str">
            <v>rmt</v>
          </cell>
          <cell r="G624">
            <v>54.4</v>
          </cell>
          <cell r="H624">
            <v>62.6</v>
          </cell>
        </row>
        <row r="625">
          <cell r="B625" t="str">
            <v>Lowering,L/J &amp; testing HDPE pipes315HDPE</v>
          </cell>
          <cell r="C625" t="str">
            <v>Lowering,L/J &amp; testing HDPE pipes</v>
          </cell>
          <cell r="D625">
            <v>315</v>
          </cell>
          <cell r="E625" t="str">
            <v>HDPE</v>
          </cell>
          <cell r="F625" t="str">
            <v>rmt</v>
          </cell>
          <cell r="G625">
            <v>108.1</v>
          </cell>
          <cell r="H625">
            <v>124.3</v>
          </cell>
        </row>
        <row r="626">
          <cell r="B626" t="str">
            <v>Lowering,L/J &amp; testing HDPE pipes355HDPE</v>
          </cell>
          <cell r="C626" t="str">
            <v>Lowering,L/J &amp; testing HDPE pipes</v>
          </cell>
          <cell r="D626">
            <v>355</v>
          </cell>
          <cell r="E626" t="str">
            <v>HDPE</v>
          </cell>
          <cell r="F626" t="str">
            <v>rmt</v>
          </cell>
          <cell r="G626">
            <v>120.4</v>
          </cell>
          <cell r="H626">
            <v>138.5</v>
          </cell>
        </row>
        <row r="627">
          <cell r="B627" t="str">
            <v>Lowering of DI pipes80DI</v>
          </cell>
          <cell r="C627" t="str">
            <v>Lowering of DI pipes</v>
          </cell>
          <cell r="D627">
            <v>80</v>
          </cell>
          <cell r="E627" t="str">
            <v>DI</v>
          </cell>
          <cell r="F627" t="str">
            <v>rmt</v>
          </cell>
          <cell r="G627">
            <v>14.4</v>
          </cell>
          <cell r="H627">
            <v>16.600000000000001</v>
          </cell>
        </row>
        <row r="628">
          <cell r="B628" t="str">
            <v>Lowering of DI pipes100DI</v>
          </cell>
          <cell r="C628" t="str">
            <v>Lowering of DI pipes</v>
          </cell>
          <cell r="D628">
            <v>100</v>
          </cell>
          <cell r="E628" t="str">
            <v>DI</v>
          </cell>
          <cell r="F628" t="str">
            <v>rmt</v>
          </cell>
          <cell r="G628">
            <v>14.4</v>
          </cell>
          <cell r="H628">
            <v>16.600000000000001</v>
          </cell>
        </row>
        <row r="629">
          <cell r="B629" t="str">
            <v>Lowering of DI pipes125DI</v>
          </cell>
          <cell r="C629" t="str">
            <v>Lowering of DI pipes</v>
          </cell>
          <cell r="D629">
            <v>125</v>
          </cell>
          <cell r="E629" t="str">
            <v>DI</v>
          </cell>
          <cell r="F629" t="str">
            <v>rmt</v>
          </cell>
          <cell r="G629">
            <v>14.4</v>
          </cell>
          <cell r="H629">
            <v>16.600000000000001</v>
          </cell>
        </row>
        <row r="630">
          <cell r="B630" t="str">
            <v>Lowering of DI pipes150DI</v>
          </cell>
          <cell r="C630" t="str">
            <v>Lowering of DI pipes</v>
          </cell>
          <cell r="D630">
            <v>150</v>
          </cell>
          <cell r="E630" t="str">
            <v>DI</v>
          </cell>
          <cell r="F630" t="str">
            <v>rmt</v>
          </cell>
          <cell r="G630">
            <v>14.4</v>
          </cell>
          <cell r="H630">
            <v>16.600000000000001</v>
          </cell>
        </row>
        <row r="631">
          <cell r="B631" t="str">
            <v>Lowering of DI pipes200DI</v>
          </cell>
          <cell r="C631" t="str">
            <v>Lowering of DI pipes</v>
          </cell>
          <cell r="D631">
            <v>200</v>
          </cell>
          <cell r="E631" t="str">
            <v>DI</v>
          </cell>
          <cell r="F631" t="str">
            <v>rmt</v>
          </cell>
          <cell r="G631">
            <v>18.600000000000001</v>
          </cell>
          <cell r="H631">
            <v>21.4</v>
          </cell>
        </row>
        <row r="632">
          <cell r="B632" t="str">
            <v>Lowering of DI pipes250DI</v>
          </cell>
          <cell r="C632" t="str">
            <v>Lowering of DI pipes</v>
          </cell>
          <cell r="D632">
            <v>250</v>
          </cell>
          <cell r="E632" t="str">
            <v>DI</v>
          </cell>
          <cell r="F632" t="str">
            <v>rmt</v>
          </cell>
          <cell r="G632">
            <v>21</v>
          </cell>
          <cell r="H632">
            <v>24.2</v>
          </cell>
        </row>
        <row r="633">
          <cell r="B633" t="str">
            <v>Lowering of DI pipes300DI</v>
          </cell>
          <cell r="C633" t="str">
            <v>Lowering of DI pipes</v>
          </cell>
          <cell r="D633">
            <v>300</v>
          </cell>
          <cell r="E633" t="str">
            <v>DI</v>
          </cell>
          <cell r="F633" t="str">
            <v>rmt</v>
          </cell>
          <cell r="G633">
            <v>27.1</v>
          </cell>
          <cell r="H633">
            <v>31.2</v>
          </cell>
        </row>
        <row r="634">
          <cell r="B634" t="str">
            <v>Lowering of DI pipes350DI</v>
          </cell>
          <cell r="C634" t="str">
            <v>Lowering of DI pipes</v>
          </cell>
          <cell r="D634">
            <v>350</v>
          </cell>
          <cell r="E634" t="str">
            <v>DI</v>
          </cell>
          <cell r="F634" t="str">
            <v>rmt</v>
          </cell>
          <cell r="G634">
            <v>48.7</v>
          </cell>
          <cell r="H634">
            <v>56</v>
          </cell>
        </row>
        <row r="635">
          <cell r="B635" t="str">
            <v>Lowering of DI pipes400DI</v>
          </cell>
          <cell r="C635" t="str">
            <v>Lowering of DI pipes</v>
          </cell>
          <cell r="D635">
            <v>400</v>
          </cell>
          <cell r="E635" t="str">
            <v>DI</v>
          </cell>
          <cell r="F635" t="str">
            <v>rmt</v>
          </cell>
          <cell r="G635">
            <v>51.5</v>
          </cell>
          <cell r="H635">
            <v>59.2</v>
          </cell>
        </row>
        <row r="636">
          <cell r="B636" t="str">
            <v>Lowering of DI pipes450DI</v>
          </cell>
          <cell r="C636" t="str">
            <v>Lowering of DI pipes</v>
          </cell>
          <cell r="D636">
            <v>450</v>
          </cell>
          <cell r="E636" t="str">
            <v>DI</v>
          </cell>
          <cell r="F636" t="str">
            <v>rmt</v>
          </cell>
          <cell r="G636">
            <v>60.1</v>
          </cell>
          <cell r="H636">
            <v>69.099999999999994</v>
          </cell>
        </row>
        <row r="637">
          <cell r="B637" t="str">
            <v>Lowering of DI pipes500DI</v>
          </cell>
          <cell r="C637" t="str">
            <v>Lowering of DI pipes</v>
          </cell>
          <cell r="D637">
            <v>500</v>
          </cell>
          <cell r="E637" t="str">
            <v>DI</v>
          </cell>
          <cell r="F637" t="str">
            <v>rmt</v>
          </cell>
          <cell r="G637">
            <v>64.8</v>
          </cell>
          <cell r="H637">
            <v>74.5</v>
          </cell>
        </row>
        <row r="638">
          <cell r="B638" t="str">
            <v>Lowering of DI pipes600DI</v>
          </cell>
          <cell r="C638" t="str">
            <v>Lowering of DI pipes</v>
          </cell>
          <cell r="D638">
            <v>600</v>
          </cell>
          <cell r="E638" t="str">
            <v>DI</v>
          </cell>
          <cell r="F638" t="str">
            <v>rmt</v>
          </cell>
          <cell r="G638">
            <v>86.1</v>
          </cell>
          <cell r="H638">
            <v>99</v>
          </cell>
        </row>
        <row r="639">
          <cell r="B639" t="str">
            <v>Lowering of DI pipes700DI</v>
          </cell>
          <cell r="C639" t="str">
            <v>Lowering of DI pipes</v>
          </cell>
          <cell r="D639">
            <v>700</v>
          </cell>
          <cell r="E639" t="str">
            <v>DI</v>
          </cell>
          <cell r="F639" t="str">
            <v>rmt</v>
          </cell>
          <cell r="G639">
            <v>104.8</v>
          </cell>
          <cell r="H639">
            <v>120.5</v>
          </cell>
        </row>
        <row r="640">
          <cell r="B640" t="str">
            <v>Lowering of DI pipes750DI</v>
          </cell>
          <cell r="C640" t="str">
            <v>Lowering of DI pipes</v>
          </cell>
          <cell r="D640">
            <v>750</v>
          </cell>
          <cell r="E640" t="str">
            <v>DI</v>
          </cell>
          <cell r="F640" t="str">
            <v>rmt</v>
          </cell>
          <cell r="G640">
            <v>121</v>
          </cell>
          <cell r="H640">
            <v>139.19999999999999</v>
          </cell>
        </row>
        <row r="641">
          <cell r="B641" t="str">
            <v>Lowering of DI pipes800DI</v>
          </cell>
          <cell r="C641" t="str">
            <v>Lowering of DI pipes</v>
          </cell>
          <cell r="D641">
            <v>800</v>
          </cell>
          <cell r="E641" t="str">
            <v>DI</v>
          </cell>
          <cell r="F641" t="str">
            <v>rmt</v>
          </cell>
          <cell r="G641">
            <v>0</v>
          </cell>
          <cell r="H641">
            <v>161.5</v>
          </cell>
        </row>
        <row r="642">
          <cell r="B642" t="str">
            <v>Lowering of DI pipes900DI</v>
          </cell>
          <cell r="C642" t="str">
            <v>Lowering of DI pipes</v>
          </cell>
          <cell r="D642">
            <v>900</v>
          </cell>
          <cell r="E642" t="str">
            <v>DI</v>
          </cell>
          <cell r="F642" t="str">
            <v>rmt</v>
          </cell>
          <cell r="G642">
            <v>0</v>
          </cell>
          <cell r="H642">
            <v>193.5</v>
          </cell>
        </row>
        <row r="643">
          <cell r="B643" t="str">
            <v>Lowering of DI pipes1000DI</v>
          </cell>
          <cell r="C643" t="str">
            <v>Lowering of DI pipes</v>
          </cell>
          <cell r="D643">
            <v>1000</v>
          </cell>
          <cell r="E643" t="str">
            <v>DI</v>
          </cell>
          <cell r="F643" t="str">
            <v>rmt</v>
          </cell>
          <cell r="G643">
            <v>0</v>
          </cell>
          <cell r="H643">
            <v>233.8</v>
          </cell>
        </row>
        <row r="644">
          <cell r="B644" t="str">
            <v>Lowering of DI pipes1100DI</v>
          </cell>
          <cell r="C644" t="str">
            <v>Lowering of DI pipes</v>
          </cell>
          <cell r="D644">
            <v>1100</v>
          </cell>
          <cell r="E644" t="str">
            <v>DI</v>
          </cell>
          <cell r="F644" t="str">
            <v>rmt</v>
          </cell>
          <cell r="G644">
            <v>0</v>
          </cell>
          <cell r="H644">
            <v>277.8</v>
          </cell>
        </row>
        <row r="645">
          <cell r="B645" t="str">
            <v>Lowering of DI pipes1200DI</v>
          </cell>
          <cell r="C645" t="str">
            <v>Lowering of DI pipes</v>
          </cell>
          <cell r="D645">
            <v>1200</v>
          </cell>
          <cell r="E645" t="str">
            <v>DI</v>
          </cell>
          <cell r="F645" t="str">
            <v>rmt</v>
          </cell>
          <cell r="G645">
            <v>0</v>
          </cell>
          <cell r="H645">
            <v>325.89999999999998</v>
          </cell>
        </row>
        <row r="646">
          <cell r="B646" t="str">
            <v>Lowering of PSC pipes350PSC</v>
          </cell>
          <cell r="C646" t="str">
            <v>Lowering of PSC pipes</v>
          </cell>
          <cell r="D646">
            <v>350</v>
          </cell>
          <cell r="E646" t="str">
            <v>PSC</v>
          </cell>
          <cell r="F646" t="str">
            <v>rmt</v>
          </cell>
          <cell r="G646">
            <v>90</v>
          </cell>
        </row>
        <row r="647">
          <cell r="B647" t="str">
            <v>Lowering of PSC pipes400PSC</v>
          </cell>
          <cell r="C647" t="str">
            <v>Lowering of PSC pipes</v>
          </cell>
          <cell r="D647">
            <v>400</v>
          </cell>
          <cell r="E647" t="str">
            <v>PSC</v>
          </cell>
          <cell r="F647">
            <v>0</v>
          </cell>
          <cell r="G647">
            <v>102</v>
          </cell>
        </row>
        <row r="648">
          <cell r="B648" t="str">
            <v>Lowering of PSC pipes450PSC</v>
          </cell>
          <cell r="C648" t="str">
            <v>Lowering of PSC pipes</v>
          </cell>
          <cell r="D648">
            <v>450</v>
          </cell>
          <cell r="E648" t="str">
            <v>PSC</v>
          </cell>
          <cell r="F648">
            <v>0</v>
          </cell>
          <cell r="G648">
            <v>114</v>
          </cell>
        </row>
        <row r="649">
          <cell r="B649" t="str">
            <v>Lowering of PSC pipes500PSC</v>
          </cell>
          <cell r="C649" t="str">
            <v>Lowering of PSC pipes</v>
          </cell>
          <cell r="D649">
            <v>500</v>
          </cell>
          <cell r="E649" t="str">
            <v>PSC</v>
          </cell>
          <cell r="F649">
            <v>0</v>
          </cell>
          <cell r="G649">
            <v>120</v>
          </cell>
        </row>
        <row r="650">
          <cell r="B650" t="str">
            <v>Lowering of PSC pipes600PSC</v>
          </cell>
          <cell r="C650" t="str">
            <v>Lowering of PSC pipes</v>
          </cell>
          <cell r="D650">
            <v>600</v>
          </cell>
          <cell r="E650" t="str">
            <v>PSC</v>
          </cell>
          <cell r="F650">
            <v>0</v>
          </cell>
          <cell r="G650">
            <v>150</v>
          </cell>
        </row>
        <row r="651">
          <cell r="B651" t="str">
            <v>Lowering of PSC pipes700PSC</v>
          </cell>
          <cell r="C651" t="str">
            <v>Lowering of PSC pipes</v>
          </cell>
          <cell r="D651">
            <v>700</v>
          </cell>
          <cell r="E651" t="str">
            <v>PSC</v>
          </cell>
          <cell r="F651">
            <v>0</v>
          </cell>
          <cell r="G651">
            <v>174</v>
          </cell>
        </row>
        <row r="652">
          <cell r="B652" t="str">
            <v>Lowering of PSC pipes800PSC</v>
          </cell>
          <cell r="C652" t="str">
            <v>Lowering of PSC pipes</v>
          </cell>
          <cell r="D652">
            <v>800</v>
          </cell>
          <cell r="E652" t="str">
            <v>PSC</v>
          </cell>
          <cell r="F652">
            <v>0</v>
          </cell>
          <cell r="G652">
            <v>198</v>
          </cell>
        </row>
        <row r="653">
          <cell r="B653" t="str">
            <v>Lowering of PSC pipes900PSC</v>
          </cell>
          <cell r="C653" t="str">
            <v>Lowering of PSC pipes</v>
          </cell>
          <cell r="D653">
            <v>900</v>
          </cell>
          <cell r="E653" t="str">
            <v>PSC</v>
          </cell>
          <cell r="F653">
            <v>0</v>
          </cell>
          <cell r="G653">
            <v>222</v>
          </cell>
        </row>
        <row r="654">
          <cell r="B654" t="str">
            <v>Lowering of PSC pipes1000PSC</v>
          </cell>
          <cell r="C654" t="str">
            <v>Lowering of PSC pipes</v>
          </cell>
          <cell r="D654">
            <v>1000</v>
          </cell>
          <cell r="E654" t="str">
            <v>PSC</v>
          </cell>
          <cell r="F654">
            <v>0</v>
          </cell>
          <cell r="G654">
            <v>252</v>
          </cell>
        </row>
        <row r="655">
          <cell r="B655" t="str">
            <v>Lowering of GRP pipes350GRP</v>
          </cell>
          <cell r="C655" t="str">
            <v>Lowering of GRP pipes</v>
          </cell>
          <cell r="D655">
            <v>350</v>
          </cell>
          <cell r="E655" t="str">
            <v>GRP</v>
          </cell>
          <cell r="F655">
            <v>0</v>
          </cell>
          <cell r="G655">
            <v>120</v>
          </cell>
        </row>
        <row r="656">
          <cell r="B656" t="str">
            <v>Lowering of GRP pipes400GRP</v>
          </cell>
          <cell r="C656" t="str">
            <v>Lowering of GRP pipes</v>
          </cell>
          <cell r="D656">
            <v>400</v>
          </cell>
          <cell r="E656" t="str">
            <v>GRP</v>
          </cell>
          <cell r="F656">
            <v>0</v>
          </cell>
          <cell r="G656">
            <v>180</v>
          </cell>
        </row>
        <row r="657">
          <cell r="B657" t="str">
            <v>Lowering of GRP pipes450GRP</v>
          </cell>
          <cell r="C657" t="str">
            <v>Lowering of GRP pipes</v>
          </cell>
          <cell r="D657">
            <v>450</v>
          </cell>
          <cell r="E657" t="str">
            <v>GRP</v>
          </cell>
          <cell r="F657">
            <v>0</v>
          </cell>
          <cell r="G657">
            <v>220</v>
          </cell>
        </row>
        <row r="658">
          <cell r="B658" t="str">
            <v>Lowering of GRP pipes500GRP</v>
          </cell>
          <cell r="C658" t="str">
            <v>Lowering of GRP pipes</v>
          </cell>
          <cell r="D658">
            <v>500</v>
          </cell>
          <cell r="E658" t="str">
            <v>GRP</v>
          </cell>
          <cell r="F658">
            <v>0</v>
          </cell>
          <cell r="G658">
            <v>280</v>
          </cell>
        </row>
        <row r="659">
          <cell r="B659" t="str">
            <v>Lowering of GRP pipes600GRP</v>
          </cell>
          <cell r="C659" t="str">
            <v>Lowering of GRP pipes</v>
          </cell>
          <cell r="D659">
            <v>600</v>
          </cell>
          <cell r="E659" t="str">
            <v>GRP</v>
          </cell>
          <cell r="F659">
            <v>0</v>
          </cell>
          <cell r="G659">
            <v>300</v>
          </cell>
        </row>
        <row r="660">
          <cell r="B660" t="str">
            <v>Lowering of GRP pipes700GRP</v>
          </cell>
          <cell r="C660" t="str">
            <v>Lowering of GRP pipes</v>
          </cell>
          <cell r="D660">
            <v>700</v>
          </cell>
          <cell r="E660" t="str">
            <v>GRP</v>
          </cell>
          <cell r="F660">
            <v>0</v>
          </cell>
          <cell r="G660">
            <v>340</v>
          </cell>
        </row>
        <row r="661">
          <cell r="B661" t="str">
            <v>Lowering of GRP pipes800GRP</v>
          </cell>
          <cell r="C661" t="str">
            <v>Lowering of GRP pipes</v>
          </cell>
          <cell r="D661">
            <v>800</v>
          </cell>
          <cell r="E661" t="str">
            <v>GRP</v>
          </cell>
          <cell r="F661">
            <v>0</v>
          </cell>
          <cell r="G661">
            <v>400</v>
          </cell>
        </row>
        <row r="662">
          <cell r="B662" t="str">
            <v>Lowering of GRP pipes900GRP</v>
          </cell>
          <cell r="C662" t="str">
            <v>Lowering of GRP pipes</v>
          </cell>
          <cell r="D662">
            <v>900</v>
          </cell>
          <cell r="E662" t="str">
            <v>GRP</v>
          </cell>
          <cell r="F662">
            <v>0</v>
          </cell>
          <cell r="G662">
            <v>440</v>
          </cell>
        </row>
        <row r="663">
          <cell r="B663" t="str">
            <v>Lowering of GRP pipes1000GRP</v>
          </cell>
          <cell r="C663" t="str">
            <v>Lowering of GRP pipes</v>
          </cell>
          <cell r="D663">
            <v>1000</v>
          </cell>
          <cell r="E663" t="str">
            <v>GRP</v>
          </cell>
          <cell r="F663">
            <v>0</v>
          </cell>
          <cell r="G663">
            <v>510</v>
          </cell>
        </row>
        <row r="664">
          <cell r="B664" t="str">
            <v>Lowering of AC pipes80CL-15</v>
          </cell>
          <cell r="C664" t="str">
            <v>Lowering of AC pipes</v>
          </cell>
          <cell r="D664">
            <v>80</v>
          </cell>
          <cell r="E664" t="str">
            <v>CL-15</v>
          </cell>
          <cell r="F664" t="str">
            <v>rmt</v>
          </cell>
          <cell r="G664">
            <v>2.65</v>
          </cell>
        </row>
        <row r="665">
          <cell r="B665" t="str">
            <v>Lowering of AC pipes100CL-15</v>
          </cell>
          <cell r="C665" t="str">
            <v>Lowering of AC pipes</v>
          </cell>
          <cell r="D665">
            <v>100</v>
          </cell>
          <cell r="E665" t="str">
            <v>CL-15</v>
          </cell>
          <cell r="F665" t="str">
            <v>rmt</v>
          </cell>
          <cell r="G665">
            <v>3.57</v>
          </cell>
        </row>
        <row r="666">
          <cell r="B666" t="str">
            <v>Lowering of AC pipes125CL-15</v>
          </cell>
          <cell r="C666" t="str">
            <v>Lowering of AC pipes</v>
          </cell>
          <cell r="D666">
            <v>125</v>
          </cell>
          <cell r="E666" t="str">
            <v>CL-15</v>
          </cell>
          <cell r="F666" t="str">
            <v>rmt</v>
          </cell>
          <cell r="G666">
            <v>4.5999999999999996</v>
          </cell>
        </row>
        <row r="667">
          <cell r="B667" t="str">
            <v>Lowering of AC pipes150CL-15</v>
          </cell>
          <cell r="C667" t="str">
            <v>Lowering of AC pipes</v>
          </cell>
          <cell r="D667">
            <v>150</v>
          </cell>
          <cell r="E667" t="str">
            <v>CL-15</v>
          </cell>
          <cell r="F667" t="str">
            <v>rmt</v>
          </cell>
          <cell r="G667">
            <v>6.56</v>
          </cell>
        </row>
        <row r="668">
          <cell r="B668" t="str">
            <v>Lowering of AC pipes200CL-15</v>
          </cell>
          <cell r="C668" t="str">
            <v>Lowering of AC pipes</v>
          </cell>
          <cell r="D668">
            <v>200</v>
          </cell>
          <cell r="E668" t="str">
            <v>CL-15</v>
          </cell>
          <cell r="F668" t="str">
            <v>rmt</v>
          </cell>
          <cell r="G668">
            <v>10.93</v>
          </cell>
        </row>
        <row r="669">
          <cell r="B669" t="str">
            <v>Lowering of AC pipes250CL-15</v>
          </cell>
          <cell r="C669" t="str">
            <v>Lowering of AC pipes</v>
          </cell>
          <cell r="D669">
            <v>250</v>
          </cell>
          <cell r="E669" t="str">
            <v>CL-15</v>
          </cell>
          <cell r="F669" t="str">
            <v>rmt</v>
          </cell>
          <cell r="G669">
            <v>13.8</v>
          </cell>
        </row>
        <row r="670">
          <cell r="B670" t="str">
            <v>Lowering of AC pipes300CL-15</v>
          </cell>
          <cell r="C670" t="str">
            <v>Lowering of AC pipes</v>
          </cell>
          <cell r="D670">
            <v>300</v>
          </cell>
          <cell r="E670" t="str">
            <v>CL-15</v>
          </cell>
          <cell r="F670" t="str">
            <v>rmt</v>
          </cell>
          <cell r="G670">
            <v>19.32</v>
          </cell>
        </row>
        <row r="671">
          <cell r="B671" t="str">
            <v>Lowering of AC pipes350CL-15</v>
          </cell>
          <cell r="C671" t="str">
            <v>Lowering of AC pipes</v>
          </cell>
          <cell r="D671">
            <v>350</v>
          </cell>
          <cell r="E671" t="str">
            <v>CL-15</v>
          </cell>
          <cell r="F671" t="str">
            <v>rmt</v>
          </cell>
          <cell r="G671">
            <v>23.69</v>
          </cell>
        </row>
        <row r="672">
          <cell r="B672" t="str">
            <v>Lowering of AC pipes400CL-15</v>
          </cell>
          <cell r="C672" t="str">
            <v>Lowering of AC pipes</v>
          </cell>
          <cell r="D672">
            <v>400</v>
          </cell>
          <cell r="E672" t="str">
            <v>CL-15</v>
          </cell>
          <cell r="F672" t="str">
            <v>rmt</v>
          </cell>
          <cell r="G672">
            <v>30.82</v>
          </cell>
        </row>
        <row r="673">
          <cell r="B673" t="str">
            <v>Lowering of AC pipes450CL-15</v>
          </cell>
          <cell r="C673" t="str">
            <v>Lowering of AC pipes</v>
          </cell>
          <cell r="D673">
            <v>450</v>
          </cell>
          <cell r="E673" t="str">
            <v>CL-15</v>
          </cell>
          <cell r="F673" t="str">
            <v>rmt</v>
          </cell>
          <cell r="G673">
            <v>36.229999999999997</v>
          </cell>
        </row>
        <row r="674">
          <cell r="B674" t="str">
            <v>Lowering of AC pipes500CL-15</v>
          </cell>
          <cell r="C674" t="str">
            <v>Lowering of AC pipes</v>
          </cell>
          <cell r="D674">
            <v>500</v>
          </cell>
          <cell r="E674" t="str">
            <v>CL-15</v>
          </cell>
          <cell r="F674" t="str">
            <v>rmt</v>
          </cell>
          <cell r="G674">
            <v>44.97</v>
          </cell>
        </row>
        <row r="675">
          <cell r="B675" t="str">
            <v>Lowering of AC pipes600CL-15</v>
          </cell>
          <cell r="C675" t="str">
            <v>Lowering of AC pipes</v>
          </cell>
          <cell r="D675">
            <v>600</v>
          </cell>
          <cell r="E675" t="str">
            <v>CL-15</v>
          </cell>
          <cell r="F675" t="str">
            <v>rmt</v>
          </cell>
          <cell r="G675">
            <v>63.83</v>
          </cell>
        </row>
        <row r="676">
          <cell r="B676" t="str">
            <v>Lowering of AC pipes80CL-20</v>
          </cell>
          <cell r="C676" t="str">
            <v>Lowering of AC pipes</v>
          </cell>
          <cell r="D676">
            <v>80</v>
          </cell>
          <cell r="E676" t="str">
            <v>CL-20</v>
          </cell>
          <cell r="F676" t="str">
            <v>rmt</v>
          </cell>
          <cell r="G676">
            <v>2.99</v>
          </cell>
        </row>
        <row r="677">
          <cell r="B677" t="str">
            <v>Lowering of AC pipes100CL-20</v>
          </cell>
          <cell r="C677" t="str">
            <v>Lowering of AC pipes</v>
          </cell>
          <cell r="D677">
            <v>100</v>
          </cell>
          <cell r="E677" t="str">
            <v>CL-20</v>
          </cell>
          <cell r="F677" t="str">
            <v>rmt</v>
          </cell>
          <cell r="G677">
            <v>4.49</v>
          </cell>
        </row>
        <row r="678">
          <cell r="B678" t="str">
            <v>Lowering of AC pipes125CL-20</v>
          </cell>
          <cell r="C678" t="str">
            <v>Lowering of AC pipes</v>
          </cell>
          <cell r="D678">
            <v>125</v>
          </cell>
          <cell r="E678" t="str">
            <v>CL-20</v>
          </cell>
          <cell r="F678" t="str">
            <v>rmt</v>
          </cell>
          <cell r="G678">
            <v>5.75</v>
          </cell>
        </row>
        <row r="679">
          <cell r="B679" t="str">
            <v>Lowering of AC pipes150CL-20</v>
          </cell>
          <cell r="C679" t="str">
            <v>Lowering of AC pipes</v>
          </cell>
          <cell r="D679">
            <v>150</v>
          </cell>
          <cell r="E679" t="str">
            <v>CL-20</v>
          </cell>
          <cell r="F679" t="str">
            <v>rmt</v>
          </cell>
          <cell r="G679">
            <v>8.17</v>
          </cell>
        </row>
        <row r="680">
          <cell r="B680" t="str">
            <v>Lowering of AC pipes200CL-20</v>
          </cell>
          <cell r="C680" t="str">
            <v>Lowering of AC pipes</v>
          </cell>
          <cell r="D680">
            <v>200</v>
          </cell>
          <cell r="E680" t="str">
            <v>CL-20</v>
          </cell>
          <cell r="F680" t="str">
            <v>rmt</v>
          </cell>
          <cell r="G680">
            <v>13.8</v>
          </cell>
        </row>
        <row r="681">
          <cell r="B681" t="str">
            <v>Lowering of AC pipes250CL-20</v>
          </cell>
          <cell r="C681" t="str">
            <v>Lowering of AC pipes</v>
          </cell>
          <cell r="D681">
            <v>250</v>
          </cell>
          <cell r="E681" t="str">
            <v>CL-20</v>
          </cell>
          <cell r="F681" t="str">
            <v>rmt</v>
          </cell>
          <cell r="G681">
            <v>17.71</v>
          </cell>
        </row>
        <row r="682">
          <cell r="B682" t="str">
            <v>Lowering of AC pipes300CL-20</v>
          </cell>
          <cell r="C682" t="str">
            <v>Lowering of AC pipes</v>
          </cell>
          <cell r="D682">
            <v>300</v>
          </cell>
          <cell r="E682" t="str">
            <v>CL-20</v>
          </cell>
          <cell r="F682" t="str">
            <v>rmt</v>
          </cell>
          <cell r="G682">
            <v>25.07</v>
          </cell>
        </row>
        <row r="683">
          <cell r="B683" t="str">
            <v>Lowering of AC pipes350CL-20</v>
          </cell>
          <cell r="C683" t="str">
            <v>Lowering of AC pipes</v>
          </cell>
          <cell r="D683">
            <v>350</v>
          </cell>
          <cell r="E683" t="str">
            <v>CL-20</v>
          </cell>
          <cell r="F683" t="str">
            <v>rmt</v>
          </cell>
          <cell r="G683">
            <v>30.71</v>
          </cell>
        </row>
        <row r="684">
          <cell r="B684" t="str">
            <v>Lowering of AC pipes400CL-20</v>
          </cell>
          <cell r="C684" t="str">
            <v>Lowering of AC pipes</v>
          </cell>
          <cell r="D684">
            <v>400</v>
          </cell>
          <cell r="E684" t="str">
            <v>CL-20</v>
          </cell>
          <cell r="F684" t="str">
            <v>rmt</v>
          </cell>
          <cell r="G684">
            <v>40.14</v>
          </cell>
        </row>
        <row r="685">
          <cell r="B685" t="str">
            <v>Lowering of AC pipes450CL-20</v>
          </cell>
          <cell r="C685" t="str">
            <v>Lowering of AC pipes</v>
          </cell>
          <cell r="D685">
            <v>450</v>
          </cell>
          <cell r="E685" t="str">
            <v>CL-20</v>
          </cell>
          <cell r="F685" t="str">
            <v>rmt</v>
          </cell>
          <cell r="G685">
            <v>47.96</v>
          </cell>
        </row>
        <row r="686">
          <cell r="B686" t="str">
            <v>Lowering of AC pipes500CL-20</v>
          </cell>
          <cell r="C686" t="str">
            <v>Lowering of AC pipes</v>
          </cell>
          <cell r="D686">
            <v>500</v>
          </cell>
          <cell r="E686" t="str">
            <v>CL-20</v>
          </cell>
          <cell r="F686" t="str">
            <v>rmt</v>
          </cell>
          <cell r="G686">
            <v>58.77</v>
          </cell>
        </row>
        <row r="687">
          <cell r="B687" t="str">
            <v>Lowering of AC pipes600CL-20</v>
          </cell>
          <cell r="C687" t="str">
            <v>Lowering of AC pipes</v>
          </cell>
          <cell r="D687">
            <v>600</v>
          </cell>
          <cell r="E687" t="str">
            <v>CL-20</v>
          </cell>
          <cell r="F687" t="str">
            <v>rmt</v>
          </cell>
          <cell r="G687">
            <v>83.15</v>
          </cell>
        </row>
        <row r="688">
          <cell r="B688" t="str">
            <v>Lowering of AC pipes80CL-20</v>
          </cell>
          <cell r="C688" t="str">
            <v>Lowering of AC pipes</v>
          </cell>
          <cell r="D688">
            <v>80</v>
          </cell>
          <cell r="E688" t="str">
            <v>CL-20</v>
          </cell>
          <cell r="F688" t="str">
            <v>rmt</v>
          </cell>
          <cell r="G688">
            <v>3.68</v>
          </cell>
        </row>
        <row r="689">
          <cell r="B689" t="str">
            <v>Lowering of AC pipes100CL-20</v>
          </cell>
          <cell r="C689" t="str">
            <v>Lowering of AC pipes</v>
          </cell>
          <cell r="D689">
            <v>100</v>
          </cell>
          <cell r="E689" t="str">
            <v>CL-20</v>
          </cell>
          <cell r="F689" t="str">
            <v>rmt</v>
          </cell>
          <cell r="G689">
            <v>5.52</v>
          </cell>
        </row>
        <row r="690">
          <cell r="B690" t="str">
            <v>Lowering of AC pipes125CL-20</v>
          </cell>
          <cell r="C690" t="str">
            <v>Lowering of AC pipes</v>
          </cell>
          <cell r="D690">
            <v>125</v>
          </cell>
          <cell r="E690" t="str">
            <v>CL-20</v>
          </cell>
          <cell r="F690" t="str">
            <v>rmt</v>
          </cell>
          <cell r="G690">
            <v>7.25</v>
          </cell>
        </row>
        <row r="691">
          <cell r="B691" t="str">
            <v>Lowering of AC pipes150CL-20</v>
          </cell>
          <cell r="C691" t="str">
            <v>Lowering of AC pipes</v>
          </cell>
          <cell r="D691">
            <v>150</v>
          </cell>
          <cell r="E691" t="str">
            <v>CL-20</v>
          </cell>
          <cell r="F691" t="str">
            <v>rmt</v>
          </cell>
          <cell r="G691">
            <v>10.24</v>
          </cell>
        </row>
        <row r="692">
          <cell r="B692" t="str">
            <v>Lowering of AC pipes200CL-20</v>
          </cell>
          <cell r="C692" t="str">
            <v>Lowering of AC pipes</v>
          </cell>
          <cell r="D692">
            <v>200</v>
          </cell>
          <cell r="E692" t="str">
            <v>CL-20</v>
          </cell>
          <cell r="F692" t="str">
            <v>rmt</v>
          </cell>
          <cell r="G692">
            <v>17.600000000000001</v>
          </cell>
        </row>
        <row r="693">
          <cell r="B693" t="str">
            <v>Lowering of AC pipes250CL-20</v>
          </cell>
          <cell r="C693" t="str">
            <v>Lowering of AC pipes</v>
          </cell>
          <cell r="D693">
            <v>250</v>
          </cell>
          <cell r="E693" t="str">
            <v>CL-20</v>
          </cell>
          <cell r="F693" t="str">
            <v>rmt</v>
          </cell>
          <cell r="G693">
            <v>22.31</v>
          </cell>
        </row>
        <row r="694">
          <cell r="B694" t="str">
            <v>Lowering of AC pipes300CL-20</v>
          </cell>
          <cell r="C694" t="str">
            <v>Lowering of AC pipes</v>
          </cell>
          <cell r="D694">
            <v>300</v>
          </cell>
          <cell r="E694" t="str">
            <v>CL-20</v>
          </cell>
          <cell r="F694" t="str">
            <v>rmt</v>
          </cell>
          <cell r="G694">
            <v>31.97</v>
          </cell>
        </row>
        <row r="695">
          <cell r="B695" t="str">
            <v>Lowering of AC pipes350CL-20</v>
          </cell>
          <cell r="C695" t="str">
            <v>Lowering of AC pipes</v>
          </cell>
          <cell r="D695">
            <v>350</v>
          </cell>
          <cell r="E695" t="str">
            <v>CL-20</v>
          </cell>
          <cell r="F695" t="str">
            <v>rmt</v>
          </cell>
          <cell r="G695">
            <v>38.64</v>
          </cell>
        </row>
        <row r="696">
          <cell r="B696" t="str">
            <v>Lowering of AC pipes400CL-20</v>
          </cell>
          <cell r="C696" t="str">
            <v>Lowering of AC pipes</v>
          </cell>
          <cell r="D696">
            <v>400</v>
          </cell>
          <cell r="E696" t="str">
            <v>CL-20</v>
          </cell>
          <cell r="F696" t="str">
            <v>rmt</v>
          </cell>
          <cell r="G696">
            <v>49.8</v>
          </cell>
        </row>
        <row r="697">
          <cell r="B697" t="str">
            <v>Lowering of AC pipes450CL-20</v>
          </cell>
          <cell r="C697" t="str">
            <v>Lowering of AC pipes</v>
          </cell>
          <cell r="D697">
            <v>450</v>
          </cell>
          <cell r="E697" t="str">
            <v>CL-20</v>
          </cell>
          <cell r="F697" t="str">
            <v>rmt</v>
          </cell>
          <cell r="G697">
            <v>60.15</v>
          </cell>
        </row>
        <row r="698">
          <cell r="B698" t="str">
            <v>Lowering of AC pipes500CL-20</v>
          </cell>
          <cell r="C698" t="str">
            <v>Lowering of AC pipes</v>
          </cell>
          <cell r="D698">
            <v>500</v>
          </cell>
          <cell r="E698" t="str">
            <v>CL-20</v>
          </cell>
          <cell r="F698" t="str">
            <v>rmt</v>
          </cell>
          <cell r="G698">
            <v>73.83</v>
          </cell>
        </row>
        <row r="699">
          <cell r="B699" t="str">
            <v>Lowering of AC pipes600CL-20</v>
          </cell>
          <cell r="C699" t="str">
            <v>Lowering of AC pipes</v>
          </cell>
          <cell r="D699">
            <v>600</v>
          </cell>
          <cell r="E699" t="str">
            <v>CL-20</v>
          </cell>
          <cell r="F699" t="str">
            <v>rmt</v>
          </cell>
          <cell r="G699">
            <v>106.03</v>
          </cell>
        </row>
        <row r="700">
          <cell r="B700" t="str">
            <v>AC Coupling Cl-1580</v>
          </cell>
          <cell r="C700" t="str">
            <v>AC Coupling Cl-15</v>
          </cell>
          <cell r="D700">
            <v>80</v>
          </cell>
          <cell r="E700">
            <v>0</v>
          </cell>
          <cell r="F700" t="str">
            <v>each</v>
          </cell>
          <cell r="G700">
            <v>52.77</v>
          </cell>
          <cell r="H700">
            <v>64.5</v>
          </cell>
        </row>
        <row r="701">
          <cell r="B701" t="str">
            <v>AC Coupling Cl-15100</v>
          </cell>
          <cell r="C701" t="str">
            <v>AC Coupling Cl-15</v>
          </cell>
          <cell r="D701">
            <v>100</v>
          </cell>
          <cell r="E701">
            <v>0</v>
          </cell>
          <cell r="F701" t="str">
            <v>each</v>
          </cell>
          <cell r="G701">
            <v>68.73</v>
          </cell>
          <cell r="H701">
            <v>84</v>
          </cell>
        </row>
        <row r="702">
          <cell r="B702" t="str">
            <v>AC Coupling Cl-15125</v>
          </cell>
          <cell r="C702" t="str">
            <v>AC Coupling Cl-15</v>
          </cell>
          <cell r="D702">
            <v>125</v>
          </cell>
          <cell r="E702">
            <v>0</v>
          </cell>
          <cell r="F702" t="str">
            <v>each</v>
          </cell>
          <cell r="G702">
            <v>85.91</v>
          </cell>
          <cell r="H702">
            <v>105</v>
          </cell>
        </row>
        <row r="703">
          <cell r="B703" t="str">
            <v>AC Coupling Cl-15150</v>
          </cell>
          <cell r="C703" t="str">
            <v>AC Coupling Cl-15</v>
          </cell>
          <cell r="D703">
            <v>150</v>
          </cell>
          <cell r="E703">
            <v>0</v>
          </cell>
          <cell r="F703" t="str">
            <v>each</v>
          </cell>
          <cell r="G703">
            <v>98.18</v>
          </cell>
          <cell r="H703">
            <v>120</v>
          </cell>
        </row>
        <row r="704">
          <cell r="B704" t="str">
            <v>AC Coupling Cl-15200</v>
          </cell>
          <cell r="C704" t="str">
            <v>AC Coupling Cl-15</v>
          </cell>
          <cell r="D704">
            <v>200</v>
          </cell>
          <cell r="E704">
            <v>0</v>
          </cell>
          <cell r="F704" t="str">
            <v>each</v>
          </cell>
          <cell r="G704">
            <v>181.63</v>
          </cell>
          <cell r="H704">
            <v>222</v>
          </cell>
        </row>
        <row r="705">
          <cell r="B705" t="str">
            <v>AC Coupling Cl-15250</v>
          </cell>
          <cell r="C705" t="str">
            <v>AC Coupling Cl-15</v>
          </cell>
          <cell r="D705">
            <v>250</v>
          </cell>
          <cell r="E705">
            <v>0</v>
          </cell>
          <cell r="F705" t="str">
            <v>each</v>
          </cell>
          <cell r="G705">
            <v>211.09</v>
          </cell>
          <cell r="H705">
            <v>258</v>
          </cell>
        </row>
        <row r="706">
          <cell r="B706" t="str">
            <v>AC Coupling Cl-15300</v>
          </cell>
          <cell r="C706" t="str">
            <v>AC Coupling Cl-15</v>
          </cell>
          <cell r="D706">
            <v>300</v>
          </cell>
          <cell r="E706">
            <v>0</v>
          </cell>
          <cell r="F706" t="str">
            <v>each</v>
          </cell>
          <cell r="G706">
            <v>274.89999999999998</v>
          </cell>
          <cell r="H706">
            <v>336.1</v>
          </cell>
        </row>
        <row r="707">
          <cell r="B707" t="str">
            <v>AC Coupling Cl-15350</v>
          </cell>
          <cell r="C707" t="str">
            <v>AC Coupling Cl-15</v>
          </cell>
          <cell r="D707">
            <v>350</v>
          </cell>
          <cell r="E707">
            <v>0</v>
          </cell>
          <cell r="F707" t="str">
            <v>each</v>
          </cell>
          <cell r="G707">
            <v>358.35</v>
          </cell>
          <cell r="H707">
            <v>438.1</v>
          </cell>
        </row>
        <row r="708">
          <cell r="B708" t="str">
            <v>AC Coupling Cl-15400</v>
          </cell>
          <cell r="C708" t="str">
            <v>AC Coupling Cl-15</v>
          </cell>
          <cell r="D708">
            <v>400</v>
          </cell>
          <cell r="E708">
            <v>0</v>
          </cell>
          <cell r="F708" t="str">
            <v>each</v>
          </cell>
          <cell r="G708">
            <v>552.27</v>
          </cell>
          <cell r="H708">
            <v>675.1</v>
          </cell>
        </row>
        <row r="709">
          <cell r="B709" t="str">
            <v>AC Coupling Cl-15450</v>
          </cell>
          <cell r="C709" t="str">
            <v>AC Coupling Cl-15</v>
          </cell>
          <cell r="D709">
            <v>450</v>
          </cell>
          <cell r="E709">
            <v>0</v>
          </cell>
          <cell r="F709" t="str">
            <v>each</v>
          </cell>
          <cell r="G709">
            <v>662.72</v>
          </cell>
          <cell r="H709">
            <v>810.2</v>
          </cell>
        </row>
        <row r="710">
          <cell r="B710" t="str">
            <v>AC Coupling Cl-15500</v>
          </cell>
          <cell r="C710" t="str">
            <v>AC Coupling Cl-15</v>
          </cell>
          <cell r="D710">
            <v>500</v>
          </cell>
          <cell r="E710">
            <v>0</v>
          </cell>
          <cell r="F710" t="str">
            <v>each</v>
          </cell>
          <cell r="G710">
            <v>790.35</v>
          </cell>
          <cell r="H710">
            <v>966.2</v>
          </cell>
        </row>
        <row r="711">
          <cell r="B711" t="str">
            <v>AC Coupling Cl-15600</v>
          </cell>
          <cell r="C711" t="str">
            <v>AC Coupling Cl-15</v>
          </cell>
          <cell r="D711">
            <v>600</v>
          </cell>
          <cell r="E711">
            <v>0</v>
          </cell>
          <cell r="F711" t="str">
            <v>each</v>
          </cell>
          <cell r="G711">
            <v>951.87</v>
          </cell>
          <cell r="H711">
            <v>1163.5999999999999</v>
          </cell>
        </row>
        <row r="712">
          <cell r="B712" t="str">
            <v>AC Coupling Cl-2080</v>
          </cell>
          <cell r="C712" t="str">
            <v>AC Coupling Cl-20</v>
          </cell>
          <cell r="D712">
            <v>80</v>
          </cell>
          <cell r="E712">
            <v>0</v>
          </cell>
          <cell r="F712" t="str">
            <v>each</v>
          </cell>
          <cell r="G712">
            <v>55.23</v>
          </cell>
          <cell r="H712">
            <v>67.5</v>
          </cell>
        </row>
        <row r="713">
          <cell r="B713" t="str">
            <v>AC Coupling Cl-20100</v>
          </cell>
          <cell r="C713" t="str">
            <v>AC Coupling Cl-20</v>
          </cell>
          <cell r="D713">
            <v>100</v>
          </cell>
          <cell r="E713">
            <v>0</v>
          </cell>
          <cell r="F713" t="str">
            <v>each</v>
          </cell>
          <cell r="G713">
            <v>71.180000000000007</v>
          </cell>
          <cell r="H713">
            <v>87</v>
          </cell>
        </row>
        <row r="714">
          <cell r="B714" t="str">
            <v>AC Coupling Cl-20125</v>
          </cell>
          <cell r="C714" t="str">
            <v>AC Coupling Cl-20</v>
          </cell>
          <cell r="D714">
            <v>125</v>
          </cell>
          <cell r="E714">
            <v>0</v>
          </cell>
          <cell r="F714" t="str">
            <v>each</v>
          </cell>
          <cell r="G714">
            <v>93.28</v>
          </cell>
          <cell r="H714">
            <v>114</v>
          </cell>
        </row>
        <row r="715">
          <cell r="B715" t="str">
            <v>AC Coupling Cl-20150</v>
          </cell>
          <cell r="C715" t="str">
            <v>AC Coupling Cl-20</v>
          </cell>
          <cell r="D715">
            <v>150</v>
          </cell>
          <cell r="E715">
            <v>0</v>
          </cell>
          <cell r="F715" t="str">
            <v>each</v>
          </cell>
          <cell r="G715">
            <v>122.73</v>
          </cell>
          <cell r="H715">
            <v>150</v>
          </cell>
        </row>
        <row r="716">
          <cell r="B716" t="str">
            <v>AC Coupling Cl-20200</v>
          </cell>
          <cell r="C716" t="str">
            <v>AC Coupling Cl-20</v>
          </cell>
          <cell r="D716">
            <v>200</v>
          </cell>
          <cell r="E716">
            <v>0</v>
          </cell>
          <cell r="F716" t="str">
            <v>each</v>
          </cell>
          <cell r="G716">
            <v>193.91</v>
          </cell>
          <cell r="H716">
            <v>237</v>
          </cell>
        </row>
        <row r="717">
          <cell r="B717" t="str">
            <v>AC Coupling Cl-20250</v>
          </cell>
          <cell r="C717" t="str">
            <v>AC Coupling Cl-20</v>
          </cell>
          <cell r="D717">
            <v>250</v>
          </cell>
          <cell r="E717">
            <v>0</v>
          </cell>
          <cell r="F717" t="str">
            <v>each</v>
          </cell>
          <cell r="G717">
            <v>265.08999999999997</v>
          </cell>
          <cell r="H717">
            <v>324.10000000000002</v>
          </cell>
        </row>
        <row r="718">
          <cell r="B718" t="str">
            <v>AC Coupling Cl-20300</v>
          </cell>
          <cell r="C718" t="str">
            <v>AC Coupling Cl-20</v>
          </cell>
          <cell r="D718">
            <v>300</v>
          </cell>
          <cell r="E718">
            <v>0</v>
          </cell>
          <cell r="F718" t="str">
            <v>each</v>
          </cell>
          <cell r="G718">
            <v>355.91</v>
          </cell>
          <cell r="H718">
            <v>435.1</v>
          </cell>
        </row>
        <row r="719">
          <cell r="B719" t="str">
            <v>AC Coupling Cl-20350</v>
          </cell>
          <cell r="C719" t="str">
            <v>AC Coupling Cl-20</v>
          </cell>
          <cell r="D719">
            <v>350</v>
          </cell>
          <cell r="E719">
            <v>0</v>
          </cell>
          <cell r="F719" t="str">
            <v>each</v>
          </cell>
          <cell r="G719">
            <v>463.9</v>
          </cell>
          <cell r="H719">
            <v>567.1</v>
          </cell>
        </row>
        <row r="720">
          <cell r="B720" t="str">
            <v>AC Coupling Cl-20400</v>
          </cell>
          <cell r="C720" t="str">
            <v>AC Coupling Cl-20</v>
          </cell>
          <cell r="D720">
            <v>400</v>
          </cell>
          <cell r="E720">
            <v>0</v>
          </cell>
          <cell r="F720" t="str">
            <v>each</v>
          </cell>
          <cell r="G720">
            <v>721.63</v>
          </cell>
          <cell r="H720">
            <v>882.2</v>
          </cell>
        </row>
        <row r="721">
          <cell r="B721" t="str">
            <v>AC Coupling Cl-20450</v>
          </cell>
          <cell r="C721" t="str">
            <v>AC Coupling Cl-20</v>
          </cell>
          <cell r="D721">
            <v>450</v>
          </cell>
          <cell r="E721">
            <v>0</v>
          </cell>
          <cell r="F721" t="str">
            <v>each</v>
          </cell>
          <cell r="G721">
            <v>873.8</v>
          </cell>
          <cell r="H721">
            <v>1068.2</v>
          </cell>
        </row>
        <row r="722">
          <cell r="B722" t="str">
            <v>AC Coupling Cl-20500</v>
          </cell>
          <cell r="C722" t="str">
            <v>AC Coupling Cl-20</v>
          </cell>
          <cell r="D722">
            <v>500</v>
          </cell>
          <cell r="E722">
            <v>0</v>
          </cell>
          <cell r="F722" t="str">
            <v>each</v>
          </cell>
          <cell r="G722">
            <v>1057.9000000000001</v>
          </cell>
          <cell r="H722">
            <v>1293.2</v>
          </cell>
        </row>
        <row r="723">
          <cell r="B723" t="str">
            <v>AC Coupling Cl-20600</v>
          </cell>
          <cell r="C723" t="str">
            <v>AC Coupling Cl-20</v>
          </cell>
          <cell r="D723">
            <v>600</v>
          </cell>
          <cell r="E723">
            <v>0</v>
          </cell>
          <cell r="F723" t="str">
            <v>each</v>
          </cell>
          <cell r="G723">
            <v>1185.53</v>
          </cell>
          <cell r="H723">
            <v>1449.3</v>
          </cell>
        </row>
        <row r="724">
          <cell r="B724" t="str">
            <v>AC Coupling Cl-2580</v>
          </cell>
          <cell r="C724" t="str">
            <v>AC Coupling Cl-25</v>
          </cell>
          <cell r="D724">
            <v>80</v>
          </cell>
          <cell r="E724">
            <v>0</v>
          </cell>
          <cell r="F724" t="str">
            <v>each</v>
          </cell>
          <cell r="G724">
            <v>63.81</v>
          </cell>
          <cell r="H724">
            <v>78</v>
          </cell>
        </row>
        <row r="725">
          <cell r="B725" t="str">
            <v>AC Coupling Cl-25100</v>
          </cell>
          <cell r="C725" t="str">
            <v>AC Coupling Cl-25</v>
          </cell>
          <cell r="D725">
            <v>100</v>
          </cell>
          <cell r="E725">
            <v>0</v>
          </cell>
          <cell r="F725" t="str">
            <v>each</v>
          </cell>
          <cell r="G725">
            <v>85.91</v>
          </cell>
          <cell r="H725">
            <v>105</v>
          </cell>
        </row>
        <row r="726">
          <cell r="B726" t="str">
            <v>AC Coupling Cl-25125</v>
          </cell>
          <cell r="C726" t="str">
            <v>AC Coupling Cl-25</v>
          </cell>
          <cell r="D726">
            <v>125</v>
          </cell>
          <cell r="E726">
            <v>0</v>
          </cell>
          <cell r="F726" t="str">
            <v>each</v>
          </cell>
          <cell r="G726">
            <v>112.91</v>
          </cell>
          <cell r="H726">
            <v>138</v>
          </cell>
        </row>
        <row r="727">
          <cell r="B727" t="str">
            <v>AC Coupling Cl-25150</v>
          </cell>
          <cell r="C727" t="str">
            <v>AC Coupling Cl-25</v>
          </cell>
          <cell r="D727">
            <v>150</v>
          </cell>
          <cell r="E727">
            <v>0</v>
          </cell>
          <cell r="F727" t="str">
            <v>each</v>
          </cell>
          <cell r="G727">
            <v>152.16999999999999</v>
          </cell>
          <cell r="H727">
            <v>186</v>
          </cell>
        </row>
        <row r="728">
          <cell r="B728" t="str">
            <v>AC Coupling Cl-25200</v>
          </cell>
          <cell r="C728" t="str">
            <v>AC Coupling Cl-25</v>
          </cell>
          <cell r="D728">
            <v>200</v>
          </cell>
          <cell r="E728">
            <v>0</v>
          </cell>
          <cell r="F728" t="str">
            <v>each</v>
          </cell>
          <cell r="G728">
            <v>247.91</v>
          </cell>
          <cell r="H728">
            <v>303.10000000000002</v>
          </cell>
        </row>
        <row r="729">
          <cell r="B729" t="str">
            <v>AC Coupling Cl-25250</v>
          </cell>
          <cell r="C729" t="str">
            <v>AC Coupling Cl-25</v>
          </cell>
          <cell r="D729">
            <v>250</v>
          </cell>
          <cell r="E729">
            <v>0</v>
          </cell>
          <cell r="F729" t="str">
            <v>each</v>
          </cell>
          <cell r="G729">
            <v>338.72</v>
          </cell>
          <cell r="H729">
            <v>414.1</v>
          </cell>
        </row>
        <row r="730">
          <cell r="B730" t="str">
            <v>AC Coupling Cl-25300</v>
          </cell>
          <cell r="C730" t="str">
            <v>AC Coupling Cl-25</v>
          </cell>
          <cell r="D730">
            <v>300</v>
          </cell>
          <cell r="E730">
            <v>0</v>
          </cell>
          <cell r="F730" t="str">
            <v>each</v>
          </cell>
          <cell r="G730">
            <v>456.54</v>
          </cell>
          <cell r="H730">
            <v>558.1</v>
          </cell>
        </row>
        <row r="731">
          <cell r="B731" t="str">
            <v>AC Coupling Cl-25350</v>
          </cell>
          <cell r="C731" t="str">
            <v>AC Coupling Cl-25</v>
          </cell>
          <cell r="D731">
            <v>350</v>
          </cell>
          <cell r="E731">
            <v>0</v>
          </cell>
          <cell r="F731" t="str">
            <v>each</v>
          </cell>
          <cell r="G731">
            <v>593.99</v>
          </cell>
          <cell r="H731">
            <v>726.1</v>
          </cell>
        </row>
        <row r="732">
          <cell r="B732" t="str">
            <v>AC Coupling Cl-25400</v>
          </cell>
          <cell r="C732" t="str">
            <v>AC Coupling Cl-25</v>
          </cell>
          <cell r="D732">
            <v>400</v>
          </cell>
          <cell r="E732">
            <v>0</v>
          </cell>
          <cell r="F732" t="str">
            <v>each</v>
          </cell>
          <cell r="G732">
            <v>930.26</v>
          </cell>
          <cell r="H732">
            <v>1137.2</v>
          </cell>
        </row>
        <row r="733">
          <cell r="B733" t="str">
            <v>AC Coupling Cl-25450</v>
          </cell>
          <cell r="C733" t="str">
            <v>AC Coupling Cl-25</v>
          </cell>
          <cell r="D733">
            <v>450</v>
          </cell>
          <cell r="E733">
            <v>0</v>
          </cell>
          <cell r="F733" t="str">
            <v>each</v>
          </cell>
          <cell r="G733">
            <v>1126.6199999999999</v>
          </cell>
          <cell r="H733">
            <v>1377.3</v>
          </cell>
        </row>
        <row r="734">
          <cell r="B734" t="str">
            <v>AC Coupling Cl-25500</v>
          </cell>
          <cell r="C734" t="str">
            <v>AC Coupling Cl-25</v>
          </cell>
          <cell r="D734">
            <v>500</v>
          </cell>
          <cell r="E734">
            <v>0</v>
          </cell>
          <cell r="F734" t="str">
            <v>each</v>
          </cell>
          <cell r="G734">
            <v>1354.88</v>
          </cell>
          <cell r="H734">
            <v>1656.3</v>
          </cell>
        </row>
        <row r="735">
          <cell r="B735" t="str">
            <v>AC Coupling Cl-25600</v>
          </cell>
          <cell r="C735" t="str">
            <v>AC Coupling Cl-25</v>
          </cell>
          <cell r="D735">
            <v>600</v>
          </cell>
          <cell r="E735">
            <v>0</v>
          </cell>
          <cell r="F735" t="str">
            <v>each</v>
          </cell>
          <cell r="G735">
            <v>1516.89</v>
          </cell>
          <cell r="H735">
            <v>1854.3</v>
          </cell>
        </row>
        <row r="736">
          <cell r="B736" t="str">
            <v>AC Rubber rings Cl-1580</v>
          </cell>
          <cell r="C736" t="str">
            <v>AC Rubber rings Cl-15</v>
          </cell>
          <cell r="D736">
            <v>80</v>
          </cell>
          <cell r="E736">
            <v>0</v>
          </cell>
          <cell r="F736" t="str">
            <v>each</v>
          </cell>
          <cell r="G736">
            <v>32.26</v>
          </cell>
          <cell r="H736">
            <v>38.700000000000003</v>
          </cell>
        </row>
        <row r="737">
          <cell r="B737" t="str">
            <v>AC Rubber rings Cl-15100</v>
          </cell>
          <cell r="C737" t="str">
            <v>AC Rubber rings Cl-15</v>
          </cell>
          <cell r="D737">
            <v>100</v>
          </cell>
          <cell r="E737">
            <v>0</v>
          </cell>
          <cell r="F737" t="str">
            <v>each</v>
          </cell>
          <cell r="G737">
            <v>39.56</v>
          </cell>
          <cell r="H737">
            <v>47.5</v>
          </cell>
        </row>
        <row r="738">
          <cell r="B738" t="str">
            <v>AC Rubber rings Cl-15125</v>
          </cell>
          <cell r="C738" t="str">
            <v>AC Rubber rings Cl-15</v>
          </cell>
          <cell r="D738">
            <v>125</v>
          </cell>
          <cell r="E738">
            <v>0</v>
          </cell>
          <cell r="F738" t="str">
            <v>each</v>
          </cell>
          <cell r="G738">
            <v>51.77</v>
          </cell>
          <cell r="H738">
            <v>62.1</v>
          </cell>
        </row>
        <row r="739">
          <cell r="B739" t="str">
            <v>AC Rubber rings Cl-15150</v>
          </cell>
          <cell r="C739" t="str">
            <v>AC Rubber rings Cl-15</v>
          </cell>
          <cell r="D739">
            <v>150</v>
          </cell>
          <cell r="E739">
            <v>0</v>
          </cell>
          <cell r="F739" t="str">
            <v>each</v>
          </cell>
          <cell r="G739">
            <v>66.11</v>
          </cell>
          <cell r="H739">
            <v>79.3</v>
          </cell>
        </row>
        <row r="740">
          <cell r="B740" t="str">
            <v>AC Rubber rings Cl-15200</v>
          </cell>
          <cell r="C740" t="str">
            <v>AC Rubber rings Cl-15</v>
          </cell>
          <cell r="D740">
            <v>200</v>
          </cell>
          <cell r="E740">
            <v>0</v>
          </cell>
          <cell r="F740" t="str">
            <v>each</v>
          </cell>
          <cell r="G740">
            <v>67.709999999999994</v>
          </cell>
          <cell r="H740">
            <v>81.3</v>
          </cell>
        </row>
        <row r="741">
          <cell r="B741" t="str">
            <v>AC Rubber rings Cl-15250</v>
          </cell>
          <cell r="C741" t="str">
            <v>AC Rubber rings Cl-15</v>
          </cell>
          <cell r="D741">
            <v>250</v>
          </cell>
          <cell r="E741">
            <v>0</v>
          </cell>
          <cell r="F741" t="str">
            <v>each</v>
          </cell>
          <cell r="G741">
            <v>78.989999999999995</v>
          </cell>
          <cell r="H741">
            <v>94.8</v>
          </cell>
        </row>
        <row r="742">
          <cell r="B742" t="str">
            <v>AC Rubber rings Cl-15300</v>
          </cell>
          <cell r="C742" t="str">
            <v>AC Rubber rings Cl-15</v>
          </cell>
          <cell r="D742">
            <v>300</v>
          </cell>
          <cell r="E742">
            <v>0</v>
          </cell>
          <cell r="F742" t="str">
            <v>each</v>
          </cell>
          <cell r="G742">
            <v>79.25</v>
          </cell>
          <cell r="H742">
            <v>95.1</v>
          </cell>
        </row>
        <row r="743">
          <cell r="B743" t="str">
            <v>AC Rubber rings Cl-15350</v>
          </cell>
          <cell r="C743" t="str">
            <v>AC Rubber rings Cl-15</v>
          </cell>
          <cell r="D743">
            <v>350</v>
          </cell>
          <cell r="E743">
            <v>0</v>
          </cell>
          <cell r="F743" t="str">
            <v>each</v>
          </cell>
          <cell r="G743">
            <v>89.21</v>
          </cell>
          <cell r="H743">
            <v>107.1</v>
          </cell>
        </row>
        <row r="744">
          <cell r="B744" t="str">
            <v>AC Rubber rings Cl-15400</v>
          </cell>
          <cell r="C744" t="str">
            <v>AC Rubber rings Cl-15</v>
          </cell>
          <cell r="D744">
            <v>400</v>
          </cell>
          <cell r="E744">
            <v>0</v>
          </cell>
          <cell r="F744" t="str">
            <v>each</v>
          </cell>
          <cell r="G744">
            <v>108.99</v>
          </cell>
          <cell r="H744">
            <v>130.80000000000001</v>
          </cell>
        </row>
        <row r="745">
          <cell r="B745" t="str">
            <v>AC Rubber rings Cl-15450</v>
          </cell>
          <cell r="C745" t="str">
            <v>AC Rubber rings Cl-15</v>
          </cell>
          <cell r="D745">
            <v>450</v>
          </cell>
          <cell r="E745">
            <v>0</v>
          </cell>
          <cell r="F745" t="str">
            <v>each</v>
          </cell>
          <cell r="G745">
            <v>128.77000000000001</v>
          </cell>
          <cell r="H745">
            <v>154.5</v>
          </cell>
        </row>
        <row r="746">
          <cell r="B746" t="str">
            <v>AC Rubber rings Cl-15500</v>
          </cell>
          <cell r="C746" t="str">
            <v>AC Rubber rings Cl-15</v>
          </cell>
          <cell r="D746">
            <v>500</v>
          </cell>
          <cell r="E746">
            <v>0</v>
          </cell>
          <cell r="F746" t="str">
            <v>each</v>
          </cell>
          <cell r="G746">
            <v>148.68</v>
          </cell>
          <cell r="H746">
            <v>178.4</v>
          </cell>
        </row>
        <row r="747">
          <cell r="B747" t="str">
            <v>AC Rubber rings Cl-15600</v>
          </cell>
          <cell r="C747" t="str">
            <v>AC Rubber rings Cl-15</v>
          </cell>
          <cell r="D747">
            <v>600</v>
          </cell>
          <cell r="E747">
            <v>0</v>
          </cell>
          <cell r="F747" t="str">
            <v>each</v>
          </cell>
          <cell r="G747">
            <v>168.48</v>
          </cell>
          <cell r="H747">
            <v>202.2</v>
          </cell>
        </row>
        <row r="748">
          <cell r="B748" t="str">
            <v>AC Rubber rings Cl-2080</v>
          </cell>
          <cell r="C748" t="str">
            <v>AC Rubber rings Cl-20</v>
          </cell>
          <cell r="D748">
            <v>80</v>
          </cell>
          <cell r="E748">
            <v>0</v>
          </cell>
          <cell r="F748" t="str">
            <v>each</v>
          </cell>
          <cell r="G748">
            <v>32.26</v>
          </cell>
          <cell r="H748">
            <v>38.700000000000003</v>
          </cell>
        </row>
        <row r="749">
          <cell r="B749" t="str">
            <v>AC Rubber rings Cl-20100</v>
          </cell>
          <cell r="C749" t="str">
            <v>AC Rubber rings Cl-20</v>
          </cell>
          <cell r="D749">
            <v>100</v>
          </cell>
          <cell r="E749">
            <v>0</v>
          </cell>
          <cell r="F749" t="str">
            <v>each</v>
          </cell>
          <cell r="G749">
            <v>39.56</v>
          </cell>
          <cell r="H749">
            <v>47.5</v>
          </cell>
        </row>
        <row r="750">
          <cell r="B750" t="str">
            <v>AC Rubber rings Cl-20125</v>
          </cell>
          <cell r="C750" t="str">
            <v>AC Rubber rings Cl-20</v>
          </cell>
          <cell r="D750">
            <v>125</v>
          </cell>
          <cell r="E750">
            <v>0</v>
          </cell>
          <cell r="F750" t="str">
            <v>each</v>
          </cell>
          <cell r="G750">
            <v>51.77</v>
          </cell>
          <cell r="H750">
            <v>62.1</v>
          </cell>
        </row>
        <row r="751">
          <cell r="B751" t="str">
            <v>AC Rubber rings Cl-20150</v>
          </cell>
          <cell r="C751" t="str">
            <v>AC Rubber rings Cl-20</v>
          </cell>
          <cell r="D751">
            <v>150</v>
          </cell>
          <cell r="E751">
            <v>0</v>
          </cell>
          <cell r="F751" t="str">
            <v>each</v>
          </cell>
          <cell r="G751">
            <v>66.11</v>
          </cell>
          <cell r="H751">
            <v>79.3</v>
          </cell>
        </row>
        <row r="752">
          <cell r="B752" t="str">
            <v>AC Rubber rings Cl-20200</v>
          </cell>
          <cell r="C752" t="str">
            <v>AC Rubber rings Cl-20</v>
          </cell>
          <cell r="D752">
            <v>200</v>
          </cell>
          <cell r="E752">
            <v>0</v>
          </cell>
          <cell r="F752" t="str">
            <v>each</v>
          </cell>
          <cell r="G752">
            <v>67.709999999999994</v>
          </cell>
          <cell r="H752">
            <v>81.3</v>
          </cell>
        </row>
        <row r="753">
          <cell r="B753" t="str">
            <v>AC Rubber rings Cl-20250</v>
          </cell>
          <cell r="C753" t="str">
            <v>AC Rubber rings Cl-20</v>
          </cell>
          <cell r="D753">
            <v>250</v>
          </cell>
          <cell r="E753">
            <v>0</v>
          </cell>
          <cell r="F753" t="str">
            <v>each</v>
          </cell>
          <cell r="G753">
            <v>78.989999999999995</v>
          </cell>
          <cell r="H753">
            <v>94.8</v>
          </cell>
        </row>
        <row r="754">
          <cell r="B754" t="str">
            <v>AC Rubber rings Cl-20300</v>
          </cell>
          <cell r="C754" t="str">
            <v>AC Rubber rings Cl-20</v>
          </cell>
          <cell r="D754">
            <v>300</v>
          </cell>
          <cell r="E754">
            <v>0</v>
          </cell>
          <cell r="F754" t="str">
            <v>each</v>
          </cell>
          <cell r="G754">
            <v>79.25</v>
          </cell>
          <cell r="H754">
            <v>95.1</v>
          </cell>
        </row>
        <row r="755">
          <cell r="B755" t="str">
            <v>AC Rubber rings Cl-20350</v>
          </cell>
          <cell r="C755" t="str">
            <v>AC Rubber rings Cl-20</v>
          </cell>
          <cell r="D755">
            <v>350</v>
          </cell>
          <cell r="E755">
            <v>0</v>
          </cell>
          <cell r="F755" t="str">
            <v>each</v>
          </cell>
          <cell r="G755">
            <v>89.21</v>
          </cell>
          <cell r="H755">
            <v>107.1</v>
          </cell>
        </row>
        <row r="756">
          <cell r="B756" t="str">
            <v>AC Rubber rings Cl-20400</v>
          </cell>
          <cell r="C756" t="str">
            <v>AC Rubber rings Cl-20</v>
          </cell>
          <cell r="D756">
            <v>400</v>
          </cell>
          <cell r="E756">
            <v>0</v>
          </cell>
          <cell r="F756" t="str">
            <v>each</v>
          </cell>
          <cell r="G756">
            <v>108.99</v>
          </cell>
          <cell r="H756">
            <v>130.80000000000001</v>
          </cell>
        </row>
        <row r="757">
          <cell r="B757" t="str">
            <v>AC Rubber rings Cl-20450</v>
          </cell>
          <cell r="C757" t="str">
            <v>AC Rubber rings Cl-20</v>
          </cell>
          <cell r="D757">
            <v>450</v>
          </cell>
          <cell r="E757">
            <v>0</v>
          </cell>
          <cell r="F757" t="str">
            <v>each</v>
          </cell>
          <cell r="G757">
            <v>128.77000000000001</v>
          </cell>
          <cell r="H757">
            <v>154.5</v>
          </cell>
        </row>
        <row r="758">
          <cell r="B758" t="str">
            <v>AC Rubber rings Cl-20500</v>
          </cell>
          <cell r="C758" t="str">
            <v>AC Rubber rings Cl-20</v>
          </cell>
          <cell r="D758">
            <v>500</v>
          </cell>
          <cell r="E758">
            <v>0</v>
          </cell>
          <cell r="F758" t="str">
            <v>each</v>
          </cell>
          <cell r="G758">
            <v>148.68</v>
          </cell>
          <cell r="H758">
            <v>178.4</v>
          </cell>
        </row>
        <row r="759">
          <cell r="B759" t="str">
            <v>AC Rubber rings Cl-20600</v>
          </cell>
          <cell r="C759" t="str">
            <v>AC Rubber rings Cl-20</v>
          </cell>
          <cell r="D759">
            <v>600</v>
          </cell>
          <cell r="E759">
            <v>0</v>
          </cell>
          <cell r="F759" t="str">
            <v>each</v>
          </cell>
          <cell r="G759">
            <v>168.48</v>
          </cell>
          <cell r="H759">
            <v>202.2</v>
          </cell>
        </row>
        <row r="760">
          <cell r="B760" t="str">
            <v>AC Rubber rings Cl-2580</v>
          </cell>
          <cell r="C760" t="str">
            <v>AC Rubber rings Cl-25</v>
          </cell>
          <cell r="D760">
            <v>80</v>
          </cell>
          <cell r="E760">
            <v>0</v>
          </cell>
          <cell r="F760" t="str">
            <v>each</v>
          </cell>
          <cell r="G760">
            <v>32.26</v>
          </cell>
          <cell r="H760">
            <v>38.700000000000003</v>
          </cell>
        </row>
        <row r="761">
          <cell r="B761" t="str">
            <v>AC Rubber rings Cl-25100</v>
          </cell>
          <cell r="C761" t="str">
            <v>AC Rubber rings Cl-25</v>
          </cell>
          <cell r="D761">
            <v>100</v>
          </cell>
          <cell r="E761">
            <v>0</v>
          </cell>
          <cell r="F761" t="str">
            <v>each</v>
          </cell>
          <cell r="G761">
            <v>39.56</v>
          </cell>
          <cell r="H761">
            <v>47.5</v>
          </cell>
        </row>
        <row r="762">
          <cell r="B762" t="str">
            <v>AC Rubber rings Cl-25125</v>
          </cell>
          <cell r="C762" t="str">
            <v>AC Rubber rings Cl-25</v>
          </cell>
          <cell r="D762">
            <v>125</v>
          </cell>
          <cell r="E762">
            <v>0</v>
          </cell>
          <cell r="F762" t="str">
            <v>each</v>
          </cell>
          <cell r="G762">
            <v>51.77</v>
          </cell>
          <cell r="H762">
            <v>62.1</v>
          </cell>
        </row>
        <row r="763">
          <cell r="B763" t="str">
            <v>AC Rubber rings Cl-25150</v>
          </cell>
          <cell r="C763" t="str">
            <v>AC Rubber rings Cl-25</v>
          </cell>
          <cell r="D763">
            <v>150</v>
          </cell>
          <cell r="E763">
            <v>0</v>
          </cell>
          <cell r="F763" t="str">
            <v>each</v>
          </cell>
          <cell r="G763">
            <v>66.11</v>
          </cell>
          <cell r="H763">
            <v>79.3</v>
          </cell>
        </row>
        <row r="764">
          <cell r="B764" t="str">
            <v>AC Rubber rings Cl-25200</v>
          </cell>
          <cell r="C764" t="str">
            <v>AC Rubber rings Cl-25</v>
          </cell>
          <cell r="D764">
            <v>200</v>
          </cell>
          <cell r="E764">
            <v>0</v>
          </cell>
          <cell r="F764" t="str">
            <v>each</v>
          </cell>
          <cell r="G764">
            <v>67.709999999999994</v>
          </cell>
          <cell r="H764">
            <v>81.3</v>
          </cell>
        </row>
        <row r="765">
          <cell r="B765" t="str">
            <v>AC Rubber rings Cl-25250</v>
          </cell>
          <cell r="C765" t="str">
            <v>AC Rubber rings Cl-25</v>
          </cell>
          <cell r="D765">
            <v>250</v>
          </cell>
          <cell r="E765">
            <v>0</v>
          </cell>
          <cell r="F765" t="str">
            <v>each</v>
          </cell>
          <cell r="G765">
            <v>78.989999999999995</v>
          </cell>
          <cell r="H765">
            <v>94.8</v>
          </cell>
        </row>
        <row r="766">
          <cell r="B766" t="str">
            <v>AC Rubber rings Cl-25300</v>
          </cell>
          <cell r="C766" t="str">
            <v>AC Rubber rings Cl-25</v>
          </cell>
          <cell r="D766">
            <v>300</v>
          </cell>
          <cell r="E766">
            <v>0</v>
          </cell>
          <cell r="F766" t="str">
            <v>each</v>
          </cell>
          <cell r="G766">
            <v>79.25</v>
          </cell>
          <cell r="H766">
            <v>95.1</v>
          </cell>
        </row>
        <row r="767">
          <cell r="B767" t="str">
            <v>AC Rubber rings Cl-25350</v>
          </cell>
          <cell r="C767" t="str">
            <v>AC Rubber rings Cl-25</v>
          </cell>
          <cell r="D767">
            <v>350</v>
          </cell>
          <cell r="E767">
            <v>0</v>
          </cell>
          <cell r="F767" t="str">
            <v>each</v>
          </cell>
          <cell r="G767">
            <v>89.21</v>
          </cell>
          <cell r="H767">
            <v>107.1</v>
          </cell>
        </row>
        <row r="768">
          <cell r="B768" t="str">
            <v>AC Rubber rings Cl-25400</v>
          </cell>
          <cell r="C768" t="str">
            <v>AC Rubber rings Cl-25</v>
          </cell>
          <cell r="D768">
            <v>400</v>
          </cell>
          <cell r="E768">
            <v>0</v>
          </cell>
          <cell r="F768" t="str">
            <v>each</v>
          </cell>
          <cell r="G768">
            <v>108.99</v>
          </cell>
          <cell r="H768">
            <v>130.80000000000001</v>
          </cell>
        </row>
        <row r="769">
          <cell r="B769" t="str">
            <v>AC Rubber rings Cl-25450</v>
          </cell>
          <cell r="C769" t="str">
            <v>AC Rubber rings Cl-25</v>
          </cell>
          <cell r="D769">
            <v>450</v>
          </cell>
          <cell r="E769">
            <v>0</v>
          </cell>
          <cell r="F769" t="str">
            <v>each</v>
          </cell>
          <cell r="G769">
            <v>128.77000000000001</v>
          </cell>
          <cell r="H769">
            <v>154.5</v>
          </cell>
        </row>
        <row r="770">
          <cell r="B770" t="str">
            <v>AC Rubber rings Cl-25500</v>
          </cell>
          <cell r="C770" t="str">
            <v>AC Rubber rings Cl-25</v>
          </cell>
          <cell r="D770">
            <v>500</v>
          </cell>
          <cell r="E770">
            <v>0</v>
          </cell>
          <cell r="F770" t="str">
            <v>each</v>
          </cell>
          <cell r="G770">
            <v>148.68</v>
          </cell>
          <cell r="H770">
            <v>178.4</v>
          </cell>
        </row>
        <row r="771">
          <cell r="B771" t="str">
            <v>AC Rubber rings Cl-25600</v>
          </cell>
          <cell r="C771" t="str">
            <v>AC Rubber rings Cl-25</v>
          </cell>
          <cell r="D771">
            <v>600</v>
          </cell>
          <cell r="E771">
            <v>0</v>
          </cell>
          <cell r="F771" t="str">
            <v>each</v>
          </cell>
          <cell r="G771">
            <v>168.48</v>
          </cell>
          <cell r="H771">
            <v>202.2</v>
          </cell>
        </row>
        <row r="772">
          <cell r="B772" t="str">
            <v>DI Rubber Gaskets80</v>
          </cell>
          <cell r="C772" t="str">
            <v>DI Rubber Gaskets</v>
          </cell>
          <cell r="D772">
            <v>80</v>
          </cell>
          <cell r="E772" t="str">
            <v>DI</v>
          </cell>
          <cell r="F772" t="str">
            <v>each</v>
          </cell>
          <cell r="G772">
            <v>27.77</v>
          </cell>
          <cell r="H772">
            <v>35</v>
          </cell>
        </row>
        <row r="773">
          <cell r="B773" t="str">
            <v>DI Rubber Gaskets100</v>
          </cell>
          <cell r="C773" t="str">
            <v>DI Rubber Gaskets</v>
          </cell>
          <cell r="D773">
            <v>100</v>
          </cell>
          <cell r="E773" t="str">
            <v>DI</v>
          </cell>
          <cell r="F773" t="str">
            <v>each</v>
          </cell>
          <cell r="G773">
            <v>39.96</v>
          </cell>
          <cell r="H773">
            <v>55</v>
          </cell>
        </row>
        <row r="774">
          <cell r="B774" t="str">
            <v>DI Rubber Gaskets125</v>
          </cell>
          <cell r="C774" t="str">
            <v>DI Rubber Gaskets</v>
          </cell>
          <cell r="D774">
            <v>125</v>
          </cell>
          <cell r="E774" t="str">
            <v>DI</v>
          </cell>
          <cell r="F774" t="str">
            <v>each</v>
          </cell>
          <cell r="G774">
            <v>39.96</v>
          </cell>
          <cell r="H774">
            <v>55</v>
          </cell>
        </row>
        <row r="775">
          <cell r="B775" t="str">
            <v>DI Rubber Gaskets150</v>
          </cell>
          <cell r="C775" t="str">
            <v>DI Rubber Gaskets</v>
          </cell>
          <cell r="D775">
            <v>150</v>
          </cell>
          <cell r="E775" t="str">
            <v>DI</v>
          </cell>
          <cell r="F775" t="str">
            <v>each</v>
          </cell>
          <cell r="G775">
            <v>63.78</v>
          </cell>
          <cell r="H775">
            <v>80</v>
          </cell>
        </row>
        <row r="776">
          <cell r="B776" t="str">
            <v>DI Rubber Gaskets200</v>
          </cell>
          <cell r="C776" t="str">
            <v>DI Rubber Gaskets</v>
          </cell>
          <cell r="D776">
            <v>200</v>
          </cell>
          <cell r="E776" t="str">
            <v>DI</v>
          </cell>
          <cell r="F776" t="str">
            <v>each</v>
          </cell>
          <cell r="G776">
            <v>78.22</v>
          </cell>
          <cell r="H776">
            <v>98</v>
          </cell>
        </row>
        <row r="777">
          <cell r="B777" t="str">
            <v>DI Rubber Gaskets250</v>
          </cell>
          <cell r="C777" t="str">
            <v>DI Rubber Gaskets</v>
          </cell>
          <cell r="D777">
            <v>250</v>
          </cell>
          <cell r="E777" t="str">
            <v>DI</v>
          </cell>
          <cell r="F777" t="str">
            <v>each</v>
          </cell>
          <cell r="G777">
            <v>87.46</v>
          </cell>
          <cell r="H777">
            <v>109</v>
          </cell>
        </row>
        <row r="778">
          <cell r="B778" t="str">
            <v>DI Rubber Gaskets300</v>
          </cell>
          <cell r="C778" t="str">
            <v>DI Rubber Gaskets</v>
          </cell>
          <cell r="D778">
            <v>300</v>
          </cell>
          <cell r="E778" t="str">
            <v>DI</v>
          </cell>
          <cell r="F778" t="str">
            <v>each</v>
          </cell>
          <cell r="G778">
            <v>133.77000000000001</v>
          </cell>
          <cell r="H778">
            <v>167</v>
          </cell>
        </row>
        <row r="779">
          <cell r="B779" t="str">
            <v>DI Rubber Gaskets350</v>
          </cell>
          <cell r="C779" t="str">
            <v>DI Rubber Gaskets</v>
          </cell>
          <cell r="D779">
            <v>350</v>
          </cell>
          <cell r="E779" t="str">
            <v>DI</v>
          </cell>
          <cell r="F779" t="str">
            <v>each</v>
          </cell>
          <cell r="G779">
            <v>168.73</v>
          </cell>
          <cell r="H779">
            <v>211</v>
          </cell>
        </row>
        <row r="780">
          <cell r="B780" t="str">
            <v>DI Rubber Gaskets400</v>
          </cell>
          <cell r="C780" t="str">
            <v>DI Rubber Gaskets</v>
          </cell>
          <cell r="D780">
            <v>400</v>
          </cell>
          <cell r="E780" t="str">
            <v>DI</v>
          </cell>
          <cell r="F780" t="str">
            <v>each</v>
          </cell>
          <cell r="G780">
            <v>184.16</v>
          </cell>
          <cell r="H780">
            <v>230</v>
          </cell>
        </row>
        <row r="781">
          <cell r="B781" t="str">
            <v>DI Rubber Gaskets450</v>
          </cell>
          <cell r="C781" t="str">
            <v>DI Rubber Gaskets</v>
          </cell>
          <cell r="D781">
            <v>450</v>
          </cell>
          <cell r="E781" t="str">
            <v>DI</v>
          </cell>
          <cell r="F781" t="str">
            <v>each</v>
          </cell>
          <cell r="G781">
            <v>198.6</v>
          </cell>
          <cell r="H781">
            <v>248</v>
          </cell>
        </row>
        <row r="782">
          <cell r="B782" t="str">
            <v>DI Rubber Gaskets500</v>
          </cell>
          <cell r="C782" t="str">
            <v>DI Rubber Gaskets</v>
          </cell>
          <cell r="D782">
            <v>500</v>
          </cell>
          <cell r="E782" t="str">
            <v>DI</v>
          </cell>
          <cell r="F782" t="str">
            <v>each</v>
          </cell>
          <cell r="G782">
            <v>299.44</v>
          </cell>
          <cell r="H782">
            <v>344</v>
          </cell>
        </row>
        <row r="783">
          <cell r="B783" t="str">
            <v>DI Rubber Gaskets600</v>
          </cell>
          <cell r="C783" t="str">
            <v>DI Rubber Gaskets</v>
          </cell>
          <cell r="D783">
            <v>600</v>
          </cell>
          <cell r="E783" t="str">
            <v>DI</v>
          </cell>
          <cell r="F783" t="str">
            <v>each</v>
          </cell>
          <cell r="G783">
            <v>353.89</v>
          </cell>
          <cell r="H783">
            <v>407</v>
          </cell>
        </row>
        <row r="784">
          <cell r="B784" t="str">
            <v>DI Rubber Gaskets700</v>
          </cell>
          <cell r="C784" t="str">
            <v>DI Rubber Gaskets</v>
          </cell>
          <cell r="D784">
            <v>700</v>
          </cell>
          <cell r="E784" t="str">
            <v>DI</v>
          </cell>
          <cell r="F784" t="str">
            <v>each</v>
          </cell>
          <cell r="G784">
            <v>470.43</v>
          </cell>
          <cell r="H784">
            <v>541</v>
          </cell>
        </row>
        <row r="785">
          <cell r="B785" t="str">
            <v>DI Rubber Gaskets750</v>
          </cell>
          <cell r="C785" t="str">
            <v>DI Rubber Gaskets</v>
          </cell>
          <cell r="D785">
            <v>750</v>
          </cell>
          <cell r="E785" t="str">
            <v>DI</v>
          </cell>
          <cell r="F785" t="str">
            <v>each</v>
          </cell>
          <cell r="G785">
            <v>522.67999999999995</v>
          </cell>
          <cell r="H785">
            <v>601</v>
          </cell>
        </row>
        <row r="786">
          <cell r="B786" t="str">
            <v>DI Rubber Gaskets800</v>
          </cell>
          <cell r="C786" t="str">
            <v>DI Rubber Gaskets</v>
          </cell>
          <cell r="D786">
            <v>800</v>
          </cell>
          <cell r="E786" t="str">
            <v>DI</v>
          </cell>
          <cell r="F786" t="str">
            <v>each</v>
          </cell>
          <cell r="G786">
            <v>626.82000000000005</v>
          </cell>
          <cell r="H786">
            <v>721</v>
          </cell>
        </row>
        <row r="787">
          <cell r="B787" t="str">
            <v>DI Rubber Gaskets900</v>
          </cell>
          <cell r="C787" t="str">
            <v>DI Rubber Gaskets</v>
          </cell>
          <cell r="D787">
            <v>900</v>
          </cell>
          <cell r="E787" t="str">
            <v>DI</v>
          </cell>
          <cell r="F787" t="str">
            <v>each</v>
          </cell>
          <cell r="G787">
            <v>756.78</v>
          </cell>
          <cell r="H787">
            <v>870</v>
          </cell>
        </row>
        <row r="788">
          <cell r="B788" t="str">
            <v>DI Rubber Gaskets1000</v>
          </cell>
          <cell r="C788" t="str">
            <v>DI Rubber Gaskets</v>
          </cell>
          <cell r="D788">
            <v>1000</v>
          </cell>
          <cell r="E788" t="str">
            <v>DI</v>
          </cell>
          <cell r="F788" t="str">
            <v>each</v>
          </cell>
          <cell r="G788">
            <v>827.57</v>
          </cell>
          <cell r="H788">
            <v>952</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cell r="D7" t="str">
            <v>Dia</v>
          </cell>
          <cell r="E7" t="str">
            <v>Class</v>
          </cell>
          <cell r="F7" t="str">
            <v>Weight of Pipe (kgs)M</v>
          </cell>
          <cell r="G7" t="str">
            <v>SSR Rate 2008-09</v>
          </cell>
          <cell r="H7" t="str">
            <v>Difference in rate as per price variation</v>
          </cell>
          <cell r="I7" t="str">
            <v>Rate as per price variation</v>
          </cell>
        </row>
        <row r="8">
          <cell r="C8" t="str">
            <v>a634</v>
          </cell>
          <cell r="D8">
            <v>63</v>
          </cell>
          <cell r="E8">
            <v>4</v>
          </cell>
          <cell r="F8">
            <v>0.49099999999999999</v>
          </cell>
          <cell r="G8">
            <v>59</v>
          </cell>
          <cell r="H8">
            <v>7.4239200000000007</v>
          </cell>
          <cell r="I8">
            <v>66.423919999999995</v>
          </cell>
        </row>
        <row r="9">
          <cell r="C9" t="str">
            <v>a754</v>
          </cell>
          <cell r="D9">
            <v>75</v>
          </cell>
          <cell r="E9">
            <v>4</v>
          </cell>
          <cell r="F9">
            <v>0.67100000000000004</v>
          </cell>
          <cell r="G9">
            <v>81</v>
          </cell>
          <cell r="H9">
            <v>10.145520000000001</v>
          </cell>
          <cell r="I9">
            <v>91.145520000000005</v>
          </cell>
        </row>
        <row r="10">
          <cell r="C10" t="str">
            <v>a904</v>
          </cell>
          <cell r="D10">
            <v>90</v>
          </cell>
          <cell r="E10">
            <v>4</v>
          </cell>
          <cell r="F10">
            <v>0.97099999999999997</v>
          </cell>
          <cell r="G10">
            <v>117</v>
          </cell>
          <cell r="H10">
            <v>14.681519999999999</v>
          </cell>
          <cell r="I10">
            <v>131.68152000000001</v>
          </cell>
        </row>
        <row r="11">
          <cell r="C11" t="str">
            <v>a1104</v>
          </cell>
          <cell r="D11">
            <v>110</v>
          </cell>
          <cell r="E11">
            <v>4</v>
          </cell>
          <cell r="F11">
            <v>1.4530000000000001</v>
          </cell>
          <cell r="G11">
            <v>175</v>
          </cell>
          <cell r="H11">
            <v>21.969360000000002</v>
          </cell>
          <cell r="I11">
            <v>196.96935999999999</v>
          </cell>
        </row>
        <row r="12">
          <cell r="C12" t="str">
            <v>a1254</v>
          </cell>
          <cell r="D12">
            <v>125</v>
          </cell>
          <cell r="E12">
            <v>4</v>
          </cell>
          <cell r="F12">
            <v>1.8640000000000001</v>
          </cell>
          <cell r="G12">
            <v>225</v>
          </cell>
          <cell r="H12">
            <v>28.183680000000006</v>
          </cell>
          <cell r="I12">
            <v>253.18368000000001</v>
          </cell>
        </row>
        <row r="13">
          <cell r="C13" t="str">
            <v>a1404</v>
          </cell>
          <cell r="D13">
            <v>140</v>
          </cell>
          <cell r="E13">
            <v>4</v>
          </cell>
          <cell r="F13">
            <v>2.3079999999999998</v>
          </cell>
          <cell r="G13">
            <v>279</v>
          </cell>
          <cell r="H13">
            <v>34.89696</v>
          </cell>
          <cell r="I13">
            <v>313.89695999999998</v>
          </cell>
        </row>
        <row r="14">
          <cell r="C14" t="str">
            <v>a1604</v>
          </cell>
          <cell r="D14">
            <v>160</v>
          </cell>
          <cell r="E14">
            <v>4</v>
          </cell>
          <cell r="F14">
            <v>3.024</v>
          </cell>
          <cell r="G14">
            <v>365</v>
          </cell>
          <cell r="H14">
            <v>45.722880000000004</v>
          </cell>
          <cell r="I14">
            <v>410.72288000000003</v>
          </cell>
        </row>
        <row r="15">
          <cell r="C15" t="str">
            <v>a1804</v>
          </cell>
          <cell r="D15">
            <v>180</v>
          </cell>
          <cell r="E15">
            <v>4</v>
          </cell>
          <cell r="F15">
            <v>3.8119999999999998</v>
          </cell>
          <cell r="G15">
            <v>460</v>
          </cell>
          <cell r="H15">
            <v>57.637440000000005</v>
          </cell>
          <cell r="I15">
            <v>517.63743999999997</v>
          </cell>
        </row>
        <row r="16">
          <cell r="C16" t="str">
            <v>a2004</v>
          </cell>
          <cell r="D16">
            <v>200</v>
          </cell>
          <cell r="E16">
            <v>4</v>
          </cell>
          <cell r="F16">
            <v>4.6630000000000003</v>
          </cell>
          <cell r="G16">
            <v>563</v>
          </cell>
          <cell r="H16">
            <v>70.504560000000012</v>
          </cell>
          <cell r="I16">
            <v>633.50455999999997</v>
          </cell>
        </row>
        <row r="17">
          <cell r="C17" t="str">
            <v>a2254</v>
          </cell>
          <cell r="D17">
            <v>225</v>
          </cell>
          <cell r="E17">
            <v>4</v>
          </cell>
          <cell r="F17">
            <v>5.9169999999999998</v>
          </cell>
          <cell r="G17">
            <v>736</v>
          </cell>
          <cell r="H17">
            <v>89.465040000000002</v>
          </cell>
          <cell r="I17">
            <v>825.46504000000004</v>
          </cell>
        </row>
        <row r="18">
          <cell r="C18" t="str">
            <v>a2504</v>
          </cell>
          <cell r="D18">
            <v>250</v>
          </cell>
          <cell r="E18">
            <v>4</v>
          </cell>
          <cell r="F18">
            <v>7.3209999999999997</v>
          </cell>
          <cell r="G18">
            <v>911</v>
          </cell>
          <cell r="H18">
            <v>110.69352000000001</v>
          </cell>
          <cell r="I18">
            <v>1021.69352</v>
          </cell>
        </row>
        <row r="19">
          <cell r="C19" t="str">
            <v>a2804</v>
          </cell>
          <cell r="D19">
            <v>280</v>
          </cell>
          <cell r="E19">
            <v>4</v>
          </cell>
          <cell r="F19">
            <v>9.1170000000000009</v>
          </cell>
          <cell r="G19">
            <v>1135</v>
          </cell>
          <cell r="H19">
            <v>137.84904</v>
          </cell>
          <cell r="I19">
            <v>1272.8490400000001</v>
          </cell>
        </row>
        <row r="20">
          <cell r="C20" t="str">
            <v>a3154</v>
          </cell>
          <cell r="D20">
            <v>315</v>
          </cell>
          <cell r="E20">
            <v>4</v>
          </cell>
          <cell r="F20">
            <v>11.598000000000001</v>
          </cell>
          <cell r="G20">
            <v>1443</v>
          </cell>
          <cell r="H20">
            <v>175.36176000000003</v>
          </cell>
          <cell r="I20">
            <v>1618.36176</v>
          </cell>
        </row>
        <row r="21">
          <cell r="C21" t="str">
            <v>a636</v>
          </cell>
          <cell r="D21">
            <v>63</v>
          </cell>
          <cell r="E21">
            <v>6</v>
          </cell>
          <cell r="F21">
            <v>0.68300000000000005</v>
          </cell>
          <cell r="G21">
            <v>83</v>
          </cell>
          <cell r="H21">
            <v>10.326960000000001</v>
          </cell>
          <cell r="I21">
            <v>93.32696</v>
          </cell>
        </row>
        <row r="22">
          <cell r="C22" t="str">
            <v>a756</v>
          </cell>
          <cell r="D22">
            <v>75</v>
          </cell>
          <cell r="E22">
            <v>6</v>
          </cell>
          <cell r="F22">
            <v>0.97</v>
          </cell>
          <cell r="G22">
            <v>117</v>
          </cell>
          <cell r="H22">
            <v>14.666399999999999</v>
          </cell>
          <cell r="I22">
            <v>131.66640000000001</v>
          </cell>
        </row>
        <row r="23">
          <cell r="C23" t="str">
            <v>a906</v>
          </cell>
          <cell r="D23">
            <v>90</v>
          </cell>
          <cell r="E23">
            <v>6</v>
          </cell>
          <cell r="F23">
            <v>1.3779999999999999</v>
          </cell>
          <cell r="G23">
            <v>166</v>
          </cell>
          <cell r="H23">
            <v>20.835359999999998</v>
          </cell>
          <cell r="I23">
            <v>186.83536000000001</v>
          </cell>
        </row>
        <row r="24">
          <cell r="C24" t="str">
            <v>a1106</v>
          </cell>
          <cell r="D24">
            <v>110</v>
          </cell>
          <cell r="E24">
            <v>6</v>
          </cell>
          <cell r="F24">
            <v>2.0670000000000002</v>
          </cell>
          <cell r="G24">
            <v>250</v>
          </cell>
          <cell r="H24">
            <v>31.253040000000006</v>
          </cell>
          <cell r="I24">
            <v>281.25304</v>
          </cell>
        </row>
        <row r="25">
          <cell r="C25" t="str">
            <v>a1256</v>
          </cell>
          <cell r="D25">
            <v>125</v>
          </cell>
          <cell r="E25">
            <v>6</v>
          </cell>
          <cell r="F25">
            <v>2.6459999999999999</v>
          </cell>
          <cell r="G25">
            <v>320</v>
          </cell>
          <cell r="H25">
            <v>40.007520000000007</v>
          </cell>
          <cell r="I25">
            <v>360.00752</v>
          </cell>
        </row>
        <row r="26">
          <cell r="C26" t="str">
            <v>a1406</v>
          </cell>
          <cell r="D26">
            <v>140</v>
          </cell>
          <cell r="E26">
            <v>6</v>
          </cell>
          <cell r="F26">
            <v>3.3140000000000001</v>
          </cell>
          <cell r="G26">
            <v>400</v>
          </cell>
          <cell r="H26">
            <v>50.107680000000002</v>
          </cell>
          <cell r="I26">
            <v>450.10768000000002</v>
          </cell>
        </row>
        <row r="27">
          <cell r="C27" t="str">
            <v>a1606</v>
          </cell>
          <cell r="D27">
            <v>160</v>
          </cell>
          <cell r="E27">
            <v>6</v>
          </cell>
          <cell r="F27">
            <v>4.3230000000000004</v>
          </cell>
          <cell r="G27">
            <v>522</v>
          </cell>
          <cell r="H27">
            <v>65.363759999999999</v>
          </cell>
          <cell r="I27">
            <v>587.36375999999996</v>
          </cell>
        </row>
        <row r="28">
          <cell r="C28" t="str">
            <v>a1806</v>
          </cell>
          <cell r="D28">
            <v>180</v>
          </cell>
          <cell r="E28">
            <v>6</v>
          </cell>
          <cell r="F28">
            <v>5.4420000000000002</v>
          </cell>
          <cell r="G28">
            <v>657</v>
          </cell>
          <cell r="H28">
            <v>82.28304</v>
          </cell>
          <cell r="I28">
            <v>739.28304000000003</v>
          </cell>
        </row>
        <row r="29">
          <cell r="C29" t="str">
            <v>a2006</v>
          </cell>
          <cell r="D29">
            <v>200</v>
          </cell>
          <cell r="E29">
            <v>6</v>
          </cell>
          <cell r="F29">
            <v>6.7409999999999997</v>
          </cell>
          <cell r="G29">
            <v>814</v>
          </cell>
          <cell r="H29">
            <v>101.92392000000001</v>
          </cell>
          <cell r="I29">
            <v>915.92391999999995</v>
          </cell>
        </row>
        <row r="30">
          <cell r="C30" t="str">
            <v>a2256</v>
          </cell>
          <cell r="D30">
            <v>225</v>
          </cell>
          <cell r="E30">
            <v>6</v>
          </cell>
          <cell r="F30">
            <v>8.4960000000000004</v>
          </cell>
          <cell r="G30">
            <v>1057</v>
          </cell>
          <cell r="H30">
            <v>128.45952000000003</v>
          </cell>
          <cell r="I30">
            <v>1185.4595200000001</v>
          </cell>
        </row>
        <row r="31">
          <cell r="C31" t="str">
            <v>a2506</v>
          </cell>
          <cell r="D31">
            <v>250</v>
          </cell>
          <cell r="E31">
            <v>6</v>
          </cell>
          <cell r="F31">
            <v>10.484999999999999</v>
          </cell>
          <cell r="G31">
            <v>1301</v>
          </cell>
          <cell r="H31">
            <v>158.53319999999999</v>
          </cell>
          <cell r="I31">
            <v>1459.5332000000001</v>
          </cell>
        </row>
        <row r="32">
          <cell r="C32" t="str">
            <v>a2806</v>
          </cell>
          <cell r="D32">
            <v>280</v>
          </cell>
          <cell r="E32">
            <v>6</v>
          </cell>
          <cell r="F32">
            <v>13.111000000000001</v>
          </cell>
          <cell r="G32">
            <v>1631</v>
          </cell>
          <cell r="H32">
            <v>198.23832000000002</v>
          </cell>
          <cell r="I32">
            <v>1829.2383199999999</v>
          </cell>
        </row>
        <row r="33">
          <cell r="C33" t="str">
            <v>a3156</v>
          </cell>
          <cell r="D33">
            <v>315</v>
          </cell>
          <cell r="E33">
            <v>6</v>
          </cell>
          <cell r="F33">
            <v>16.594000000000001</v>
          </cell>
          <cell r="G33">
            <v>2068</v>
          </cell>
          <cell r="H33">
            <v>250.90128000000007</v>
          </cell>
          <cell r="I33">
            <v>2318.90128</v>
          </cell>
        </row>
        <row r="34">
          <cell r="C34" t="str">
            <v>a638</v>
          </cell>
          <cell r="D34">
            <v>63</v>
          </cell>
          <cell r="E34">
            <v>8</v>
          </cell>
          <cell r="F34">
            <v>0.86799999999999999</v>
          </cell>
          <cell r="G34">
            <v>105</v>
          </cell>
          <cell r="H34">
            <v>13.12416</v>
          </cell>
          <cell r="I34">
            <v>118.12416</v>
          </cell>
        </row>
        <row r="35">
          <cell r="C35" t="str">
            <v>a758</v>
          </cell>
          <cell r="D35">
            <v>75</v>
          </cell>
          <cell r="E35">
            <v>8</v>
          </cell>
          <cell r="F35">
            <v>1.228</v>
          </cell>
          <cell r="G35">
            <v>148</v>
          </cell>
          <cell r="H35">
            <v>18.567360000000001</v>
          </cell>
          <cell r="I35">
            <v>166.56736000000001</v>
          </cell>
        </row>
        <row r="36">
          <cell r="C36" t="str">
            <v>a908</v>
          </cell>
          <cell r="D36">
            <v>90</v>
          </cell>
          <cell r="E36">
            <v>8</v>
          </cell>
          <cell r="F36">
            <v>1.756</v>
          </cell>
          <cell r="G36">
            <v>212</v>
          </cell>
          <cell r="H36">
            <v>26.550720000000002</v>
          </cell>
          <cell r="I36">
            <v>238.55072000000001</v>
          </cell>
        </row>
        <row r="37">
          <cell r="C37" t="str">
            <v>a1108</v>
          </cell>
          <cell r="D37">
            <v>110</v>
          </cell>
          <cell r="E37">
            <v>8</v>
          </cell>
          <cell r="F37">
            <v>2.6269999999999998</v>
          </cell>
          <cell r="G37">
            <v>317</v>
          </cell>
          <cell r="H37">
            <v>39.720240000000004</v>
          </cell>
          <cell r="I37">
            <v>356.72023999999999</v>
          </cell>
        </row>
        <row r="38">
          <cell r="C38" t="str">
            <v>a1258</v>
          </cell>
          <cell r="D38">
            <v>125</v>
          </cell>
          <cell r="E38">
            <v>8</v>
          </cell>
          <cell r="F38">
            <v>3.379</v>
          </cell>
          <cell r="G38">
            <v>408</v>
          </cell>
          <cell r="H38">
            <v>51.090480000000007</v>
          </cell>
          <cell r="I38">
            <v>459.09048000000001</v>
          </cell>
        </row>
        <row r="39">
          <cell r="C39" t="str">
            <v>a1408</v>
          </cell>
          <cell r="D39">
            <v>140</v>
          </cell>
          <cell r="E39">
            <v>8</v>
          </cell>
          <cell r="F39">
            <v>4.2249999999999996</v>
          </cell>
          <cell r="G39">
            <v>510</v>
          </cell>
          <cell r="H39">
            <v>63.882000000000005</v>
          </cell>
          <cell r="I39">
            <v>573.88200000000006</v>
          </cell>
        </row>
        <row r="40">
          <cell r="C40" t="str">
            <v>a1608</v>
          </cell>
          <cell r="D40">
            <v>160</v>
          </cell>
          <cell r="E40">
            <v>8</v>
          </cell>
          <cell r="F40">
            <v>5.5069999999999997</v>
          </cell>
          <cell r="G40">
            <v>665</v>
          </cell>
          <cell r="H40">
            <v>83.265839999999997</v>
          </cell>
          <cell r="I40">
            <v>748.26584000000003</v>
          </cell>
        </row>
        <row r="41">
          <cell r="C41" t="str">
            <v>a1808</v>
          </cell>
          <cell r="D41">
            <v>180</v>
          </cell>
          <cell r="E41">
            <v>8</v>
          </cell>
          <cell r="F41">
            <v>6.9809999999999999</v>
          </cell>
          <cell r="G41">
            <v>843</v>
          </cell>
          <cell r="H41">
            <v>105.55272000000001</v>
          </cell>
          <cell r="I41">
            <v>948.55272000000002</v>
          </cell>
        </row>
        <row r="42">
          <cell r="C42" t="str">
            <v>a2008</v>
          </cell>
          <cell r="D42">
            <v>200</v>
          </cell>
          <cell r="E42">
            <v>8</v>
          </cell>
          <cell r="F42">
            <v>8.6050000000000004</v>
          </cell>
          <cell r="G42">
            <v>1039</v>
          </cell>
          <cell r="H42">
            <v>130.10760000000002</v>
          </cell>
          <cell r="I42">
            <v>1169.1076</v>
          </cell>
        </row>
        <row r="43">
          <cell r="C43" t="str">
            <v>a2258</v>
          </cell>
          <cell r="D43">
            <v>225</v>
          </cell>
          <cell r="E43">
            <v>8</v>
          </cell>
          <cell r="F43">
            <v>10.852</v>
          </cell>
          <cell r="G43">
            <v>1350</v>
          </cell>
          <cell r="H43">
            <v>164.08224000000001</v>
          </cell>
          <cell r="I43">
            <v>1514.08224</v>
          </cell>
        </row>
        <row r="44">
          <cell r="C44" t="str">
            <v>a2508</v>
          </cell>
          <cell r="D44">
            <v>250</v>
          </cell>
          <cell r="E44">
            <v>8</v>
          </cell>
          <cell r="F44">
            <v>13.420999999999999</v>
          </cell>
          <cell r="G44">
            <v>1670</v>
          </cell>
          <cell r="H44">
            <v>202.92552000000001</v>
          </cell>
          <cell r="I44">
            <v>1872.92552</v>
          </cell>
        </row>
        <row r="45">
          <cell r="C45" t="str">
            <v>a2808</v>
          </cell>
          <cell r="D45">
            <v>280</v>
          </cell>
          <cell r="E45">
            <v>8</v>
          </cell>
          <cell r="F45">
            <v>16.795000000000002</v>
          </cell>
          <cell r="G45">
            <v>2090</v>
          </cell>
          <cell r="H45">
            <v>253.94040000000007</v>
          </cell>
          <cell r="I45">
            <v>2343.9404</v>
          </cell>
        </row>
        <row r="46">
          <cell r="C46" t="str">
            <v>a3158</v>
          </cell>
          <cell r="D46">
            <v>315</v>
          </cell>
          <cell r="E46">
            <v>8</v>
          </cell>
          <cell r="F46">
            <v>21.260999999999999</v>
          </cell>
          <cell r="G46">
            <v>2646</v>
          </cell>
          <cell r="H46">
            <v>321.46632</v>
          </cell>
          <cell r="I46">
            <v>2967.46632</v>
          </cell>
        </row>
        <row r="47">
          <cell r="C47" t="str">
            <v>a6310</v>
          </cell>
          <cell r="D47">
            <v>63</v>
          </cell>
          <cell r="E47">
            <v>10</v>
          </cell>
          <cell r="F47">
            <v>1.044</v>
          </cell>
          <cell r="G47">
            <v>126</v>
          </cell>
          <cell r="H47">
            <v>15.785280000000002</v>
          </cell>
          <cell r="I47">
            <v>141.78528</v>
          </cell>
        </row>
        <row r="48">
          <cell r="C48" t="str">
            <v>a7510</v>
          </cell>
          <cell r="D48">
            <v>75</v>
          </cell>
          <cell r="E48">
            <v>10</v>
          </cell>
          <cell r="F48">
            <v>1.474</v>
          </cell>
          <cell r="G48">
            <v>178</v>
          </cell>
          <cell r="H48">
            <v>22.28688</v>
          </cell>
          <cell r="I48">
            <v>200.28688</v>
          </cell>
        </row>
        <row r="49">
          <cell r="C49" t="str">
            <v>a9010</v>
          </cell>
          <cell r="D49">
            <v>90</v>
          </cell>
          <cell r="E49">
            <v>10</v>
          </cell>
          <cell r="F49">
            <v>2.1080000000000001</v>
          </cell>
          <cell r="G49">
            <v>255</v>
          </cell>
          <cell r="H49">
            <v>31.872960000000003</v>
          </cell>
          <cell r="I49">
            <v>286.87295999999998</v>
          </cell>
        </row>
        <row r="50">
          <cell r="C50" t="str">
            <v>a11010</v>
          </cell>
          <cell r="D50">
            <v>110</v>
          </cell>
          <cell r="E50">
            <v>10</v>
          </cell>
          <cell r="F50">
            <v>3.1240000000000001</v>
          </cell>
          <cell r="G50">
            <v>377</v>
          </cell>
          <cell r="H50">
            <v>47.234880000000004</v>
          </cell>
          <cell r="I50">
            <v>424.23487999999998</v>
          </cell>
        </row>
        <row r="51">
          <cell r="C51" t="str">
            <v>a12510</v>
          </cell>
          <cell r="D51">
            <v>125</v>
          </cell>
          <cell r="E51">
            <v>10</v>
          </cell>
          <cell r="F51">
            <v>4.0510000000000002</v>
          </cell>
          <cell r="G51">
            <v>489</v>
          </cell>
          <cell r="H51">
            <v>61.251120000000007</v>
          </cell>
          <cell r="I51">
            <v>550.25112000000001</v>
          </cell>
        </row>
        <row r="52">
          <cell r="C52" t="str">
            <v>a14010</v>
          </cell>
          <cell r="D52">
            <v>140</v>
          </cell>
          <cell r="E52">
            <v>10</v>
          </cell>
          <cell r="F52">
            <v>5.08</v>
          </cell>
          <cell r="G52">
            <v>614</v>
          </cell>
          <cell r="H52">
            <v>76.809600000000003</v>
          </cell>
          <cell r="I52">
            <v>690.80960000000005</v>
          </cell>
        </row>
        <row r="53">
          <cell r="C53" t="str">
            <v>a16010</v>
          </cell>
          <cell r="D53">
            <v>160</v>
          </cell>
          <cell r="E53">
            <v>10</v>
          </cell>
          <cell r="F53">
            <v>6.6219999999999999</v>
          </cell>
          <cell r="G53">
            <v>800</v>
          </cell>
          <cell r="H53">
            <v>100.12464</v>
          </cell>
          <cell r="I53">
            <v>900.12464</v>
          </cell>
        </row>
        <row r="54">
          <cell r="C54" t="str">
            <v>a18010</v>
          </cell>
          <cell r="D54">
            <v>180</v>
          </cell>
          <cell r="E54">
            <v>10</v>
          </cell>
          <cell r="F54">
            <v>8.3680000000000003</v>
          </cell>
          <cell r="G54">
            <v>1011</v>
          </cell>
          <cell r="H54">
            <v>126.52416000000001</v>
          </cell>
          <cell r="I54">
            <v>1137.5241599999999</v>
          </cell>
        </row>
        <row r="55">
          <cell r="C55" t="str">
            <v>a20010</v>
          </cell>
          <cell r="D55">
            <v>200</v>
          </cell>
          <cell r="E55">
            <v>10</v>
          </cell>
          <cell r="F55">
            <v>10.317</v>
          </cell>
          <cell r="G55">
            <v>1246</v>
          </cell>
          <cell r="H55">
            <v>155.99304000000001</v>
          </cell>
          <cell r="I55">
            <v>1401.9930400000001</v>
          </cell>
        </row>
        <row r="56">
          <cell r="C56" t="str">
            <v>a22510</v>
          </cell>
          <cell r="D56">
            <v>225</v>
          </cell>
          <cell r="E56">
            <v>10</v>
          </cell>
          <cell r="F56">
            <v>13.054</v>
          </cell>
          <cell r="G56">
            <v>1624</v>
          </cell>
          <cell r="H56">
            <v>197.37648000000002</v>
          </cell>
          <cell r="I56">
            <v>1821.3764799999999</v>
          </cell>
        </row>
        <row r="57">
          <cell r="C57" t="str">
            <v>a25010</v>
          </cell>
          <cell r="D57">
            <v>250</v>
          </cell>
          <cell r="E57">
            <v>10</v>
          </cell>
          <cell r="F57">
            <v>16.113</v>
          </cell>
          <cell r="G57">
            <v>2005</v>
          </cell>
          <cell r="H57">
            <v>243.62855999999999</v>
          </cell>
          <cell r="I57">
            <v>2248.6285600000001</v>
          </cell>
        </row>
        <row r="58">
          <cell r="C58" t="str">
            <v>a28010</v>
          </cell>
          <cell r="D58">
            <v>280</v>
          </cell>
          <cell r="E58">
            <v>10</v>
          </cell>
          <cell r="F58">
            <v>20.117999999999999</v>
          </cell>
          <cell r="G58">
            <v>2512</v>
          </cell>
          <cell r="H58">
            <v>304.18416000000002</v>
          </cell>
          <cell r="I58">
            <v>2816.1841599999998</v>
          </cell>
        </row>
        <row r="59">
          <cell r="C59" t="str">
            <v>a31510</v>
          </cell>
          <cell r="D59">
            <v>315</v>
          </cell>
          <cell r="E59">
            <v>10</v>
          </cell>
          <cell r="F59">
            <v>25.541</v>
          </cell>
          <cell r="G59">
            <v>3178</v>
          </cell>
          <cell r="H59">
            <v>386.17992000000004</v>
          </cell>
          <cell r="I59">
            <v>3564.17992</v>
          </cell>
        </row>
      </sheetData>
      <sheetData sheetId="32" refreshError="1"/>
      <sheetData sheetId="33" refreshError="1"/>
      <sheetData sheetId="34">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5">
        <row r="7">
          <cell r="C7" t="str">
            <v>Code</v>
          </cell>
          <cell r="D7" t="str">
            <v>Dia</v>
          </cell>
          <cell r="E7" t="str">
            <v>Class</v>
          </cell>
          <cell r="F7" t="str">
            <v>Weight of Pipe (kgs/mt)</v>
          </cell>
          <cell r="G7" t="str">
            <v>SSR  Rate - P1</v>
          </cell>
          <cell r="H7" t="str">
            <v>Difference in rate as per price variation</v>
          </cell>
          <cell r="I7" t="str">
            <v>Rate as per Price Variation</v>
          </cell>
        </row>
        <row r="8">
          <cell r="C8" t="str">
            <v>a634</v>
          </cell>
          <cell r="D8">
            <v>63</v>
          </cell>
          <cell r="E8">
            <v>4</v>
          </cell>
          <cell r="F8">
            <v>0.46800000000000003</v>
          </cell>
          <cell r="G8">
            <v>33.5</v>
          </cell>
          <cell r="H8">
            <v>4.8981581999999992</v>
          </cell>
          <cell r="I8">
            <v>38.398158199999997</v>
          </cell>
        </row>
        <row r="9">
          <cell r="C9" t="str">
            <v>a754</v>
          </cell>
          <cell r="D9">
            <v>75</v>
          </cell>
          <cell r="E9">
            <v>4</v>
          </cell>
          <cell r="F9">
            <v>0.65500000000000003</v>
          </cell>
          <cell r="G9">
            <v>47.8</v>
          </cell>
          <cell r="H9">
            <v>6.8553282499999995</v>
          </cell>
          <cell r="I9">
            <v>54.655328249999997</v>
          </cell>
        </row>
        <row r="10">
          <cell r="C10" t="str">
            <v>a904</v>
          </cell>
          <cell r="D10">
            <v>90</v>
          </cell>
          <cell r="E10">
            <v>4</v>
          </cell>
          <cell r="F10">
            <v>0.92400000000000004</v>
          </cell>
          <cell r="G10">
            <v>67.400000000000006</v>
          </cell>
          <cell r="H10">
            <v>9.6707225999999995</v>
          </cell>
          <cell r="I10">
            <v>77.070722600000011</v>
          </cell>
        </row>
        <row r="11">
          <cell r="C11" t="str">
            <v>a1104</v>
          </cell>
          <cell r="D11">
            <v>110</v>
          </cell>
          <cell r="E11">
            <v>4</v>
          </cell>
          <cell r="F11">
            <v>1.323</v>
          </cell>
          <cell r="G11">
            <v>97.3</v>
          </cell>
          <cell r="H11">
            <v>13.846716449999999</v>
          </cell>
          <cell r="I11">
            <v>111.14671645</v>
          </cell>
        </row>
        <row r="12">
          <cell r="C12" t="str">
            <v>a1254</v>
          </cell>
          <cell r="D12">
            <v>125</v>
          </cell>
          <cell r="E12">
            <v>4</v>
          </cell>
          <cell r="F12">
            <v>1.722</v>
          </cell>
          <cell r="G12">
            <v>126.9</v>
          </cell>
          <cell r="H12">
            <v>18.022710299999996</v>
          </cell>
          <cell r="I12">
            <v>144.92271030000001</v>
          </cell>
        </row>
        <row r="13">
          <cell r="C13" t="str">
            <v>a1404</v>
          </cell>
          <cell r="D13">
            <v>140</v>
          </cell>
          <cell r="E13">
            <v>4</v>
          </cell>
          <cell r="F13">
            <v>2.1440000000000001</v>
          </cell>
          <cell r="G13">
            <v>158.1</v>
          </cell>
          <cell r="H13">
            <v>22.4394256</v>
          </cell>
          <cell r="I13">
            <v>180.53942559999999</v>
          </cell>
        </row>
        <row r="14">
          <cell r="C14" t="str">
            <v>a1604</v>
          </cell>
          <cell r="D14">
            <v>160</v>
          </cell>
          <cell r="E14">
            <v>4</v>
          </cell>
          <cell r="F14">
            <v>2.7989999999999999</v>
          </cell>
          <cell r="G14">
            <v>208.5</v>
          </cell>
          <cell r="H14">
            <v>29.294753849999996</v>
          </cell>
          <cell r="I14">
            <v>237.79475385000001</v>
          </cell>
        </row>
        <row r="15">
          <cell r="C15" t="str">
            <v>a1804</v>
          </cell>
          <cell r="D15">
            <v>180</v>
          </cell>
          <cell r="E15">
            <v>4</v>
          </cell>
          <cell r="F15">
            <v>3.581</v>
          </cell>
          <cell r="G15">
            <v>266</v>
          </cell>
          <cell r="H15">
            <v>37.479283149999993</v>
          </cell>
          <cell r="I15">
            <v>303.47928315000001</v>
          </cell>
        </row>
        <row r="16">
          <cell r="C16" t="str">
            <v>a2004</v>
          </cell>
          <cell r="D16">
            <v>200</v>
          </cell>
          <cell r="E16">
            <v>4</v>
          </cell>
          <cell r="F16">
            <v>4.3310000000000004</v>
          </cell>
          <cell r="G16">
            <v>323.39999999999998</v>
          </cell>
          <cell r="H16">
            <v>45.32889565</v>
          </cell>
          <cell r="I16">
            <v>368.72889564999997</v>
          </cell>
        </row>
        <row r="17">
          <cell r="C17" t="str">
            <v>a2254</v>
          </cell>
          <cell r="D17">
            <v>225</v>
          </cell>
          <cell r="E17">
            <v>4</v>
          </cell>
          <cell r="F17">
            <v>5.5110000000000001</v>
          </cell>
          <cell r="G17">
            <v>423.7</v>
          </cell>
          <cell r="H17">
            <v>57.678952649999992</v>
          </cell>
          <cell r="I17">
            <v>481.37895264999997</v>
          </cell>
        </row>
        <row r="18">
          <cell r="C18" t="str">
            <v>a2504</v>
          </cell>
          <cell r="D18">
            <v>250</v>
          </cell>
          <cell r="E18">
            <v>4</v>
          </cell>
          <cell r="F18">
            <v>6.6740000000000004</v>
          </cell>
          <cell r="G18">
            <v>495.2</v>
          </cell>
          <cell r="H18">
            <v>69.851085099999992</v>
          </cell>
          <cell r="I18">
            <v>565.05108510000002</v>
          </cell>
        </row>
        <row r="19">
          <cell r="C19" t="str">
            <v>a2804</v>
          </cell>
          <cell r="D19">
            <v>280</v>
          </cell>
          <cell r="E19">
            <v>4</v>
          </cell>
          <cell r="F19">
            <v>8.4529999999999994</v>
          </cell>
          <cell r="G19">
            <v>650.5</v>
          </cell>
          <cell r="H19">
            <v>88.470365949999973</v>
          </cell>
          <cell r="I19">
            <v>738.97036594999997</v>
          </cell>
        </row>
        <row r="20">
          <cell r="C20" t="str">
            <v>a3154</v>
          </cell>
          <cell r="D20">
            <v>315</v>
          </cell>
          <cell r="E20">
            <v>4</v>
          </cell>
          <cell r="F20">
            <v>10.682</v>
          </cell>
          <cell r="G20">
            <v>825.7</v>
          </cell>
          <cell r="H20">
            <v>111.7994143</v>
          </cell>
          <cell r="I20">
            <v>937.49941430000001</v>
          </cell>
        </row>
        <row r="21">
          <cell r="C21" t="str">
            <v>a636</v>
          </cell>
          <cell r="D21">
            <v>63</v>
          </cell>
          <cell r="E21">
            <v>6</v>
          </cell>
          <cell r="F21">
            <v>0.66600000000000004</v>
          </cell>
          <cell r="G21">
            <v>47.7</v>
          </cell>
          <cell r="H21">
            <v>6.9704559000000001</v>
          </cell>
          <cell r="I21">
            <v>54.6704559</v>
          </cell>
        </row>
        <row r="22">
          <cell r="C22" t="str">
            <v>a756</v>
          </cell>
          <cell r="D22">
            <v>75</v>
          </cell>
          <cell r="E22">
            <v>6</v>
          </cell>
          <cell r="F22">
            <v>0.92300000000000004</v>
          </cell>
          <cell r="G22">
            <v>66.5</v>
          </cell>
          <cell r="H22">
            <v>9.6602564500000003</v>
          </cell>
          <cell r="I22">
            <v>76.160256450000006</v>
          </cell>
        </row>
        <row r="23">
          <cell r="C23" t="str">
            <v>a906</v>
          </cell>
          <cell r="D23">
            <v>90</v>
          </cell>
          <cell r="E23">
            <v>6</v>
          </cell>
          <cell r="F23">
            <v>1.321</v>
          </cell>
          <cell r="G23">
            <v>95.3</v>
          </cell>
          <cell r="H23">
            <v>13.825784149999997</v>
          </cell>
          <cell r="I23">
            <v>109.12578414999999</v>
          </cell>
        </row>
        <row r="24">
          <cell r="C24" t="str">
            <v>a1106</v>
          </cell>
          <cell r="D24">
            <v>110</v>
          </cell>
          <cell r="E24">
            <v>6</v>
          </cell>
          <cell r="F24">
            <v>1.9019999999999999</v>
          </cell>
          <cell r="G24">
            <v>138.1</v>
          </cell>
          <cell r="H24">
            <v>19.906617299999997</v>
          </cell>
          <cell r="I24">
            <v>158.00661729999999</v>
          </cell>
        </row>
        <row r="25">
          <cell r="C25" t="str">
            <v>a1256</v>
          </cell>
          <cell r="D25">
            <v>125</v>
          </cell>
          <cell r="E25">
            <v>6</v>
          </cell>
          <cell r="F25">
            <v>2.5110000000000001</v>
          </cell>
          <cell r="G25">
            <v>174.9</v>
          </cell>
          <cell r="H25">
            <v>26.280502649999999</v>
          </cell>
          <cell r="I25">
            <v>201.18050264999999</v>
          </cell>
        </row>
        <row r="26">
          <cell r="C26" t="str">
            <v>a1406</v>
          </cell>
          <cell r="D26">
            <v>140</v>
          </cell>
          <cell r="E26">
            <v>6</v>
          </cell>
          <cell r="F26">
            <v>3.1160000000000001</v>
          </cell>
          <cell r="G26">
            <v>226.3</v>
          </cell>
          <cell r="H26">
            <v>32.612523400000001</v>
          </cell>
          <cell r="I26">
            <v>258.9125234</v>
          </cell>
        </row>
        <row r="27">
          <cell r="C27" t="str">
            <v>a1606</v>
          </cell>
          <cell r="D27">
            <v>160</v>
          </cell>
          <cell r="E27">
            <v>6</v>
          </cell>
          <cell r="F27">
            <v>4.0119999999999996</v>
          </cell>
          <cell r="G27">
            <v>293.89999999999998</v>
          </cell>
          <cell r="H27">
            <v>41.990193799999993</v>
          </cell>
          <cell r="I27">
            <v>335.89019379999996</v>
          </cell>
        </row>
        <row r="28">
          <cell r="C28" t="str">
            <v>a1806</v>
          </cell>
          <cell r="D28">
            <v>180</v>
          </cell>
          <cell r="E28">
            <v>6</v>
          </cell>
          <cell r="F28">
            <v>5.1340000000000003</v>
          </cell>
          <cell r="G28">
            <v>379.8</v>
          </cell>
          <cell r="H28">
            <v>53.733214099999998</v>
          </cell>
          <cell r="I28">
            <v>433.53321410000001</v>
          </cell>
        </row>
        <row r="29">
          <cell r="C29" t="str">
            <v>a2006</v>
          </cell>
          <cell r="D29">
            <v>200</v>
          </cell>
          <cell r="E29">
            <v>6</v>
          </cell>
          <cell r="F29">
            <v>6.351</v>
          </cell>
          <cell r="G29">
            <v>461</v>
          </cell>
          <cell r="H29">
            <v>66.470518649999988</v>
          </cell>
          <cell r="I29">
            <v>527.47051865000003</v>
          </cell>
        </row>
        <row r="30">
          <cell r="C30" t="str">
            <v>a2256</v>
          </cell>
          <cell r="D30">
            <v>225</v>
          </cell>
          <cell r="E30">
            <v>6</v>
          </cell>
          <cell r="F30">
            <v>7.9749999999999996</v>
          </cell>
          <cell r="G30">
            <v>612</v>
          </cell>
          <cell r="H30">
            <v>83.467546249999998</v>
          </cell>
          <cell r="I30">
            <v>695.46754624999994</v>
          </cell>
        </row>
        <row r="31">
          <cell r="C31" t="str">
            <v>a2506</v>
          </cell>
          <cell r="D31">
            <v>250</v>
          </cell>
          <cell r="E31">
            <v>6</v>
          </cell>
          <cell r="F31">
            <v>9.8859999999999992</v>
          </cell>
          <cell r="G31">
            <v>760.2</v>
          </cell>
          <cell r="H31">
            <v>103.46835889999998</v>
          </cell>
          <cell r="I31">
            <v>863.66835890000004</v>
          </cell>
        </row>
        <row r="32">
          <cell r="C32" t="str">
            <v>a2806</v>
          </cell>
          <cell r="D32">
            <v>280</v>
          </cell>
          <cell r="E32">
            <v>6</v>
          </cell>
          <cell r="F32">
            <v>12.404</v>
          </cell>
          <cell r="G32">
            <v>958.3</v>
          </cell>
          <cell r="H32">
            <v>129.8221246</v>
          </cell>
          <cell r="I32">
            <v>1088.1221246</v>
          </cell>
        </row>
        <row r="33">
          <cell r="C33" t="str">
            <v>a3156</v>
          </cell>
          <cell r="D33">
            <v>315</v>
          </cell>
          <cell r="E33">
            <v>6</v>
          </cell>
          <cell r="F33">
            <v>15.723000000000001</v>
          </cell>
          <cell r="G33">
            <v>1204</v>
          </cell>
          <cell r="H33">
            <v>164.55927645</v>
          </cell>
          <cell r="I33">
            <v>1368.55927645</v>
          </cell>
        </row>
        <row r="34">
          <cell r="C34" t="str">
            <v>a6310</v>
          </cell>
          <cell r="D34">
            <v>63</v>
          </cell>
          <cell r="E34">
            <v>10</v>
          </cell>
          <cell r="F34">
            <v>1.01</v>
          </cell>
          <cell r="G34">
            <v>73.5</v>
          </cell>
          <cell r="H34">
            <v>10.5708115</v>
          </cell>
          <cell r="I34">
            <v>84.070811500000005</v>
          </cell>
        </row>
        <row r="35">
          <cell r="C35" t="str">
            <v>a7510</v>
          </cell>
          <cell r="D35">
            <v>75</v>
          </cell>
          <cell r="E35">
            <v>10</v>
          </cell>
          <cell r="F35">
            <v>1.4390000000000001</v>
          </cell>
          <cell r="G35">
            <v>104.9</v>
          </cell>
          <cell r="H35">
            <v>15.060789849999999</v>
          </cell>
          <cell r="I35">
            <v>119.96078985</v>
          </cell>
        </row>
        <row r="36">
          <cell r="C36" t="str">
            <v>a9010</v>
          </cell>
          <cell r="D36">
            <v>90</v>
          </cell>
          <cell r="E36">
            <v>10</v>
          </cell>
          <cell r="F36">
            <v>2.032</v>
          </cell>
          <cell r="G36">
            <v>148.69999999999999</v>
          </cell>
          <cell r="H36">
            <v>21.2672168</v>
          </cell>
          <cell r="I36">
            <v>169.96721679999999</v>
          </cell>
        </row>
        <row r="37">
          <cell r="C37" t="str">
            <v>a11010</v>
          </cell>
          <cell r="D37">
            <v>110</v>
          </cell>
          <cell r="E37">
            <v>10</v>
          </cell>
          <cell r="F37">
            <v>3.0619999999999998</v>
          </cell>
          <cell r="G37">
            <v>223.3</v>
          </cell>
          <cell r="H37">
            <v>32.047351299999995</v>
          </cell>
          <cell r="I37">
            <v>255.34735130000001</v>
          </cell>
        </row>
        <row r="38">
          <cell r="C38" t="str">
            <v>a12510</v>
          </cell>
          <cell r="D38">
            <v>125</v>
          </cell>
          <cell r="E38">
            <v>10</v>
          </cell>
          <cell r="F38">
            <v>3.9289999999999998</v>
          </cell>
          <cell r="G38">
            <v>291.8</v>
          </cell>
          <cell r="H38">
            <v>41.121503349999998</v>
          </cell>
          <cell r="I38">
            <v>332.92150335000002</v>
          </cell>
        </row>
        <row r="39">
          <cell r="C39" t="str">
            <v>a14010</v>
          </cell>
          <cell r="D39">
            <v>140</v>
          </cell>
          <cell r="E39">
            <v>10</v>
          </cell>
          <cell r="F39">
            <v>4.9050000000000002</v>
          </cell>
          <cell r="G39">
            <v>359.6</v>
          </cell>
          <cell r="H39">
            <v>51.336465749999995</v>
          </cell>
          <cell r="I39">
            <v>410.93646575000002</v>
          </cell>
        </row>
        <row r="40">
          <cell r="C40" t="str">
            <v>a16010</v>
          </cell>
          <cell r="D40">
            <v>160</v>
          </cell>
          <cell r="E40">
            <v>10</v>
          </cell>
          <cell r="F40">
            <v>6.4139999999999997</v>
          </cell>
          <cell r="G40">
            <v>474.3</v>
          </cell>
          <cell r="H40">
            <v>67.129886099999993</v>
          </cell>
          <cell r="I40">
            <v>541.42988609999998</v>
          </cell>
        </row>
        <row r="41">
          <cell r="C41" t="str">
            <v>a18010</v>
          </cell>
          <cell r="D41">
            <v>180</v>
          </cell>
          <cell r="E41">
            <v>10</v>
          </cell>
          <cell r="F41">
            <v>8.0920000000000005</v>
          </cell>
          <cell r="G41">
            <v>607.4</v>
          </cell>
          <cell r="H41">
            <v>84.692085800000001</v>
          </cell>
          <cell r="I41">
            <v>692.09208579999995</v>
          </cell>
        </row>
        <row r="42">
          <cell r="C42" t="str">
            <v>a20010</v>
          </cell>
          <cell r="D42">
            <v>200</v>
          </cell>
          <cell r="E42">
            <v>10</v>
          </cell>
          <cell r="F42">
            <v>10.000999999999999</v>
          </cell>
          <cell r="G42">
            <v>738</v>
          </cell>
          <cell r="H42">
            <v>104.67196614999997</v>
          </cell>
          <cell r="I42">
            <v>842.67196615</v>
          </cell>
        </row>
        <row r="43">
          <cell r="C43" t="str">
            <v>a22510</v>
          </cell>
          <cell r="D43">
            <v>225</v>
          </cell>
          <cell r="E43">
            <v>10</v>
          </cell>
          <cell r="F43">
            <v>12.675000000000001</v>
          </cell>
          <cell r="G43">
            <v>974.4</v>
          </cell>
          <cell r="H43">
            <v>132.65845125000001</v>
          </cell>
          <cell r="I43">
            <v>1107.05845125</v>
          </cell>
        </row>
        <row r="44">
          <cell r="C44" t="str">
            <v>a25010</v>
          </cell>
          <cell r="D44">
            <v>250</v>
          </cell>
          <cell r="E44">
            <v>10</v>
          </cell>
          <cell r="F44">
            <v>15.686</v>
          </cell>
          <cell r="G44">
            <v>1196.7</v>
          </cell>
          <cell r="H44">
            <v>164.17202889999999</v>
          </cell>
          <cell r="I44">
            <v>1360.8720289</v>
          </cell>
        </row>
        <row r="45">
          <cell r="C45" t="str">
            <v>a28010</v>
          </cell>
          <cell r="D45">
            <v>280</v>
          </cell>
          <cell r="E45">
            <v>10</v>
          </cell>
          <cell r="F45">
            <v>19.616</v>
          </cell>
          <cell r="G45">
            <v>1515.4</v>
          </cell>
          <cell r="H45">
            <v>205.30399839999998</v>
          </cell>
          <cell r="I45">
            <v>1720.7039984</v>
          </cell>
        </row>
        <row r="46">
          <cell r="C46" t="str">
            <v>a31510</v>
          </cell>
          <cell r="D46">
            <v>315</v>
          </cell>
          <cell r="E46">
            <v>10</v>
          </cell>
          <cell r="F46">
            <v>24.731999999999999</v>
          </cell>
          <cell r="G46">
            <v>1911.7</v>
          </cell>
          <cell r="H46">
            <v>258.8488218</v>
          </cell>
          <cell r="I46">
            <v>2170.5488218</v>
          </cell>
        </row>
      </sheetData>
      <sheetData sheetId="36" refreshError="1"/>
      <sheetData sheetId="37">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m1"/>
      <sheetName val="hdpe-rates"/>
      <sheetName val="hdpe weights"/>
      <sheetName val="ssr-rates"/>
      <sheetName val="pvc-rates"/>
      <sheetName val="PVC weights"/>
      <sheetName val="Material"/>
      <sheetName val="Labour"/>
      <sheetName val="m"/>
      <sheetName val="Sheet2"/>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General"/>
      <sheetName val="Lead statement"/>
      <sheetName val="hdpe_rates"/>
      <sheetName val="DATA_PRG"/>
      <sheetName val="DISCOUNT"/>
      <sheetName val="concrete"/>
      <sheetName val="labour coeff"/>
      <sheetName val="pipe-est_(18)1"/>
      <sheetName val="pipe-est_(18)-11"/>
      <sheetName val="pipe-est_(13habs)100%1"/>
      <sheetName val="pipe-est_(13habs)-bypass-Glsr1"/>
      <sheetName val="specification_report1"/>
      <sheetName val="hdpe_weights"/>
      <sheetName val="PVC_weights"/>
      <sheetName val="PVC_dia"/>
      <sheetName val="wh_data_R"/>
      <sheetName val="wh_data"/>
      <sheetName val="CPHEEO"/>
      <sheetName val="input"/>
      <sheetName val="Bridge Data 2005-06"/>
      <sheetName val="Specification"/>
      <sheetName val="r"/>
      <sheetName val="beam-reinft"/>
      <sheetName val="Rates SSR 2008-09"/>
      <sheetName val="Marteru"/>
      <sheetName val="Sheet1"/>
      <sheetName val="Plant_&amp;__Machinery"/>
      <sheetName val="Data_F8_BTR"/>
      <sheetName val="Global_factors"/>
      <sheetName val="MRoad_data"/>
      <sheetName val="PH_data"/>
      <sheetName val="Lead_statement"/>
    </sheetNames>
    <sheetDataSet>
      <sheetData sheetId="0" refreshError="1">
        <row r="30">
          <cell r="I30">
            <v>20</v>
          </cell>
          <cell r="J30">
            <v>25</v>
          </cell>
          <cell r="K30">
            <v>32</v>
          </cell>
          <cell r="L30">
            <v>40</v>
          </cell>
          <cell r="M30">
            <v>50</v>
          </cell>
          <cell r="N30">
            <v>63</v>
          </cell>
          <cell r="O30">
            <v>75</v>
          </cell>
          <cell r="P30">
            <v>90</v>
          </cell>
          <cell r="Q30">
            <v>110</v>
          </cell>
          <cell r="R30">
            <v>125</v>
          </cell>
          <cell r="S30">
            <v>140</v>
          </cell>
          <cell r="T30">
            <v>160</v>
          </cell>
          <cell r="U30">
            <v>180</v>
          </cell>
          <cell r="V30">
            <v>200</v>
          </cell>
          <cell r="W30">
            <v>225</v>
          </cell>
          <cell r="X30">
            <v>250</v>
          </cell>
          <cell r="Y30">
            <v>280</v>
          </cell>
          <cell r="Z30">
            <v>315</v>
          </cell>
        </row>
        <row r="31">
          <cell r="I31">
            <v>98.942999999999998</v>
          </cell>
          <cell r="J31">
            <v>102.373</v>
          </cell>
          <cell r="K31">
            <v>108.223</v>
          </cell>
          <cell r="L31">
            <v>108.04300000000001</v>
          </cell>
          <cell r="M31">
            <v>115.363</v>
          </cell>
          <cell r="N31">
            <v>117.063</v>
          </cell>
          <cell r="O31">
            <v>132.87200979591836</v>
          </cell>
          <cell r="P31">
            <v>135.98747306122451</v>
          </cell>
          <cell r="Q31">
            <v>163.79610204081632</v>
          </cell>
          <cell r="R31">
            <v>188.07386734693878</v>
          </cell>
          <cell r="S31">
            <v>213.20737142857143</v>
          </cell>
          <cell r="T31">
            <v>267.638066122449</v>
          </cell>
          <cell r="U31">
            <v>313.20471020408161</v>
          </cell>
          <cell r="V31">
            <v>373.85379183673479</v>
          </cell>
          <cell r="W31">
            <v>468.36797387755109</v>
          </cell>
          <cell r="X31">
            <v>590.3540734693878</v>
          </cell>
          <cell r="Y31">
            <v>672.82327428571421</v>
          </cell>
          <cell r="Z31">
            <v>822.26351795918367</v>
          </cell>
        </row>
        <row r="32">
          <cell r="I32">
            <v>98.942999999999998</v>
          </cell>
          <cell r="J32">
            <v>102.373</v>
          </cell>
          <cell r="K32">
            <v>108.223</v>
          </cell>
          <cell r="L32">
            <v>108.04300000000001</v>
          </cell>
          <cell r="M32">
            <v>115.363</v>
          </cell>
          <cell r="N32">
            <v>117.063</v>
          </cell>
          <cell r="O32">
            <v>132.87200979591836</v>
          </cell>
          <cell r="P32">
            <v>153.06747306122452</v>
          </cell>
          <cell r="Q32">
            <v>186.54610204081632</v>
          </cell>
          <cell r="R32">
            <v>218.49386734693877</v>
          </cell>
          <cell r="S32">
            <v>252.40737142857142</v>
          </cell>
          <cell r="T32">
            <v>318.92806612244902</v>
          </cell>
          <cell r="U32">
            <v>380.0847102040816</v>
          </cell>
          <cell r="V32">
            <v>447.03379183673474</v>
          </cell>
          <cell r="W32">
            <v>568.95797387755113</v>
          </cell>
          <cell r="X32">
            <v>672.95407346938782</v>
          </cell>
          <cell r="Y32">
            <v>820.49327428571428</v>
          </cell>
          <cell r="Z32">
            <v>1013.4535179591837</v>
          </cell>
        </row>
        <row r="33">
          <cell r="I33">
            <v>98.942999999999998</v>
          </cell>
          <cell r="J33">
            <v>102.373</v>
          </cell>
          <cell r="K33">
            <v>108.223</v>
          </cell>
          <cell r="L33">
            <v>108.04300000000001</v>
          </cell>
          <cell r="M33">
            <v>115.363</v>
          </cell>
          <cell r="N33">
            <v>131.66703387755103</v>
          </cell>
          <cell r="O33">
            <v>152.04610081632654</v>
          </cell>
          <cell r="P33">
            <v>182.57924530612246</v>
          </cell>
          <cell r="Q33">
            <v>229.51835265306124</v>
          </cell>
          <cell r="R33">
            <v>267.72216816326534</v>
          </cell>
          <cell r="S33">
            <v>324.40377918367346</v>
          </cell>
          <cell r="T33">
            <v>408.9665832653061</v>
          </cell>
          <cell r="U33">
            <v>500.89688040816327</v>
          </cell>
          <cell r="V33">
            <v>591.44107469387768</v>
          </cell>
          <cell r="W33">
            <v>770.04717469387765</v>
          </cell>
          <cell r="X33">
            <v>936.9566061224491</v>
          </cell>
          <cell r="Y33">
            <v>1148.0506955102042</v>
          </cell>
          <cell r="Z33">
            <v>1413.7804946938777</v>
          </cell>
        </row>
        <row r="34">
          <cell r="I34">
            <v>98.942999999999998</v>
          </cell>
          <cell r="J34">
            <v>102.373</v>
          </cell>
          <cell r="K34">
            <v>108.223</v>
          </cell>
          <cell r="L34">
            <v>116.58300000000001</v>
          </cell>
          <cell r="M34">
            <v>129.85300000000001</v>
          </cell>
          <cell r="N34">
            <v>159.10052897959184</v>
          </cell>
          <cell r="O34">
            <v>192.92657142857144</v>
          </cell>
          <cell r="P34">
            <v>239.47740612244897</v>
          </cell>
          <cell r="Q34">
            <v>320.35509428571436</v>
          </cell>
          <cell r="R34">
            <v>393.71241836734697</v>
          </cell>
          <cell r="S34">
            <v>466.22314000000006</v>
          </cell>
          <cell r="T34">
            <v>601.15104897959191</v>
          </cell>
          <cell r="U34">
            <v>744.15528489795929</v>
          </cell>
          <cell r="V34">
            <v>886.93225183673485</v>
          </cell>
          <cell r="W34">
            <v>1157.4898677551023</v>
          </cell>
          <cell r="X34">
            <v>1399.8646461224491</v>
          </cell>
          <cell r="Y34">
            <v>1740.5958951020411</v>
          </cell>
          <cell r="Z34">
            <v>2167.5376248979592</v>
          </cell>
        </row>
        <row r="35">
          <cell r="I35">
            <v>98.942999999999998</v>
          </cell>
          <cell r="J35">
            <v>102.373</v>
          </cell>
          <cell r="K35">
            <v>108.223</v>
          </cell>
          <cell r="L35">
            <v>116.58300000000001</v>
          </cell>
          <cell r="M35">
            <v>129.85300000000001</v>
          </cell>
          <cell r="N35">
            <v>159.10052897959184</v>
          </cell>
          <cell r="O35">
            <v>192.92657142857144</v>
          </cell>
          <cell r="P35">
            <v>239.47740612244897</v>
          </cell>
          <cell r="Q35">
            <v>320.35509428571436</v>
          </cell>
          <cell r="R35">
            <v>393.71241836734697</v>
          </cell>
          <cell r="S35">
            <v>466.22314000000006</v>
          </cell>
          <cell r="T35">
            <v>601.15104897959191</v>
          </cell>
          <cell r="U35">
            <v>744.15528489795929</v>
          </cell>
          <cell r="V35">
            <v>886.93225183673485</v>
          </cell>
          <cell r="W35">
            <v>1157.4898677551023</v>
          </cell>
          <cell r="X35">
            <v>1399.8646461224491</v>
          </cell>
          <cell r="Y35">
            <v>1740.5958951020411</v>
          </cell>
          <cell r="Z35">
            <v>2167.5376248979592</v>
          </cell>
        </row>
      </sheetData>
      <sheetData sheetId="1" refreshError="1">
        <row r="33">
          <cell r="I33">
            <v>20</v>
          </cell>
          <cell r="J33">
            <v>25</v>
          </cell>
          <cell r="K33">
            <v>32</v>
          </cell>
          <cell r="L33">
            <v>40</v>
          </cell>
          <cell r="M33">
            <v>50</v>
          </cell>
          <cell r="N33">
            <v>63</v>
          </cell>
          <cell r="O33">
            <v>75</v>
          </cell>
          <cell r="P33">
            <v>90</v>
          </cell>
          <cell r="Q33">
            <v>110</v>
          </cell>
          <cell r="R33">
            <v>125</v>
          </cell>
          <cell r="S33">
            <v>140</v>
          </cell>
          <cell r="T33">
            <v>160</v>
          </cell>
          <cell r="U33">
            <v>180</v>
          </cell>
          <cell r="V33">
            <v>200</v>
          </cell>
          <cell r="W33">
            <v>225</v>
          </cell>
          <cell r="X33">
            <v>250</v>
          </cell>
          <cell r="Y33">
            <v>280</v>
          </cell>
          <cell r="Z33">
            <v>315</v>
          </cell>
        </row>
        <row r="34">
          <cell r="I34">
            <v>107.00291196388262</v>
          </cell>
          <cell r="J34">
            <v>111.66291196388264</v>
          </cell>
          <cell r="K34">
            <v>113.62291196388263</v>
          </cell>
          <cell r="L34">
            <v>115.02291196388263</v>
          </cell>
          <cell r="M34">
            <v>123.81291196388264</v>
          </cell>
          <cell r="N34">
            <v>125.53291196388264</v>
          </cell>
          <cell r="O34">
            <v>146.57972911963884</v>
          </cell>
          <cell r="P34">
            <v>180.47781038374717</v>
          </cell>
          <cell r="Q34">
            <v>231.17559819413094</v>
          </cell>
          <cell r="R34">
            <v>274.99693002257334</v>
          </cell>
          <cell r="S34">
            <v>327.2551693002257</v>
          </cell>
          <cell r="T34">
            <v>410.35968397291202</v>
          </cell>
          <cell r="U34">
            <v>495.82738148984197</v>
          </cell>
          <cell r="V34">
            <v>621.08126410835223</v>
          </cell>
          <cell r="W34">
            <v>727.41343115124141</v>
          </cell>
          <cell r="X34">
            <v>870.22133182844254</v>
          </cell>
          <cell r="Y34">
            <v>1072.3046275395036</v>
          </cell>
          <cell r="Z34">
            <v>1324.7375846501129</v>
          </cell>
        </row>
        <row r="35">
          <cell r="I35">
            <v>107.00291196388262</v>
          </cell>
          <cell r="J35">
            <v>111.66291196388264</v>
          </cell>
          <cell r="K35">
            <v>113.62291196388263</v>
          </cell>
          <cell r="L35">
            <v>115.02291196388263</v>
          </cell>
          <cell r="M35">
            <v>123.81291196388264</v>
          </cell>
          <cell r="N35">
            <v>138.07291196388263</v>
          </cell>
          <cell r="O35">
            <v>165.78972911963882</v>
          </cell>
          <cell r="P35">
            <v>207.80781038374718</v>
          </cell>
          <cell r="Q35">
            <v>272.93559819413093</v>
          </cell>
          <cell r="R35">
            <v>329.66693002257341</v>
          </cell>
          <cell r="S35">
            <v>393.78516930022573</v>
          </cell>
          <cell r="T35">
            <v>500.09968397291203</v>
          </cell>
          <cell r="U35">
            <v>607.09738148984206</v>
          </cell>
          <cell r="V35">
            <v>759.87126410835219</v>
          </cell>
          <cell r="W35">
            <v>910.21343115124159</v>
          </cell>
          <cell r="X35">
            <v>1070.2713318284425</v>
          </cell>
          <cell r="Y35">
            <v>1355.4046275395035</v>
          </cell>
          <cell r="Z35">
            <v>1680.687584650113</v>
          </cell>
        </row>
        <row r="36">
          <cell r="I36">
            <v>107.00291196388264</v>
          </cell>
          <cell r="J36">
            <v>111.66291196388264</v>
          </cell>
          <cell r="K36">
            <v>113.62291196388263</v>
          </cell>
          <cell r="L36">
            <v>121.37291196388264</v>
          </cell>
          <cell r="M36">
            <v>135.67291196388263</v>
          </cell>
          <cell r="N36">
            <v>149.31718749999999</v>
          </cell>
          <cell r="O36">
            <v>180.28493303571426</v>
          </cell>
          <cell r="P36">
            <v>227.64821428571426</v>
          </cell>
          <cell r="Q36">
            <v>305.41618303571431</v>
          </cell>
          <cell r="R36">
            <v>369.29508928571425</v>
          </cell>
          <cell r="S36">
            <v>445.92756696428569</v>
          </cell>
          <cell r="T36">
            <v>566.26729910714289</v>
          </cell>
          <cell r="U36">
            <v>698.09944196428569</v>
          </cell>
          <cell r="V36">
            <v>836.50033482142851</v>
          </cell>
          <cell r="W36">
            <v>1037.3107142857143</v>
          </cell>
          <cell r="X36">
            <v>1262.0025669642855</v>
          </cell>
          <cell r="Y36">
            <v>1550.3404017857142</v>
          </cell>
          <cell r="Z36">
            <v>1938.2319196428568</v>
          </cell>
        </row>
        <row r="37">
          <cell r="I37">
            <v>107.00291196388264</v>
          </cell>
          <cell r="J37">
            <v>111.66291196388264</v>
          </cell>
          <cell r="K37">
            <v>117.87291196388264</v>
          </cell>
          <cell r="L37">
            <v>127.77291196388263</v>
          </cell>
          <cell r="M37">
            <v>142.77291196388265</v>
          </cell>
          <cell r="N37">
            <v>172.97291196388264</v>
          </cell>
          <cell r="O37">
            <v>214.38972911963884</v>
          </cell>
          <cell r="P37">
            <v>277.23781038374716</v>
          </cell>
          <cell r="Q37">
            <v>374.39559819413091</v>
          </cell>
          <cell r="R37">
            <v>463.71693002257342</v>
          </cell>
          <cell r="S37">
            <v>505.78516930022579</v>
          </cell>
          <cell r="T37">
            <v>718.32968397291211</v>
          </cell>
          <cell r="U37">
            <v>884.86738148984205</v>
          </cell>
          <cell r="V37">
            <v>1100.431264108352</v>
          </cell>
          <cell r="W37">
            <v>1323.5134311512415</v>
          </cell>
          <cell r="X37">
            <v>1606.5213318284425</v>
          </cell>
          <cell r="Y37">
            <v>1995.3546275395036</v>
          </cell>
          <cell r="Z37">
            <v>2494.2375846501127</v>
          </cell>
        </row>
        <row r="38">
          <cell r="I38">
            <v>107.00291196388264</v>
          </cell>
          <cell r="J38">
            <v>111.66291196388264</v>
          </cell>
          <cell r="K38">
            <v>120.51291196388263</v>
          </cell>
          <cell r="L38">
            <v>127.07291196388263</v>
          </cell>
          <cell r="M38">
            <v>152.56291196388264</v>
          </cell>
          <cell r="N38">
            <v>188.3046875</v>
          </cell>
          <cell r="O38">
            <v>235.98058035714286</v>
          </cell>
          <cell r="P38">
            <v>307.75033482142851</v>
          </cell>
          <cell r="Q38">
            <v>418.32834821428571</v>
          </cell>
          <cell r="R38">
            <v>522.74386160714289</v>
          </cell>
          <cell r="S38">
            <v>636.75245535714294</v>
          </cell>
          <cell r="T38">
            <v>816.55044642857138</v>
          </cell>
          <cell r="U38">
            <v>1001.3321428571428</v>
          </cell>
          <cell r="V38">
            <v>1225.7735491071428</v>
          </cell>
          <cell r="W38">
            <v>1525.7783482142856</v>
          </cell>
          <cell r="X38">
            <v>1868.4595982142855</v>
          </cell>
          <cell r="Y38">
            <v>2308.5241071428568</v>
          </cell>
          <cell r="Z38">
            <v>2892.3868303571426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 val="comp-st(GEN)"/>
      <sheetName val="TBAL9697 -group wise  sdpl"/>
      <sheetName val="Habco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s>
    <sheetDataSet>
      <sheetData sheetId="0"/>
      <sheetData sheetId="1"/>
      <sheetData sheetId="2"/>
      <sheetData sheetId="3"/>
      <sheetData sheetId="4"/>
      <sheetData sheetId="5" refreshError="1"/>
      <sheetData sheetId="6" refreshError="1"/>
      <sheetData sheetId="7"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
      <sheetName val="Sheet3"/>
      <sheetName val="Summary"/>
      <sheetName val="tps"/>
      <sheetName val="DD-Buyouts"/>
      <sheetName val="FR- Buyouts"/>
      <sheetName val="Imp-DDBuyouts"/>
      <sheetName val="Imp-FRBuyouts"/>
      <sheetName val="Imp-DD Buyouts"/>
      <sheetName val="DJC"/>
      <sheetName val="consumables"/>
      <sheetName val="august"/>
      <sheetName val="triconex(Daelim)"/>
      <sheetName val="Sheet16"/>
      <sheetName val="__00"/>
      <sheetName val="FR-_Buyouts"/>
      <sheetName val="Imp-DD_Buyouts"/>
      <sheetName val="DISCOUNT"/>
      <sheetName val="pvc_basic"/>
      <sheetName val="Mp-team 1"/>
      <sheetName val="MRATES"/>
      <sheetName val="Sheet1 (2)"/>
      <sheetName val="int-Dia-hdpe"/>
      <sheetName val="habs-list"/>
      <sheetName val="int-Dia-pvc"/>
      <sheetName val="nodes"/>
      <sheetName val="maya"/>
      <sheetName val="leads"/>
      <sheetName val="sup dat"/>
      <sheetName val="Material"/>
      <sheetName val="DATA"/>
      <sheetName val="Plant &amp;  Machinery"/>
      <sheetName val="Lead"/>
      <sheetName val="t_prsr"/>
      <sheetName val="id"/>
      <sheetName val="wh"/>
      <sheetName val="ewst"/>
      <sheetName val="labour"/>
      <sheetName val="Boq"/>
      <sheetName val="int-Dia"/>
      <sheetName val="hdpe weights"/>
      <sheetName val="PVC weights"/>
      <sheetName val="Sheet1"/>
      <sheetName val="Sheet2"/>
      <sheetName val="Sheet5"/>
      <sheetName val="Iocount"/>
      <sheetName val="DATA_PRG"/>
      <sheetName val="labour coeff"/>
      <sheetName val="detls"/>
      <sheetName val="m"/>
    </sheetNames>
    <sheetDataSet>
      <sheetData sheetId="0"/>
      <sheetData sheetId="1" refreshError="1">
        <row r="15">
          <cell r="C15">
            <v>4.25</v>
          </cell>
        </row>
        <row r="16">
          <cell r="C16">
            <v>3.5</v>
          </cell>
        </row>
      </sheetData>
      <sheetData sheetId="2">
        <row r="15">
          <cell r="C15">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v"/>
      <sheetName val="Plant_&amp;__Machinery2"/>
      <sheetName val="Lead_statement2"/>
      <sheetName val="Summary_of_Rates2"/>
      <sheetName val="Basic_Approach2"/>
      <sheetName val="Plant____Machinery"/>
      <sheetName val="t_prsr"/>
      <sheetName val="wh"/>
      <sheetName val="Sheet1 (2)"/>
      <sheetName val="MRATES"/>
      <sheetName val="Common "/>
      <sheetName val="HDPE-pipe-rates"/>
      <sheetName val="pvc-pipe-rates"/>
      <sheetName val="hdpe weights"/>
      <sheetName val="PVC weights"/>
      <sheetName val="Iocount"/>
      <sheetName val="leads"/>
      <sheetName val="Sheet5"/>
      <sheetName val="habs-list"/>
      <sheetName val="nodes"/>
      <sheetName val="Data"/>
      <sheetName val="RMR"/>
      <sheetName val="index"/>
      <sheetName val="mlead"/>
      <sheetName val="r"/>
      <sheetName val="detls"/>
      <sheetName val="int-Dia-hdpe"/>
      <sheetName val="int-Dia-pvc"/>
      <sheetName val="hdpe-rates"/>
      <sheetName val="pvc-rates"/>
      <sheetName val="ssr-rates"/>
      <sheetName val="DATA_PRG"/>
      <sheetName val="FORM7"/>
      <sheetName val="Plant 㫨  Machinery"/>
      <sheetName val="Plant_㫨__Machinery"/>
      <sheetName val="Plant_㫨__Machinery1"/>
      <sheetName val="Plant_㫨__Machinery2"/>
      <sheetName val="Data.F8.BTR"/>
      <sheetName val="Rates SSR 2008-09"/>
      <sheetName val="data existing_do not delete"/>
      <sheetName val="DATA-BASE"/>
      <sheetName val="DATA-ABSTRACT"/>
      <sheetName val="Sheet3"/>
      <sheetName val="Specification report"/>
      <sheetName val="maya"/>
      <sheetName val="Publicbuilding"/>
      <sheetName val="SSR 2014-15 Rates"/>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Road data"/>
      <sheetName val="IO LIST"/>
      <sheetName val="coverpage"/>
      <sheetName val="R_Det"/>
      <sheetName val="BWSCPlt"/>
      <sheetName val="CI"/>
      <sheetName val="DI"/>
      <sheetName val="G.R.P"/>
      <sheetName val="HDPE"/>
      <sheetName val="PSC REVISED"/>
      <sheetName val="pvc"/>
      <sheetName val="ARRR-ver-1104-Chandegaon"/>
      <sheetName val="Bitumen trunk"/>
      <sheetName val="Feeder"/>
      <sheetName val="R99 etc"/>
      <sheetName val="Trunk unpaved"/>
      <sheetName val="Main sheet"/>
      <sheetName val="INPUT SHEET"/>
      <sheetName val="RES-PLANNING"/>
      <sheetName val="Macro1"/>
      <sheetName val="0000000000000"/>
      <sheetName val="cert"/>
      <sheetName val="Nspt-smp-final-ORIGINAL"/>
      <sheetName val="id"/>
      <sheetName val="DISCOUNT"/>
      <sheetName val="covence16-17"/>
      <sheetName val="Alapadu"/>
      <sheetName val="Activity No (A) ( 12)  "/>
      <sheetName val="PRECAST lightconc-II"/>
      <sheetName val="Av.G Level"/>
      <sheetName val="Dn LF Sluice"/>
      <sheetName val="FB - 1L"/>
      <sheetName val="lable I"/>
      <sheetName val="Levels"/>
      <sheetName val="Wordsdata"/>
      <sheetName val="Specification"/>
      <sheetName val="Design"/>
      <sheetName val="Data 07-08 "/>
      <sheetName val="Indices"/>
      <sheetName val="Data base"/>
      <sheetName val="ew OG"/>
      <sheetName val="Revised rates(SSR 2015-16)"/>
      <sheetName val="MRoad data"/>
      <sheetName val="Pop"/>
      <sheetName val="Abs"/>
      <sheetName val="Masonry"/>
      <sheetName val="final abstract"/>
      <sheetName val="abs road"/>
      <sheetName val="GN-ST-10"/>
      <sheetName val="Road Detail Est."/>
      <sheetName val="Process"/>
      <sheetName val="Gates and Pergola Data"/>
      <sheetName val="Usage"/>
      <sheetName val="Rates2"/>
      <sheetName val="Detailed"/>
      <sheetName val="segments-details"/>
      <sheetName val="Spec"/>
      <sheetName val="economic PM"/>
      <sheetName val="Cover"/>
      <sheetName val="Data-ELSR"/>
      <sheetName val="Mortars"/>
      <sheetName val=" Data -Valves"/>
      <sheetName val="PROCTOR"/>
      <sheetName val="2.0m  slab"/>
      <sheetName val="L040"/>
      <sheetName val="I-CO"/>
      <sheetName val="SEGMENTS"/>
      <sheetName val="Mp-team 1"/>
      <sheetName val="wh_data_R"/>
      <sheetName val="Cover sheet"/>
      <sheetName val="int-Dia"/>
      <sheetName val="hdpe_basic"/>
      <sheetName val="pvc_basic"/>
      <sheetName val="BM-HOOP"/>
      <sheetName val="PM&amp;GM"/>
      <sheetName val="water-hammar-strenght"/>
      <sheetName val=" data sheet "/>
      <sheetName val="TOP SLAB-beams"/>
      <sheetName val="Ward areas"/>
      <sheetName val="labour rates"/>
      <sheetName val="CBL_OD"/>
      <sheetName val="ESTIMATE"/>
      <sheetName val="m1"/>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Rd.Det.Est"/>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s>
    <sheetDataSet>
      <sheetData sheetId="0">
        <row r="6">
          <cell r="G6">
            <v>4082</v>
          </cell>
        </row>
      </sheetData>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6">
          <cell r="G6">
            <v>4082</v>
          </cell>
        </row>
      </sheetData>
      <sheetData sheetId="44">
        <row r="6">
          <cell r="G6">
            <v>4082</v>
          </cell>
        </row>
      </sheetData>
      <sheetData sheetId="45" refreshError="1"/>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refreshError="1"/>
      <sheetData sheetId="94"/>
      <sheetData sheetId="95"/>
      <sheetData sheetId="96"/>
      <sheetData sheetId="97"/>
      <sheetData sheetId="98" refreshError="1"/>
      <sheetData sheetId="99"/>
      <sheetData sheetId="100"/>
      <sheetData sheetId="10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B727F-A39C-4C84-8D17-230571C19ACF}">
  <dimension ref="A1:DC304"/>
  <sheetViews>
    <sheetView zoomScale="55" zoomScaleNormal="55" workbookViewId="0">
      <pane xSplit="5" ySplit="2" topLeftCell="F3" activePane="bottomRight" state="frozen"/>
      <selection pane="topRight" activeCell="H1" sqref="H1"/>
      <selection pane="bottomLeft" activeCell="A3" sqref="A3"/>
      <selection pane="bottomRight" activeCell="U271" sqref="U271"/>
    </sheetView>
  </sheetViews>
  <sheetFormatPr defaultRowHeight="69" customHeight="1"/>
  <cols>
    <col min="1" max="1" width="6.6640625" style="28" customWidth="1"/>
    <col min="2" max="2" width="12.5546875" style="28" hidden="1" customWidth="1"/>
    <col min="3" max="3" width="75.33203125" style="29" customWidth="1"/>
    <col min="4" max="4" width="7.109375" style="30" bestFit="1" customWidth="1"/>
    <col min="5" max="5" width="10.33203125" style="30" customWidth="1"/>
    <col min="6" max="6" width="14.88671875" style="31" bestFit="1" customWidth="1"/>
    <col min="7" max="7" width="17.33203125" bestFit="1" customWidth="1"/>
    <col min="8" max="8" width="8.6640625" customWidth="1"/>
    <col min="9" max="9" width="14.109375" bestFit="1" customWidth="1"/>
  </cols>
  <sheetData>
    <row r="1" spans="1:7" ht="20.399999999999999">
      <c r="A1" s="100" t="s">
        <v>0</v>
      </c>
      <c r="B1" s="100"/>
      <c r="C1" s="100"/>
      <c r="D1" s="100"/>
      <c r="E1" s="100"/>
      <c r="F1" s="1"/>
    </row>
    <row r="2" spans="1:7" ht="46.8">
      <c r="A2" s="2" t="s">
        <v>1</v>
      </c>
      <c r="B2" s="2" t="s">
        <v>2</v>
      </c>
      <c r="C2" s="3" t="s">
        <v>3</v>
      </c>
      <c r="D2" s="2" t="s">
        <v>4</v>
      </c>
      <c r="E2" s="2" t="s">
        <v>5</v>
      </c>
      <c r="F2" s="4" t="s">
        <v>6</v>
      </c>
      <c r="G2" s="2" t="s">
        <v>7</v>
      </c>
    </row>
    <row r="3" spans="1:7" ht="69" customHeight="1">
      <c r="A3" s="2"/>
      <c r="B3" s="2"/>
      <c r="C3" s="5" t="s">
        <v>8</v>
      </c>
      <c r="D3" s="2"/>
      <c r="E3" s="2"/>
      <c r="F3" s="4"/>
      <c r="G3" s="2"/>
    </row>
    <row r="4" spans="1:7" ht="69" customHeight="1">
      <c r="A4" s="6"/>
      <c r="B4" s="7"/>
      <c r="C4" s="3" t="s">
        <v>9</v>
      </c>
      <c r="D4" s="6"/>
      <c r="E4" s="6"/>
      <c r="F4" s="8"/>
      <c r="G4" s="9"/>
    </row>
    <row r="5" spans="1:7" ht="69" customHeight="1">
      <c r="A5" s="6">
        <v>1</v>
      </c>
      <c r="B5" s="6">
        <v>1</v>
      </c>
      <c r="C5" s="7" t="s">
        <v>10</v>
      </c>
      <c r="D5" s="6">
        <v>400</v>
      </c>
      <c r="E5" s="6" t="s">
        <v>11</v>
      </c>
      <c r="F5" s="9">
        <v>12720.338983050848</v>
      </c>
      <c r="G5" s="9">
        <f>D5*F5</f>
        <v>5088135.5932203392</v>
      </c>
    </row>
    <row r="6" spans="1:7" ht="69" customHeight="1">
      <c r="A6" s="6">
        <v>2</v>
      </c>
      <c r="B6" s="6">
        <v>1</v>
      </c>
      <c r="C6" s="7" t="s">
        <v>12</v>
      </c>
      <c r="D6" s="6">
        <f>200+185</f>
        <v>385</v>
      </c>
      <c r="E6" s="6" t="s">
        <v>11</v>
      </c>
      <c r="F6" s="9">
        <v>12720.338983050848</v>
      </c>
      <c r="G6" s="9">
        <f t="shared" ref="G6:G61" si="0">D6*F6</f>
        <v>4897330.5084745763</v>
      </c>
    </row>
    <row r="7" spans="1:7" ht="69" customHeight="1">
      <c r="A7" s="6">
        <v>3</v>
      </c>
      <c r="B7" s="6">
        <v>1.5</v>
      </c>
      <c r="C7" s="7" t="s">
        <v>13</v>
      </c>
      <c r="D7" s="6">
        <v>2</v>
      </c>
      <c r="E7" s="6" t="s">
        <v>14</v>
      </c>
      <c r="F7" s="9">
        <v>250000</v>
      </c>
      <c r="G7" s="9">
        <f t="shared" si="0"/>
        <v>500000</v>
      </c>
    </row>
    <row r="8" spans="1:7" ht="69" customHeight="1">
      <c r="A8" s="6">
        <v>4</v>
      </c>
      <c r="B8" s="6">
        <v>2.1</v>
      </c>
      <c r="C8" s="7" t="s">
        <v>15</v>
      </c>
      <c r="D8" s="6">
        <v>160</v>
      </c>
      <c r="E8" s="6" t="s">
        <v>11</v>
      </c>
      <c r="F8" s="9">
        <v>3419.4915254237289</v>
      </c>
      <c r="G8" s="9">
        <f t="shared" si="0"/>
        <v>547118.64406779665</v>
      </c>
    </row>
    <row r="9" spans="1:7" ht="69" customHeight="1">
      <c r="A9" s="6">
        <v>5</v>
      </c>
      <c r="B9" s="6">
        <v>2.2000000000000002</v>
      </c>
      <c r="C9" s="7" t="s">
        <v>16</v>
      </c>
      <c r="D9" s="6">
        <v>175</v>
      </c>
      <c r="E9" s="6" t="s">
        <v>11</v>
      </c>
      <c r="F9" s="9">
        <v>3177.9661016949153</v>
      </c>
      <c r="G9" s="9">
        <f t="shared" si="0"/>
        <v>556144.06779661018</v>
      </c>
    </row>
    <row r="10" spans="1:7" ht="69" customHeight="1">
      <c r="A10" s="6">
        <v>6</v>
      </c>
      <c r="B10" s="6">
        <v>3</v>
      </c>
      <c r="C10" s="7" t="s">
        <v>17</v>
      </c>
      <c r="D10" s="6">
        <v>4</v>
      </c>
      <c r="E10" s="6" t="s">
        <v>14</v>
      </c>
      <c r="F10" s="9">
        <v>394067.79661016952</v>
      </c>
      <c r="G10" s="9">
        <f t="shared" si="0"/>
        <v>1576271.1864406781</v>
      </c>
    </row>
    <row r="11" spans="1:7" ht="69" customHeight="1">
      <c r="A11" s="6">
        <v>7</v>
      </c>
      <c r="B11" s="6">
        <v>3.1</v>
      </c>
      <c r="C11" s="7" t="s">
        <v>18</v>
      </c>
      <c r="D11" s="6">
        <v>4</v>
      </c>
      <c r="E11" s="6" t="s">
        <v>14</v>
      </c>
      <c r="F11" s="10">
        <v>1266949.1525423729</v>
      </c>
      <c r="G11" s="9">
        <f t="shared" si="0"/>
        <v>5067796.6101694917</v>
      </c>
    </row>
    <row r="12" spans="1:7" ht="69" customHeight="1">
      <c r="A12" s="6">
        <v>8</v>
      </c>
      <c r="B12" s="6">
        <v>3.2</v>
      </c>
      <c r="C12" s="7" t="s">
        <v>19</v>
      </c>
      <c r="D12" s="6">
        <v>4</v>
      </c>
      <c r="E12" s="6" t="s">
        <v>14</v>
      </c>
      <c r="F12" s="10">
        <v>292372.88135593222</v>
      </c>
      <c r="G12" s="9">
        <f t="shared" si="0"/>
        <v>1169491.5254237289</v>
      </c>
    </row>
    <row r="13" spans="1:7" ht="69" customHeight="1">
      <c r="A13" s="6">
        <v>9</v>
      </c>
      <c r="B13" s="6">
        <v>4</v>
      </c>
      <c r="C13" s="7" t="s">
        <v>20</v>
      </c>
      <c r="D13" s="6">
        <v>4</v>
      </c>
      <c r="E13" s="6" t="s">
        <v>14</v>
      </c>
      <c r="F13" s="10">
        <v>19067.796610169491</v>
      </c>
      <c r="G13" s="9">
        <f t="shared" si="0"/>
        <v>76271.186440677964</v>
      </c>
    </row>
    <row r="14" spans="1:7" ht="69" customHeight="1">
      <c r="A14" s="6">
        <v>10</v>
      </c>
      <c r="B14" s="6">
        <v>5.0999999999999996</v>
      </c>
      <c r="C14" s="7" t="s">
        <v>21</v>
      </c>
      <c r="D14" s="6">
        <v>4</v>
      </c>
      <c r="E14" s="6" t="s">
        <v>14</v>
      </c>
      <c r="F14" s="10">
        <v>1012711.8644067798</v>
      </c>
      <c r="G14" s="9">
        <f t="shared" si="0"/>
        <v>4050847.457627119</v>
      </c>
    </row>
    <row r="15" spans="1:7" ht="69" customHeight="1">
      <c r="A15" s="6">
        <v>11</v>
      </c>
      <c r="B15" s="6">
        <v>5.2</v>
      </c>
      <c r="C15" s="7" t="s">
        <v>22</v>
      </c>
      <c r="D15" s="6">
        <v>2</v>
      </c>
      <c r="E15" s="6" t="s">
        <v>14</v>
      </c>
      <c r="F15" s="10">
        <v>4025423.7288135597</v>
      </c>
      <c r="G15" s="9">
        <f t="shared" si="0"/>
        <v>8050847.4576271195</v>
      </c>
    </row>
    <row r="16" spans="1:7" ht="69" customHeight="1">
      <c r="A16" s="6">
        <v>12</v>
      </c>
      <c r="B16" s="6">
        <v>5.3</v>
      </c>
      <c r="C16" s="7" t="s">
        <v>23</v>
      </c>
      <c r="D16" s="6">
        <v>2</v>
      </c>
      <c r="E16" s="6" t="s">
        <v>14</v>
      </c>
      <c r="F16" s="10">
        <v>3008474.5762711866</v>
      </c>
      <c r="G16" s="9">
        <f t="shared" si="0"/>
        <v>6016949.1525423732</v>
      </c>
    </row>
    <row r="17" spans="1:7" ht="69" customHeight="1">
      <c r="A17" s="6">
        <v>13</v>
      </c>
      <c r="B17" s="6">
        <v>5.4</v>
      </c>
      <c r="C17" s="7" t="s">
        <v>24</v>
      </c>
      <c r="D17" s="6">
        <v>2</v>
      </c>
      <c r="E17" s="6" t="s">
        <v>14</v>
      </c>
      <c r="F17" s="9">
        <v>843220.3389830509</v>
      </c>
      <c r="G17" s="9">
        <f t="shared" si="0"/>
        <v>1686440.6779661018</v>
      </c>
    </row>
    <row r="18" spans="1:7" ht="69" customHeight="1">
      <c r="A18" s="6">
        <v>14</v>
      </c>
      <c r="B18" s="6">
        <v>91</v>
      </c>
      <c r="C18" s="7" t="s">
        <v>25</v>
      </c>
      <c r="D18" s="6">
        <v>4</v>
      </c>
      <c r="E18" s="6" t="s">
        <v>14</v>
      </c>
      <c r="F18" s="9">
        <v>19067.796610169491</v>
      </c>
      <c r="G18" s="9">
        <f t="shared" si="0"/>
        <v>76271.186440677964</v>
      </c>
    </row>
    <row r="19" spans="1:7" ht="69" customHeight="1">
      <c r="A19" s="6">
        <v>15</v>
      </c>
      <c r="B19" s="6">
        <v>6</v>
      </c>
      <c r="C19" s="7" t="s">
        <v>26</v>
      </c>
      <c r="D19" s="6">
        <v>62</v>
      </c>
      <c r="E19" s="6" t="s">
        <v>14</v>
      </c>
      <c r="F19" s="9">
        <v>15889.830508474577</v>
      </c>
      <c r="G19" s="9">
        <f t="shared" si="0"/>
        <v>985169.49152542383</v>
      </c>
    </row>
    <row r="20" spans="1:7" ht="69" customHeight="1">
      <c r="A20" s="6">
        <v>16</v>
      </c>
      <c r="B20" s="6">
        <v>7</v>
      </c>
      <c r="C20" s="7" t="s">
        <v>27</v>
      </c>
      <c r="D20" s="6">
        <v>7</v>
      </c>
      <c r="E20" s="6" t="s">
        <v>14</v>
      </c>
      <c r="F20" s="9">
        <v>97457.627118644072</v>
      </c>
      <c r="G20" s="9">
        <f t="shared" si="0"/>
        <v>682203.3898305085</v>
      </c>
    </row>
    <row r="21" spans="1:7" ht="69" customHeight="1">
      <c r="A21" s="6">
        <v>17</v>
      </c>
      <c r="B21" s="6">
        <v>8</v>
      </c>
      <c r="C21" s="7" t="s">
        <v>28</v>
      </c>
      <c r="D21" s="6">
        <v>4</v>
      </c>
      <c r="E21" s="6" t="s">
        <v>14</v>
      </c>
      <c r="F21" s="9">
        <v>97457.627118644072</v>
      </c>
      <c r="G21" s="9">
        <f t="shared" si="0"/>
        <v>389830.50847457629</v>
      </c>
    </row>
    <row r="22" spans="1:7" ht="69" customHeight="1">
      <c r="A22" s="6">
        <v>18</v>
      </c>
      <c r="B22" s="6">
        <v>8</v>
      </c>
      <c r="C22" s="7" t="s">
        <v>29</v>
      </c>
      <c r="D22" s="6">
        <v>2</v>
      </c>
      <c r="E22" s="6" t="s">
        <v>14</v>
      </c>
      <c r="F22" s="9">
        <v>444915.25423728814</v>
      </c>
      <c r="G22" s="9">
        <f t="shared" si="0"/>
        <v>889830.50847457629</v>
      </c>
    </row>
    <row r="23" spans="1:7" ht="69" customHeight="1">
      <c r="A23" s="6">
        <v>19</v>
      </c>
      <c r="B23" s="6">
        <v>10</v>
      </c>
      <c r="C23" s="7" t="s">
        <v>30</v>
      </c>
      <c r="D23" s="6">
        <v>4</v>
      </c>
      <c r="E23" s="6" t="s">
        <v>14</v>
      </c>
      <c r="F23" s="9">
        <v>63559.322033898308</v>
      </c>
      <c r="G23" s="9">
        <f t="shared" si="0"/>
        <v>254237.28813559323</v>
      </c>
    </row>
    <row r="24" spans="1:7" ht="69" customHeight="1">
      <c r="A24" s="6">
        <v>20</v>
      </c>
      <c r="B24" s="6">
        <v>11</v>
      </c>
      <c r="C24" s="7" t="s">
        <v>31</v>
      </c>
      <c r="D24" s="6">
        <v>4</v>
      </c>
      <c r="E24" s="6" t="s">
        <v>14</v>
      </c>
      <c r="F24" s="9">
        <v>15889.830508474577</v>
      </c>
      <c r="G24" s="9">
        <f t="shared" si="0"/>
        <v>63559.322033898308</v>
      </c>
    </row>
    <row r="25" spans="1:7" ht="69" customHeight="1">
      <c r="A25" s="6">
        <v>21</v>
      </c>
      <c r="B25" s="6">
        <v>12</v>
      </c>
      <c r="C25" s="7" t="s">
        <v>32</v>
      </c>
      <c r="D25" s="6">
        <v>4</v>
      </c>
      <c r="E25" s="6" t="s">
        <v>14</v>
      </c>
      <c r="F25" s="9">
        <v>31779.661016949154</v>
      </c>
      <c r="G25" s="9">
        <f t="shared" si="0"/>
        <v>127118.64406779662</v>
      </c>
    </row>
    <row r="26" spans="1:7" ht="69" customHeight="1">
      <c r="A26" s="6">
        <v>22</v>
      </c>
      <c r="B26" s="6">
        <v>13</v>
      </c>
      <c r="C26" s="7" t="s">
        <v>33</v>
      </c>
      <c r="D26" s="6">
        <v>4</v>
      </c>
      <c r="E26" s="6" t="s">
        <v>14</v>
      </c>
      <c r="F26" s="9">
        <v>326271.18644067796</v>
      </c>
      <c r="G26" s="9">
        <f t="shared" si="0"/>
        <v>1305084.7457627119</v>
      </c>
    </row>
    <row r="27" spans="1:7" ht="69" customHeight="1">
      <c r="A27" s="6">
        <v>23</v>
      </c>
      <c r="B27" s="6">
        <v>14</v>
      </c>
      <c r="C27" s="7" t="s">
        <v>34</v>
      </c>
      <c r="D27" s="6">
        <v>2</v>
      </c>
      <c r="E27" s="6" t="s">
        <v>14</v>
      </c>
      <c r="F27" s="9">
        <v>312500</v>
      </c>
      <c r="G27" s="9">
        <f t="shared" si="0"/>
        <v>625000</v>
      </c>
    </row>
    <row r="28" spans="1:7" ht="69" customHeight="1">
      <c r="A28" s="6">
        <v>25</v>
      </c>
      <c r="B28" s="6">
        <v>16.100000000000001</v>
      </c>
      <c r="C28" s="7" t="s">
        <v>35</v>
      </c>
      <c r="D28" s="6">
        <v>4</v>
      </c>
      <c r="E28" s="6" t="s">
        <v>14</v>
      </c>
      <c r="F28" s="9">
        <v>1097457.6271186441</v>
      </c>
      <c r="G28" s="9">
        <f t="shared" si="0"/>
        <v>4389830.5084745763</v>
      </c>
    </row>
    <row r="29" spans="1:7" ht="69" customHeight="1">
      <c r="A29" s="6">
        <v>26</v>
      </c>
      <c r="B29" s="6">
        <v>16.2</v>
      </c>
      <c r="C29" s="7" t="s">
        <v>36</v>
      </c>
      <c r="D29" s="6">
        <v>2</v>
      </c>
      <c r="E29" s="6" t="s">
        <v>14</v>
      </c>
      <c r="F29" s="9">
        <v>419491.52542372886</v>
      </c>
      <c r="G29" s="9">
        <f t="shared" si="0"/>
        <v>838983.05084745772</v>
      </c>
    </row>
    <row r="30" spans="1:7" ht="69" customHeight="1">
      <c r="A30" s="6">
        <v>28</v>
      </c>
      <c r="B30" s="6">
        <v>16.5</v>
      </c>
      <c r="C30" s="7" t="s">
        <v>37</v>
      </c>
      <c r="D30" s="6">
        <v>1</v>
      </c>
      <c r="E30" s="6" t="s">
        <v>14</v>
      </c>
      <c r="F30" s="9">
        <v>216101.69491525425</v>
      </c>
      <c r="G30" s="9">
        <f t="shared" si="0"/>
        <v>216101.69491525425</v>
      </c>
    </row>
    <row r="31" spans="1:7" ht="69" customHeight="1">
      <c r="A31" s="6">
        <v>29</v>
      </c>
      <c r="B31" s="6">
        <v>16.600000000000001</v>
      </c>
      <c r="C31" s="7" t="s">
        <v>38</v>
      </c>
      <c r="D31" s="6">
        <v>1</v>
      </c>
      <c r="E31" s="6" t="s">
        <v>14</v>
      </c>
      <c r="F31" s="9">
        <v>207627.11864406781</v>
      </c>
      <c r="G31" s="9">
        <f t="shared" si="0"/>
        <v>207627.11864406781</v>
      </c>
    </row>
    <row r="32" spans="1:7" ht="69" customHeight="1">
      <c r="A32" s="6">
        <v>30</v>
      </c>
      <c r="B32" s="6">
        <v>16.7</v>
      </c>
      <c r="C32" s="7" t="s">
        <v>39</v>
      </c>
      <c r="D32" s="6">
        <v>4</v>
      </c>
      <c r="E32" s="6" t="s">
        <v>14</v>
      </c>
      <c r="F32" s="9">
        <v>12711.864406779661</v>
      </c>
      <c r="G32" s="9">
        <f t="shared" si="0"/>
        <v>50847.457627118645</v>
      </c>
    </row>
    <row r="33" spans="1:7" ht="69" customHeight="1">
      <c r="A33" s="6">
        <v>31</v>
      </c>
      <c r="B33" s="6">
        <v>16.8</v>
      </c>
      <c r="C33" s="7" t="s">
        <v>40</v>
      </c>
      <c r="D33" s="6">
        <v>1</v>
      </c>
      <c r="E33" s="6" t="s">
        <v>14</v>
      </c>
      <c r="F33" s="9">
        <v>1012711.8644067798</v>
      </c>
      <c r="G33" s="9">
        <f t="shared" si="0"/>
        <v>1012711.8644067798</v>
      </c>
    </row>
    <row r="34" spans="1:7" ht="69" customHeight="1">
      <c r="A34" s="6">
        <v>32</v>
      </c>
      <c r="B34" s="6">
        <v>17.100000000000001</v>
      </c>
      <c r="C34" s="7" t="s">
        <v>41</v>
      </c>
      <c r="D34" s="6">
        <v>1</v>
      </c>
      <c r="E34" s="6" t="s">
        <v>14</v>
      </c>
      <c r="F34" s="9">
        <v>122881.3559322034</v>
      </c>
      <c r="G34" s="9">
        <f t="shared" si="0"/>
        <v>122881.3559322034</v>
      </c>
    </row>
    <row r="35" spans="1:7" ht="69" customHeight="1">
      <c r="A35" s="6">
        <v>33</v>
      </c>
      <c r="B35" s="6">
        <v>17.2</v>
      </c>
      <c r="C35" s="7" t="s">
        <v>42</v>
      </c>
      <c r="D35" s="6">
        <v>1</v>
      </c>
      <c r="E35" s="6" t="s">
        <v>14</v>
      </c>
      <c r="F35" s="9">
        <v>207627.11864406781</v>
      </c>
      <c r="G35" s="9">
        <f t="shared" si="0"/>
        <v>207627.11864406781</v>
      </c>
    </row>
    <row r="36" spans="1:7" ht="69" customHeight="1">
      <c r="A36" s="6">
        <v>34</v>
      </c>
      <c r="B36" s="6">
        <v>17.3</v>
      </c>
      <c r="C36" s="7" t="s">
        <v>43</v>
      </c>
      <c r="D36" s="6">
        <v>1</v>
      </c>
      <c r="E36" s="6" t="s">
        <v>14</v>
      </c>
      <c r="F36" s="9">
        <v>42372.881355932208</v>
      </c>
      <c r="G36" s="9">
        <f t="shared" si="0"/>
        <v>42372.881355932208</v>
      </c>
    </row>
    <row r="37" spans="1:7" ht="69" customHeight="1">
      <c r="A37" s="6">
        <v>35</v>
      </c>
      <c r="B37" s="6">
        <v>17.5</v>
      </c>
      <c r="C37" s="7" t="s">
        <v>44</v>
      </c>
      <c r="D37" s="6">
        <v>1</v>
      </c>
      <c r="E37" s="6" t="s">
        <v>14</v>
      </c>
      <c r="F37" s="9">
        <v>1266949.1525423729</v>
      </c>
      <c r="G37" s="9">
        <f t="shared" si="0"/>
        <v>1266949.1525423729</v>
      </c>
    </row>
    <row r="38" spans="1:7" ht="69" customHeight="1">
      <c r="A38" s="6">
        <v>36</v>
      </c>
      <c r="B38" s="6" t="s">
        <v>45</v>
      </c>
      <c r="C38" s="7" t="s">
        <v>46</v>
      </c>
      <c r="D38" s="6">
        <v>1</v>
      </c>
      <c r="E38" s="6" t="s">
        <v>14</v>
      </c>
      <c r="F38" s="9">
        <v>33898.305084745763</v>
      </c>
      <c r="G38" s="9">
        <f t="shared" si="0"/>
        <v>33898.305084745763</v>
      </c>
    </row>
    <row r="39" spans="1:7" ht="69" customHeight="1">
      <c r="A39" s="6">
        <v>37</v>
      </c>
      <c r="B39" s="6">
        <v>17.8</v>
      </c>
      <c r="C39" s="7" t="s">
        <v>47</v>
      </c>
      <c r="D39" s="6">
        <v>1</v>
      </c>
      <c r="E39" s="6" t="s">
        <v>14</v>
      </c>
      <c r="F39" s="9">
        <v>207627.11864406781</v>
      </c>
      <c r="G39" s="9">
        <f t="shared" si="0"/>
        <v>207627.11864406781</v>
      </c>
    </row>
    <row r="40" spans="1:7" ht="69" customHeight="1">
      <c r="A40" s="6">
        <v>38</v>
      </c>
      <c r="B40" s="6">
        <v>19</v>
      </c>
      <c r="C40" s="7" t="s">
        <v>48</v>
      </c>
      <c r="D40" s="6">
        <v>7</v>
      </c>
      <c r="E40" s="6" t="s">
        <v>49</v>
      </c>
      <c r="F40" s="9">
        <v>165254.2372881356</v>
      </c>
      <c r="G40" s="9">
        <f t="shared" si="0"/>
        <v>1156779.6610169492</v>
      </c>
    </row>
    <row r="41" spans="1:7" ht="69" customHeight="1">
      <c r="A41" s="6"/>
      <c r="B41" s="6"/>
      <c r="C41" s="7"/>
      <c r="D41" s="6"/>
      <c r="E41" s="6"/>
      <c r="F41" s="11"/>
      <c r="G41" s="11">
        <f>SUM(G5:G40)</f>
        <v>54436186.440677956</v>
      </c>
    </row>
    <row r="42" spans="1:7" ht="69" customHeight="1">
      <c r="A42" s="6"/>
      <c r="B42" s="7"/>
      <c r="C42" s="3" t="s">
        <v>50</v>
      </c>
      <c r="D42" s="6"/>
      <c r="E42" s="6"/>
      <c r="F42" s="9">
        <v>0</v>
      </c>
      <c r="G42" s="9">
        <f t="shared" si="0"/>
        <v>0</v>
      </c>
    </row>
    <row r="43" spans="1:7" ht="69" customHeight="1">
      <c r="A43" s="6">
        <v>39</v>
      </c>
      <c r="B43" s="6">
        <v>1</v>
      </c>
      <c r="C43" s="7" t="s">
        <v>10</v>
      </c>
      <c r="D43" s="6">
        <v>202</v>
      </c>
      <c r="E43" s="6" t="s">
        <v>11</v>
      </c>
      <c r="F43" s="9">
        <v>12720.338983050848</v>
      </c>
      <c r="G43" s="9">
        <f t="shared" si="0"/>
        <v>2569508.4745762711</v>
      </c>
    </row>
    <row r="44" spans="1:7" ht="69" customHeight="1">
      <c r="A44" s="6">
        <v>40</v>
      </c>
      <c r="B44" s="6">
        <v>1</v>
      </c>
      <c r="C44" s="7" t="s">
        <v>51</v>
      </c>
      <c r="D44" s="6">
        <f>85+61</f>
        <v>146</v>
      </c>
      <c r="E44" s="6" t="s">
        <v>11</v>
      </c>
      <c r="F44" s="9">
        <v>12720.338983050848</v>
      </c>
      <c r="G44" s="9">
        <f t="shared" si="0"/>
        <v>1857169.4915254237</v>
      </c>
    </row>
    <row r="45" spans="1:7" ht="69" customHeight="1">
      <c r="A45" s="6">
        <v>41</v>
      </c>
      <c r="B45" s="6">
        <v>2.1</v>
      </c>
      <c r="C45" s="7" t="s">
        <v>52</v>
      </c>
      <c r="D45" s="6">
        <f>85+61</f>
        <v>146</v>
      </c>
      <c r="E45" s="6" t="s">
        <v>11</v>
      </c>
      <c r="F45" s="9">
        <v>3419.4915254237289</v>
      </c>
      <c r="G45" s="9">
        <f t="shared" si="0"/>
        <v>499245.76271186443</v>
      </c>
    </row>
    <row r="46" spans="1:7" ht="69" customHeight="1">
      <c r="A46" s="6">
        <v>42</v>
      </c>
      <c r="B46" s="6">
        <v>2.2000000000000002</v>
      </c>
      <c r="C46" s="7" t="s">
        <v>53</v>
      </c>
      <c r="D46" s="6">
        <v>61</v>
      </c>
      <c r="E46" s="6" t="s">
        <v>11</v>
      </c>
      <c r="F46" s="9">
        <v>3177.9661016949153</v>
      </c>
      <c r="G46" s="9">
        <f t="shared" si="0"/>
        <v>193855.93220338982</v>
      </c>
    </row>
    <row r="47" spans="1:7" ht="69" customHeight="1">
      <c r="A47" s="6">
        <v>43</v>
      </c>
      <c r="B47" s="6">
        <v>3</v>
      </c>
      <c r="C47" s="7" t="s">
        <v>17</v>
      </c>
      <c r="D47" s="6">
        <v>3</v>
      </c>
      <c r="E47" s="6" t="s">
        <v>14</v>
      </c>
      <c r="F47" s="9">
        <v>334745.76271186443</v>
      </c>
      <c r="G47" s="9">
        <f t="shared" si="0"/>
        <v>1004237.2881355933</v>
      </c>
    </row>
    <row r="48" spans="1:7" ht="69" customHeight="1">
      <c r="A48" s="6">
        <v>44</v>
      </c>
      <c r="B48" s="6">
        <v>3.1</v>
      </c>
      <c r="C48" s="7" t="s">
        <v>18</v>
      </c>
      <c r="D48" s="6">
        <v>2</v>
      </c>
      <c r="E48" s="6" t="s">
        <v>14</v>
      </c>
      <c r="F48" s="9">
        <v>1266949.1525423729</v>
      </c>
      <c r="G48" s="9">
        <f t="shared" si="0"/>
        <v>2533898.3050847459</v>
      </c>
    </row>
    <row r="49" spans="1:7" ht="69" customHeight="1">
      <c r="A49" s="6">
        <v>45</v>
      </c>
      <c r="B49" s="6">
        <v>3.1</v>
      </c>
      <c r="C49" s="7" t="s">
        <v>54</v>
      </c>
      <c r="D49" s="6">
        <v>1</v>
      </c>
      <c r="E49" s="6" t="s">
        <v>14</v>
      </c>
      <c r="F49" s="9">
        <v>1012711.8644067798</v>
      </c>
      <c r="G49" s="9">
        <f t="shared" si="0"/>
        <v>1012711.8644067798</v>
      </c>
    </row>
    <row r="50" spans="1:7" ht="69" customHeight="1">
      <c r="A50" s="6">
        <v>46</v>
      </c>
      <c r="B50" s="6">
        <v>3.2</v>
      </c>
      <c r="C50" s="7" t="s">
        <v>19</v>
      </c>
      <c r="D50" s="6">
        <v>3</v>
      </c>
      <c r="E50" s="6" t="s">
        <v>14</v>
      </c>
      <c r="F50" s="9">
        <v>292372.88135593222</v>
      </c>
      <c r="G50" s="9">
        <f t="shared" si="0"/>
        <v>877118.64406779665</v>
      </c>
    </row>
    <row r="51" spans="1:7" ht="69" customHeight="1">
      <c r="A51" s="6">
        <v>47</v>
      </c>
      <c r="B51" s="6">
        <v>4</v>
      </c>
      <c r="C51" s="7" t="s">
        <v>20</v>
      </c>
      <c r="D51" s="6">
        <v>3</v>
      </c>
      <c r="E51" s="6" t="s">
        <v>14</v>
      </c>
      <c r="F51" s="9">
        <v>19067.796610169491</v>
      </c>
      <c r="G51" s="9">
        <f t="shared" si="0"/>
        <v>57203.389830508473</v>
      </c>
    </row>
    <row r="52" spans="1:7" ht="69" customHeight="1">
      <c r="A52" s="6">
        <v>49</v>
      </c>
      <c r="B52" s="6">
        <v>8</v>
      </c>
      <c r="C52" s="7" t="s">
        <v>28</v>
      </c>
      <c r="D52" s="6">
        <v>3</v>
      </c>
      <c r="E52" s="6" t="s">
        <v>14</v>
      </c>
      <c r="F52" s="9">
        <v>444915.25423728814</v>
      </c>
      <c r="G52" s="9">
        <f t="shared" si="0"/>
        <v>1334745.7627118644</v>
      </c>
    </row>
    <row r="53" spans="1:7" ht="69" customHeight="1">
      <c r="A53" s="6">
        <v>50</v>
      </c>
      <c r="B53" s="6">
        <v>15</v>
      </c>
      <c r="C53" s="7" t="s">
        <v>55</v>
      </c>
      <c r="D53" s="6">
        <v>40</v>
      </c>
      <c r="E53" s="6" t="s">
        <v>11</v>
      </c>
      <c r="F53" s="9">
        <v>550.84745762711873</v>
      </c>
      <c r="G53" s="9">
        <f t="shared" si="0"/>
        <v>22033.898305084749</v>
      </c>
    </row>
    <row r="54" spans="1:7" ht="69" customHeight="1">
      <c r="A54" s="6">
        <v>51</v>
      </c>
      <c r="B54" s="6">
        <v>15</v>
      </c>
      <c r="C54" s="7" t="s">
        <v>56</v>
      </c>
      <c r="D54" s="6">
        <v>3</v>
      </c>
      <c r="E54" s="6" t="s">
        <v>14</v>
      </c>
      <c r="F54" s="9">
        <v>139830.50847457629</v>
      </c>
      <c r="G54" s="9">
        <f t="shared" si="0"/>
        <v>419491.52542372886</v>
      </c>
    </row>
    <row r="55" spans="1:7" ht="69" customHeight="1">
      <c r="A55" s="6">
        <v>52</v>
      </c>
      <c r="B55" s="6">
        <v>91</v>
      </c>
      <c r="C55" s="7" t="s">
        <v>25</v>
      </c>
      <c r="D55" s="6">
        <v>3</v>
      </c>
      <c r="E55" s="6" t="s">
        <v>14</v>
      </c>
      <c r="F55" s="9">
        <v>10169.491525423729</v>
      </c>
      <c r="G55" s="9">
        <f t="shared" si="0"/>
        <v>30508.47457627119</v>
      </c>
    </row>
    <row r="56" spans="1:7" ht="69" customHeight="1">
      <c r="A56" s="6">
        <v>53</v>
      </c>
      <c r="B56" s="6">
        <v>88.6</v>
      </c>
      <c r="C56" s="7" t="s">
        <v>57</v>
      </c>
      <c r="D56" s="6">
        <v>3</v>
      </c>
      <c r="E56" s="6" t="s">
        <v>14</v>
      </c>
      <c r="F56" s="9">
        <v>41949.152542372882</v>
      </c>
      <c r="G56" s="9">
        <f t="shared" si="0"/>
        <v>125847.45762711865</v>
      </c>
    </row>
    <row r="57" spans="1:7" ht="69" customHeight="1">
      <c r="A57" s="6"/>
      <c r="B57" s="6"/>
      <c r="C57" s="7"/>
      <c r="D57" s="6"/>
      <c r="E57" s="6"/>
      <c r="F57" s="9">
        <v>0</v>
      </c>
      <c r="G57" s="9">
        <f t="shared" si="0"/>
        <v>0</v>
      </c>
    </row>
    <row r="58" spans="1:7" ht="69" customHeight="1">
      <c r="A58" s="6"/>
      <c r="B58" s="7"/>
      <c r="C58" s="3" t="s">
        <v>58</v>
      </c>
      <c r="D58" s="6"/>
      <c r="E58" s="6"/>
      <c r="F58" s="9">
        <v>0</v>
      </c>
      <c r="G58" s="9">
        <f t="shared" si="0"/>
        <v>0</v>
      </c>
    </row>
    <row r="59" spans="1:7" ht="69" customHeight="1">
      <c r="A59" s="6">
        <v>54</v>
      </c>
      <c r="B59" s="6">
        <v>12</v>
      </c>
      <c r="C59" s="7" t="s">
        <v>59</v>
      </c>
      <c r="D59" s="6">
        <v>5</v>
      </c>
      <c r="E59" s="6" t="s">
        <v>14</v>
      </c>
      <c r="F59" s="9">
        <v>31779.661016949154</v>
      </c>
      <c r="G59" s="9">
        <f t="shared" si="0"/>
        <v>158898.30508474578</v>
      </c>
    </row>
    <row r="60" spans="1:7" ht="69" customHeight="1">
      <c r="A60" s="6">
        <v>55</v>
      </c>
      <c r="B60" s="6">
        <v>11</v>
      </c>
      <c r="C60" s="7" t="s">
        <v>60</v>
      </c>
      <c r="D60" s="6">
        <v>5</v>
      </c>
      <c r="E60" s="6" t="s">
        <v>14</v>
      </c>
      <c r="F60" s="9">
        <v>15889.830508474577</v>
      </c>
      <c r="G60" s="9">
        <f t="shared" si="0"/>
        <v>79449.152542372889</v>
      </c>
    </row>
    <row r="61" spans="1:7" ht="69" customHeight="1">
      <c r="A61" s="6">
        <v>56</v>
      </c>
      <c r="B61" s="6">
        <v>91</v>
      </c>
      <c r="C61" s="7" t="s">
        <v>61</v>
      </c>
      <c r="D61" s="6">
        <v>10</v>
      </c>
      <c r="E61" s="6" t="s">
        <v>14</v>
      </c>
      <c r="F61" s="9">
        <v>8050.8474576271192</v>
      </c>
      <c r="G61" s="9">
        <f t="shared" si="0"/>
        <v>80508.474576271197</v>
      </c>
    </row>
    <row r="62" spans="1:7" ht="69" customHeight="1">
      <c r="A62" s="6"/>
      <c r="B62" s="6"/>
      <c r="C62" s="7"/>
      <c r="D62" s="6"/>
      <c r="E62" s="6"/>
      <c r="F62" s="11"/>
      <c r="G62" s="11">
        <f>SUM(G42:G61)</f>
        <v>12856432.203389835</v>
      </c>
    </row>
    <row r="63" spans="1:7" ht="69" customHeight="1">
      <c r="A63" s="6"/>
      <c r="B63" s="6"/>
      <c r="C63" s="7"/>
      <c r="D63" s="6"/>
      <c r="E63" s="6"/>
      <c r="F63" s="11"/>
      <c r="G63" s="9"/>
    </row>
    <row r="64" spans="1:7" ht="69" customHeight="1">
      <c r="A64" s="6"/>
      <c r="B64" s="7"/>
      <c r="C64" s="3" t="s">
        <v>62</v>
      </c>
      <c r="D64" s="6"/>
      <c r="E64" s="6"/>
      <c r="F64" s="9">
        <v>0</v>
      </c>
      <c r="G64" s="9">
        <f t="shared" ref="G64:G102" si="1">D64*F64</f>
        <v>0</v>
      </c>
    </row>
    <row r="65" spans="1:7" ht="69" customHeight="1">
      <c r="A65" s="6">
        <v>204</v>
      </c>
      <c r="B65" s="6">
        <v>88.1</v>
      </c>
      <c r="C65" s="7" t="s">
        <v>63</v>
      </c>
      <c r="D65" s="6">
        <v>700</v>
      </c>
      <c r="E65" s="12" t="s">
        <v>64</v>
      </c>
      <c r="F65" s="9">
        <v>1483.0508474576272</v>
      </c>
      <c r="G65" s="9">
        <f t="shared" si="1"/>
        <v>1038135.593220339</v>
      </c>
    </row>
    <row r="66" spans="1:7" ht="69" customHeight="1">
      <c r="A66" s="6">
        <v>205</v>
      </c>
      <c r="B66" s="6">
        <v>88.1</v>
      </c>
      <c r="C66" s="7" t="s">
        <v>65</v>
      </c>
      <c r="D66" s="6">
        <v>200</v>
      </c>
      <c r="E66" s="12" t="s">
        <v>64</v>
      </c>
      <c r="F66" s="9">
        <v>1906.7796610169491</v>
      </c>
      <c r="G66" s="9">
        <f t="shared" si="1"/>
        <v>381355.93220338982</v>
      </c>
    </row>
    <row r="67" spans="1:7" ht="69" customHeight="1">
      <c r="A67" s="6">
        <v>206</v>
      </c>
      <c r="B67" s="6">
        <v>88.1</v>
      </c>
      <c r="C67" s="7" t="s">
        <v>66</v>
      </c>
      <c r="D67" s="6">
        <v>550</v>
      </c>
      <c r="E67" s="12" t="s">
        <v>64</v>
      </c>
      <c r="F67" s="9">
        <v>2500</v>
      </c>
      <c r="G67" s="9">
        <f t="shared" si="1"/>
        <v>1375000</v>
      </c>
    </row>
    <row r="68" spans="1:7" ht="69" customHeight="1">
      <c r="A68" s="6">
        <v>207</v>
      </c>
      <c r="B68" s="6">
        <v>88.1</v>
      </c>
      <c r="C68" s="7" t="s">
        <v>67</v>
      </c>
      <c r="D68" s="6">
        <v>320</v>
      </c>
      <c r="E68" s="12" t="s">
        <v>64</v>
      </c>
      <c r="F68" s="9">
        <v>550.84745762711873</v>
      </c>
      <c r="G68" s="9">
        <f t="shared" si="1"/>
        <v>176271.18644067799</v>
      </c>
    </row>
    <row r="69" spans="1:7" ht="69" customHeight="1">
      <c r="A69" s="6">
        <v>208</v>
      </c>
      <c r="B69" s="6">
        <v>88.1</v>
      </c>
      <c r="C69" s="7" t="s">
        <v>68</v>
      </c>
      <c r="D69" s="6">
        <v>525</v>
      </c>
      <c r="E69" s="12" t="s">
        <v>64</v>
      </c>
      <c r="F69" s="9">
        <v>805.08474576271192</v>
      </c>
      <c r="G69" s="9">
        <f t="shared" si="1"/>
        <v>422669.49152542377</v>
      </c>
    </row>
    <row r="70" spans="1:7" ht="69" customHeight="1">
      <c r="A70" s="6">
        <v>209</v>
      </c>
      <c r="B70" s="6">
        <v>88.1</v>
      </c>
      <c r="C70" s="7" t="s">
        <v>69</v>
      </c>
      <c r="D70" s="6">
        <v>530</v>
      </c>
      <c r="E70" s="12" t="s">
        <v>64</v>
      </c>
      <c r="F70" s="9">
        <v>1228.8135593220341</v>
      </c>
      <c r="G70" s="9">
        <f t="shared" si="1"/>
        <v>651271.18644067808</v>
      </c>
    </row>
    <row r="71" spans="1:7" ht="69" customHeight="1">
      <c r="A71" s="6">
        <v>210</v>
      </c>
      <c r="B71" s="6">
        <v>88.2</v>
      </c>
      <c r="C71" s="7" t="s">
        <v>70</v>
      </c>
      <c r="D71" s="6">
        <v>40</v>
      </c>
      <c r="E71" s="6" t="s">
        <v>14</v>
      </c>
      <c r="F71" s="9">
        <v>1271.1864406779662</v>
      </c>
      <c r="G71" s="9">
        <f t="shared" si="1"/>
        <v>50847.457627118645</v>
      </c>
    </row>
    <row r="72" spans="1:7" ht="69" customHeight="1">
      <c r="A72" s="6">
        <v>211</v>
      </c>
      <c r="B72" s="6">
        <v>88.2</v>
      </c>
      <c r="C72" s="7" t="s">
        <v>71</v>
      </c>
      <c r="D72" s="6">
        <v>15</v>
      </c>
      <c r="E72" s="6" t="s">
        <v>14</v>
      </c>
      <c r="F72" s="9">
        <v>2118.6440677966102</v>
      </c>
      <c r="G72" s="9">
        <f t="shared" si="1"/>
        <v>31779.661016949154</v>
      </c>
    </row>
    <row r="73" spans="1:7" ht="69" customHeight="1">
      <c r="A73" s="6">
        <v>212</v>
      </c>
      <c r="B73" s="6">
        <v>88.2</v>
      </c>
      <c r="C73" s="7" t="s">
        <v>72</v>
      </c>
      <c r="D73" s="6">
        <v>3</v>
      </c>
      <c r="E73" s="6" t="s">
        <v>14</v>
      </c>
      <c r="F73" s="9">
        <v>2966.1016949152545</v>
      </c>
      <c r="G73" s="9">
        <f t="shared" si="1"/>
        <v>8898.3050847457635</v>
      </c>
    </row>
    <row r="74" spans="1:7" ht="69" customHeight="1">
      <c r="A74" s="6">
        <v>213</v>
      </c>
      <c r="B74" s="6">
        <v>88.2</v>
      </c>
      <c r="C74" s="7" t="s">
        <v>73</v>
      </c>
      <c r="D74" s="6">
        <v>2</v>
      </c>
      <c r="E74" s="6" t="s">
        <v>14</v>
      </c>
      <c r="F74" s="9">
        <v>3813.5593220338983</v>
      </c>
      <c r="G74" s="9">
        <f t="shared" si="1"/>
        <v>7627.1186440677966</v>
      </c>
    </row>
    <row r="75" spans="1:7" ht="69" customHeight="1">
      <c r="A75" s="6">
        <v>214</v>
      </c>
      <c r="B75" s="6">
        <v>88.2</v>
      </c>
      <c r="C75" s="7" t="s">
        <v>74</v>
      </c>
      <c r="D75" s="6">
        <v>2</v>
      </c>
      <c r="E75" s="6" t="s">
        <v>14</v>
      </c>
      <c r="F75" s="9">
        <v>4661.016949152543</v>
      </c>
      <c r="G75" s="9">
        <f t="shared" si="1"/>
        <v>9322.033898305086</v>
      </c>
    </row>
    <row r="76" spans="1:7" ht="69" customHeight="1">
      <c r="A76" s="6">
        <v>215</v>
      </c>
      <c r="B76" s="6">
        <v>88.3</v>
      </c>
      <c r="C76" s="7" t="s">
        <v>75</v>
      </c>
      <c r="D76" s="6">
        <f>7*27</f>
        <v>189</v>
      </c>
      <c r="E76" s="6" t="s">
        <v>14</v>
      </c>
      <c r="F76" s="9">
        <v>2415.2542372881358</v>
      </c>
      <c r="G76" s="9">
        <f t="shared" si="1"/>
        <v>456483.05084745766</v>
      </c>
    </row>
    <row r="77" spans="1:7" ht="69" customHeight="1">
      <c r="A77" s="6">
        <v>216</v>
      </c>
      <c r="B77" s="6">
        <v>88.4</v>
      </c>
      <c r="C77" s="7" t="s">
        <v>76</v>
      </c>
      <c r="D77" s="6">
        <v>2</v>
      </c>
      <c r="E77" s="6" t="s">
        <v>14</v>
      </c>
      <c r="F77" s="9">
        <v>21186.440677966104</v>
      </c>
      <c r="G77" s="9">
        <f t="shared" si="1"/>
        <v>42372.881355932208</v>
      </c>
    </row>
    <row r="78" spans="1:7" ht="69" customHeight="1">
      <c r="A78" s="6">
        <v>217</v>
      </c>
      <c r="B78" s="6">
        <v>88.4</v>
      </c>
      <c r="C78" s="7" t="s">
        <v>77</v>
      </c>
      <c r="D78" s="6">
        <v>4</v>
      </c>
      <c r="E78" s="6" t="s">
        <v>14</v>
      </c>
      <c r="F78" s="9">
        <v>25423.728813559323</v>
      </c>
      <c r="G78" s="9">
        <f t="shared" si="1"/>
        <v>101694.91525423729</v>
      </c>
    </row>
    <row r="79" spans="1:7" ht="69" customHeight="1">
      <c r="A79" s="6">
        <v>218</v>
      </c>
      <c r="B79" s="6">
        <v>88.4</v>
      </c>
      <c r="C79" s="7" t="s">
        <v>78</v>
      </c>
      <c r="D79" s="6">
        <v>5</v>
      </c>
      <c r="E79" s="6" t="s">
        <v>14</v>
      </c>
      <c r="F79" s="9">
        <v>33898.305084745763</v>
      </c>
      <c r="G79" s="9">
        <f t="shared" si="1"/>
        <v>169491.5254237288</v>
      </c>
    </row>
    <row r="80" spans="1:7" ht="69" customHeight="1">
      <c r="A80" s="6">
        <v>219</v>
      </c>
      <c r="B80" s="6">
        <v>88.4</v>
      </c>
      <c r="C80" s="7" t="s">
        <v>79</v>
      </c>
      <c r="D80" s="6">
        <v>1</v>
      </c>
      <c r="E80" s="6" t="s">
        <v>14</v>
      </c>
      <c r="F80" s="9">
        <v>42372.881355932208</v>
      </c>
      <c r="G80" s="9">
        <f t="shared" si="1"/>
        <v>42372.881355932208</v>
      </c>
    </row>
    <row r="81" spans="1:7" ht="69" customHeight="1">
      <c r="A81" s="6">
        <v>220</v>
      </c>
      <c r="B81" s="6">
        <v>88.5</v>
      </c>
      <c r="C81" s="7" t="s">
        <v>80</v>
      </c>
      <c r="D81" s="6">
        <v>27</v>
      </c>
      <c r="E81" s="6" t="s">
        <v>14</v>
      </c>
      <c r="F81" s="9">
        <v>1906.7796610169491</v>
      </c>
      <c r="G81" s="9">
        <f t="shared" si="1"/>
        <v>51483.050847457627</v>
      </c>
    </row>
    <row r="82" spans="1:7" ht="69" customHeight="1">
      <c r="A82" s="6">
        <v>221</v>
      </c>
      <c r="B82" s="6">
        <v>88.5</v>
      </c>
      <c r="C82" s="7" t="s">
        <v>81</v>
      </c>
      <c r="D82" s="6">
        <v>27</v>
      </c>
      <c r="E82" s="6" t="s">
        <v>14</v>
      </c>
      <c r="F82" s="9">
        <v>1059.3220338983051</v>
      </c>
      <c r="G82" s="9">
        <f t="shared" si="1"/>
        <v>28601.694915254237</v>
      </c>
    </row>
    <row r="83" spans="1:7" ht="69" customHeight="1">
      <c r="A83" s="6">
        <v>222</v>
      </c>
      <c r="B83" s="6">
        <v>88.5</v>
      </c>
      <c r="C83" s="7" t="s">
        <v>82</v>
      </c>
      <c r="D83" s="6">
        <v>27</v>
      </c>
      <c r="E83" s="6" t="s">
        <v>14</v>
      </c>
      <c r="F83" s="9">
        <v>1398.3050847457628</v>
      </c>
      <c r="G83" s="9">
        <f t="shared" si="1"/>
        <v>37754.237288135591</v>
      </c>
    </row>
    <row r="84" spans="1:7" ht="69" customHeight="1">
      <c r="A84" s="6">
        <v>223</v>
      </c>
      <c r="B84" s="6">
        <v>88.5</v>
      </c>
      <c r="C84" s="7" t="s">
        <v>83</v>
      </c>
      <c r="D84" s="6">
        <v>27</v>
      </c>
      <c r="E84" s="6" t="s">
        <v>14</v>
      </c>
      <c r="F84" s="9">
        <v>2923.7288135593221</v>
      </c>
      <c r="G84" s="9">
        <f t="shared" si="1"/>
        <v>78940.677966101692</v>
      </c>
    </row>
    <row r="85" spans="1:7" ht="69" customHeight="1">
      <c r="A85" s="6">
        <v>224</v>
      </c>
      <c r="B85" s="6">
        <v>88.5</v>
      </c>
      <c r="C85" s="7" t="s">
        <v>84</v>
      </c>
      <c r="D85" s="6">
        <v>27</v>
      </c>
      <c r="E85" s="6" t="s">
        <v>14</v>
      </c>
      <c r="F85" s="9">
        <v>635.59322033898309</v>
      </c>
      <c r="G85" s="9">
        <f t="shared" si="1"/>
        <v>17161.016949152545</v>
      </c>
    </row>
    <row r="86" spans="1:7" ht="69" customHeight="1">
      <c r="A86" s="6">
        <v>225</v>
      </c>
      <c r="B86" s="6">
        <v>88.5</v>
      </c>
      <c r="C86" s="7" t="s">
        <v>85</v>
      </c>
      <c r="D86" s="6">
        <v>27</v>
      </c>
      <c r="E86" s="6" t="s">
        <v>14</v>
      </c>
      <c r="F86" s="9">
        <v>635.59322033898309</v>
      </c>
      <c r="G86" s="9">
        <f t="shared" si="1"/>
        <v>17161.016949152545</v>
      </c>
    </row>
    <row r="87" spans="1:7" ht="69" customHeight="1">
      <c r="A87" s="6">
        <v>226</v>
      </c>
      <c r="B87" s="6">
        <v>88.5</v>
      </c>
      <c r="C87" s="7" t="s">
        <v>86</v>
      </c>
      <c r="D87" s="6">
        <v>15</v>
      </c>
      <c r="E87" s="6" t="s">
        <v>14</v>
      </c>
      <c r="F87" s="9">
        <v>635.59322033898309</v>
      </c>
      <c r="G87" s="9">
        <f t="shared" si="1"/>
        <v>9533.8983050847455</v>
      </c>
    </row>
    <row r="88" spans="1:7" ht="69" customHeight="1">
      <c r="A88" s="6">
        <v>227</v>
      </c>
      <c r="B88" s="6">
        <v>88.5</v>
      </c>
      <c r="C88" s="7" t="s">
        <v>87</v>
      </c>
      <c r="D88" s="6">
        <v>27</v>
      </c>
      <c r="E88" s="6" t="s">
        <v>14</v>
      </c>
      <c r="F88" s="9">
        <v>466.10169491525426</v>
      </c>
      <c r="G88" s="9">
        <f t="shared" si="1"/>
        <v>12584.745762711866</v>
      </c>
    </row>
    <row r="89" spans="1:7" ht="69" customHeight="1">
      <c r="A89" s="6">
        <v>228</v>
      </c>
      <c r="B89" s="6">
        <v>88.6</v>
      </c>
      <c r="C89" s="7" t="s">
        <v>88</v>
      </c>
      <c r="D89" s="6">
        <v>27</v>
      </c>
      <c r="E89" s="6" t="s">
        <v>14</v>
      </c>
      <c r="F89" s="9">
        <v>29661.016949152545</v>
      </c>
      <c r="G89" s="9">
        <f t="shared" si="1"/>
        <v>800847.45762711868</v>
      </c>
    </row>
    <row r="90" spans="1:7" ht="69" customHeight="1">
      <c r="A90" s="6">
        <v>229</v>
      </c>
      <c r="B90" s="6" t="s">
        <v>89</v>
      </c>
      <c r="C90" s="7" t="s">
        <v>90</v>
      </c>
      <c r="D90" s="6">
        <v>1</v>
      </c>
      <c r="E90" s="6" t="s">
        <v>14</v>
      </c>
      <c r="F90" s="9">
        <v>8050.8474576271192</v>
      </c>
      <c r="G90" s="9">
        <f t="shared" si="1"/>
        <v>8050.8474576271192</v>
      </c>
    </row>
    <row r="91" spans="1:7" ht="69" customHeight="1">
      <c r="A91" s="6">
        <v>230</v>
      </c>
      <c r="B91" s="6" t="s">
        <v>89</v>
      </c>
      <c r="C91" s="7" t="s">
        <v>91</v>
      </c>
      <c r="D91" s="6">
        <v>3</v>
      </c>
      <c r="E91" s="6" t="s">
        <v>14</v>
      </c>
      <c r="F91" s="9">
        <v>12288.135593220341</v>
      </c>
      <c r="G91" s="9">
        <f t="shared" si="1"/>
        <v>36864.406779661018</v>
      </c>
    </row>
    <row r="92" spans="1:7" ht="69" customHeight="1">
      <c r="A92" s="6">
        <v>231</v>
      </c>
      <c r="B92" s="6" t="s">
        <v>89</v>
      </c>
      <c r="C92" s="7" t="s">
        <v>92</v>
      </c>
      <c r="D92" s="6">
        <v>1</v>
      </c>
      <c r="E92" s="6" t="s">
        <v>14</v>
      </c>
      <c r="F92" s="9">
        <v>19067.796610169491</v>
      </c>
      <c r="G92" s="9">
        <f t="shared" si="1"/>
        <v>19067.796610169491</v>
      </c>
    </row>
    <row r="93" spans="1:7" ht="69" customHeight="1">
      <c r="A93" s="6">
        <v>232</v>
      </c>
      <c r="B93" s="6" t="s">
        <v>93</v>
      </c>
      <c r="C93" s="7" t="s">
        <v>94</v>
      </c>
      <c r="D93" s="6">
        <v>1</v>
      </c>
      <c r="E93" s="6" t="s">
        <v>49</v>
      </c>
      <c r="F93" s="9">
        <v>33898.305084745763</v>
      </c>
      <c r="G93" s="9">
        <f t="shared" si="1"/>
        <v>33898.305084745763</v>
      </c>
    </row>
    <row r="94" spans="1:7" ht="69" customHeight="1">
      <c r="A94" s="6">
        <v>233</v>
      </c>
      <c r="B94" s="6" t="s">
        <v>95</v>
      </c>
      <c r="C94" s="7" t="s">
        <v>96</v>
      </c>
      <c r="D94" s="6">
        <v>1</v>
      </c>
      <c r="E94" s="6" t="s">
        <v>49</v>
      </c>
      <c r="F94" s="9">
        <v>12288.135593220341</v>
      </c>
      <c r="G94" s="9">
        <f t="shared" si="1"/>
        <v>12288.135593220341</v>
      </c>
    </row>
    <row r="95" spans="1:7" ht="69" customHeight="1">
      <c r="A95" s="6">
        <v>234</v>
      </c>
      <c r="B95" s="6" t="s">
        <v>97</v>
      </c>
      <c r="C95" s="7" t="s">
        <v>98</v>
      </c>
      <c r="D95" s="6">
        <v>1</v>
      </c>
      <c r="E95" s="6" t="s">
        <v>49</v>
      </c>
      <c r="F95" s="9">
        <v>156779.66101694916</v>
      </c>
      <c r="G95" s="9">
        <f t="shared" si="1"/>
        <v>156779.66101694916</v>
      </c>
    </row>
    <row r="96" spans="1:7" ht="69" customHeight="1">
      <c r="A96" s="6">
        <v>235</v>
      </c>
      <c r="B96" s="6">
        <v>88.9</v>
      </c>
      <c r="C96" s="7" t="s">
        <v>99</v>
      </c>
      <c r="D96" s="6">
        <v>1</v>
      </c>
      <c r="E96" s="6" t="s">
        <v>49</v>
      </c>
      <c r="F96" s="9">
        <v>1605932.2033898307</v>
      </c>
      <c r="G96" s="9">
        <f t="shared" si="1"/>
        <v>1605932.2033898307</v>
      </c>
    </row>
    <row r="97" spans="1:7" ht="69" customHeight="1">
      <c r="A97" s="6">
        <v>236</v>
      </c>
      <c r="B97" s="13">
        <v>88.1</v>
      </c>
      <c r="C97" s="7" t="s">
        <v>100</v>
      </c>
      <c r="D97" s="6">
        <v>1</v>
      </c>
      <c r="E97" s="6" t="s">
        <v>49</v>
      </c>
      <c r="F97" s="9">
        <v>673728.81355932204</v>
      </c>
      <c r="G97" s="9">
        <f t="shared" si="1"/>
        <v>673728.81355932204</v>
      </c>
    </row>
    <row r="98" spans="1:7" ht="69" customHeight="1">
      <c r="A98" s="6">
        <v>237</v>
      </c>
      <c r="B98" s="6">
        <v>88.11</v>
      </c>
      <c r="C98" s="7" t="s">
        <v>101</v>
      </c>
      <c r="D98" s="6">
        <v>1</v>
      </c>
      <c r="E98" s="6" t="s">
        <v>49</v>
      </c>
      <c r="F98" s="9">
        <v>80508.474576271197</v>
      </c>
      <c r="G98" s="9">
        <f t="shared" si="1"/>
        <v>80508.474576271197</v>
      </c>
    </row>
    <row r="99" spans="1:7" ht="69" customHeight="1">
      <c r="A99" s="6">
        <v>238</v>
      </c>
      <c r="B99" s="6">
        <v>88.12</v>
      </c>
      <c r="C99" s="7" t="s">
        <v>102</v>
      </c>
      <c r="D99" s="6">
        <v>1</v>
      </c>
      <c r="E99" s="6" t="s">
        <v>49</v>
      </c>
      <c r="F99" s="9">
        <v>122881.3559322034</v>
      </c>
      <c r="G99" s="9">
        <f t="shared" si="1"/>
        <v>122881.3559322034</v>
      </c>
    </row>
    <row r="100" spans="1:7" ht="69" customHeight="1">
      <c r="A100" s="6">
        <v>239</v>
      </c>
      <c r="B100" s="6">
        <v>88.13</v>
      </c>
      <c r="C100" s="7" t="s">
        <v>103</v>
      </c>
      <c r="D100" s="6">
        <v>2</v>
      </c>
      <c r="E100" s="6" t="s">
        <v>49</v>
      </c>
      <c r="F100" s="9">
        <v>1266949.1525423729</v>
      </c>
      <c r="G100" s="9">
        <f t="shared" si="1"/>
        <v>2533898.3050847459</v>
      </c>
    </row>
    <row r="101" spans="1:7" ht="69" customHeight="1">
      <c r="A101" s="6">
        <v>240</v>
      </c>
      <c r="B101" s="6"/>
      <c r="C101" s="7" t="s">
        <v>104</v>
      </c>
      <c r="D101" s="6">
        <v>4</v>
      </c>
      <c r="E101" s="6" t="s">
        <v>105</v>
      </c>
      <c r="F101" s="9">
        <v>84745.762711864416</v>
      </c>
      <c r="G101" s="9">
        <f t="shared" si="1"/>
        <v>338983.05084745766</v>
      </c>
    </row>
    <row r="102" spans="1:7" ht="69" customHeight="1">
      <c r="A102" s="6">
        <v>241</v>
      </c>
      <c r="B102" s="6"/>
      <c r="C102" s="7" t="s">
        <v>106</v>
      </c>
      <c r="D102" s="6">
        <v>1</v>
      </c>
      <c r="E102" s="6" t="s">
        <v>49</v>
      </c>
      <c r="F102" s="9">
        <v>1027966.1016949153</v>
      </c>
      <c r="G102" s="9">
        <f t="shared" si="1"/>
        <v>1027966.1016949153</v>
      </c>
    </row>
    <row r="103" spans="1:7" ht="69" customHeight="1">
      <c r="A103" s="6"/>
      <c r="B103" s="6"/>
      <c r="C103" s="6"/>
      <c r="D103" s="6"/>
      <c r="E103" s="6"/>
      <c r="F103" s="11">
        <f>SUM(F64:F102)</f>
        <v>5293008.4745762711</v>
      </c>
      <c r="G103" s="11">
        <f>SUM(G64:G102)</f>
        <v>12670508.474576274</v>
      </c>
    </row>
    <row r="104" spans="1:7" ht="69" customHeight="1">
      <c r="A104" s="2"/>
      <c r="B104" s="2"/>
      <c r="C104" s="2" t="s">
        <v>107</v>
      </c>
      <c r="D104" s="2"/>
      <c r="E104" s="2"/>
      <c r="F104" s="11"/>
      <c r="G104" s="11">
        <f>G41+G62+G103</f>
        <v>79963127.118644074</v>
      </c>
    </row>
    <row r="105" spans="1:7" ht="69" customHeight="1">
      <c r="A105" s="6"/>
      <c r="B105" s="6"/>
      <c r="C105" s="7"/>
      <c r="D105" s="6"/>
      <c r="E105" s="6"/>
      <c r="F105" s="11"/>
      <c r="G105" s="9"/>
    </row>
    <row r="106" spans="1:7" ht="69" customHeight="1">
      <c r="A106" s="6"/>
      <c r="B106" s="6"/>
      <c r="C106" s="7"/>
      <c r="D106" s="6"/>
      <c r="E106" s="6"/>
      <c r="F106" s="11"/>
      <c r="G106" s="9"/>
    </row>
    <row r="107" spans="1:7" ht="69" customHeight="1">
      <c r="A107" s="6"/>
      <c r="B107" s="6"/>
      <c r="C107" s="5" t="s">
        <v>108</v>
      </c>
      <c r="D107" s="6"/>
      <c r="E107" s="6"/>
      <c r="F107" s="11"/>
      <c r="G107" s="9"/>
    </row>
    <row r="108" spans="1:7" ht="69" customHeight="1">
      <c r="A108" s="6"/>
      <c r="B108" s="6"/>
      <c r="C108" s="7"/>
      <c r="D108" s="6"/>
      <c r="E108" s="6"/>
      <c r="F108" s="11"/>
      <c r="G108" s="9"/>
    </row>
    <row r="109" spans="1:7" ht="69" customHeight="1">
      <c r="A109" s="6">
        <v>24</v>
      </c>
      <c r="B109" s="6">
        <v>16</v>
      </c>
      <c r="C109" s="7" t="s">
        <v>109</v>
      </c>
      <c r="D109" s="6">
        <v>1</v>
      </c>
      <c r="E109" s="6" t="s">
        <v>14</v>
      </c>
      <c r="F109" s="9">
        <v>6779661.0169491526</v>
      </c>
      <c r="G109" s="9">
        <v>6779661.0169491526</v>
      </c>
    </row>
    <row r="110" spans="1:7" ht="69" customHeight="1">
      <c r="A110" s="6">
        <v>27</v>
      </c>
      <c r="B110" s="6" t="s">
        <v>110</v>
      </c>
      <c r="C110" s="7" t="s">
        <v>111</v>
      </c>
      <c r="D110" s="6">
        <v>4</v>
      </c>
      <c r="E110" s="6" t="s">
        <v>49</v>
      </c>
      <c r="F110" s="9">
        <v>845338.98305084754</v>
      </c>
      <c r="G110" s="9">
        <v>3381355.9322033902</v>
      </c>
    </row>
    <row r="111" spans="1:7" ht="69" customHeight="1">
      <c r="A111" s="6"/>
      <c r="B111" s="6"/>
      <c r="C111" s="7"/>
      <c r="D111" s="6"/>
      <c r="E111" s="6"/>
      <c r="F111" s="9"/>
      <c r="G111" s="11">
        <f>SUM(G109:G110)</f>
        <v>10161016.949152542</v>
      </c>
    </row>
    <row r="112" spans="1:7" ht="69" customHeight="1">
      <c r="A112" s="6"/>
      <c r="B112" s="6"/>
      <c r="C112" s="7"/>
      <c r="D112" s="6"/>
      <c r="E112" s="6"/>
      <c r="F112" s="11"/>
      <c r="G112" s="9"/>
    </row>
    <row r="113" spans="1:7" ht="69" customHeight="1">
      <c r="A113" s="6"/>
      <c r="B113" s="7"/>
      <c r="C113" s="3" t="s">
        <v>112</v>
      </c>
      <c r="D113" s="6"/>
      <c r="E113" s="6"/>
      <c r="F113" s="9">
        <v>0</v>
      </c>
      <c r="G113" s="9">
        <f t="shared" ref="G113:G176" si="2">D113*F113</f>
        <v>0</v>
      </c>
    </row>
    <row r="114" spans="1:7" ht="69" customHeight="1">
      <c r="A114" s="12">
        <v>57</v>
      </c>
      <c r="B114" s="12" t="s">
        <v>113</v>
      </c>
      <c r="C114" s="14" t="s">
        <v>114</v>
      </c>
      <c r="D114" s="12">
        <v>10000</v>
      </c>
      <c r="E114" s="12" t="s">
        <v>64</v>
      </c>
      <c r="F114" s="15">
        <v>93.220338983050851</v>
      </c>
      <c r="G114" s="9">
        <f t="shared" si="2"/>
        <v>932203.3898305085</v>
      </c>
    </row>
    <row r="115" spans="1:7" ht="69" customHeight="1">
      <c r="A115" s="12">
        <v>58</v>
      </c>
      <c r="B115" s="12" t="s">
        <v>115</v>
      </c>
      <c r="C115" s="14" t="s">
        <v>116</v>
      </c>
      <c r="D115" s="12">
        <v>4000</v>
      </c>
      <c r="E115" s="12" t="s">
        <v>64</v>
      </c>
      <c r="F115" s="15">
        <v>97.457627118644069</v>
      </c>
      <c r="G115" s="9">
        <f t="shared" si="2"/>
        <v>389830.50847457629</v>
      </c>
    </row>
    <row r="116" spans="1:7" ht="69" customHeight="1">
      <c r="A116" s="12">
        <v>59</v>
      </c>
      <c r="B116" s="12" t="s">
        <v>117</v>
      </c>
      <c r="C116" s="16" t="s">
        <v>118</v>
      </c>
      <c r="D116" s="12">
        <v>570</v>
      </c>
      <c r="E116" s="12" t="s">
        <v>119</v>
      </c>
      <c r="F116" s="15">
        <v>1292.3728813559323</v>
      </c>
      <c r="G116" s="9">
        <f t="shared" si="2"/>
        <v>736652.54237288143</v>
      </c>
    </row>
    <row r="117" spans="1:7" ht="69" customHeight="1">
      <c r="A117" s="12">
        <v>60</v>
      </c>
      <c r="B117" s="12" t="s">
        <v>120</v>
      </c>
      <c r="C117" s="16" t="s">
        <v>121</v>
      </c>
      <c r="D117" s="12">
        <v>10</v>
      </c>
      <c r="E117" s="12" t="s">
        <v>119</v>
      </c>
      <c r="F117" s="15">
        <v>932.20338983050851</v>
      </c>
      <c r="G117" s="9">
        <f t="shared" si="2"/>
        <v>9322.033898305086</v>
      </c>
    </row>
    <row r="118" spans="1:7" ht="69" customHeight="1">
      <c r="A118" s="12">
        <v>61</v>
      </c>
      <c r="B118" s="12" t="s">
        <v>122</v>
      </c>
      <c r="C118" s="14" t="s">
        <v>123</v>
      </c>
      <c r="D118" s="12">
        <v>25</v>
      </c>
      <c r="E118" s="12" t="s">
        <v>119</v>
      </c>
      <c r="F118" s="15">
        <v>762.71186440677968</v>
      </c>
      <c r="G118" s="9">
        <f t="shared" si="2"/>
        <v>19067.796610169491</v>
      </c>
    </row>
    <row r="119" spans="1:7" ht="69" customHeight="1">
      <c r="A119" s="12">
        <v>62</v>
      </c>
      <c r="B119" s="12" t="s">
        <v>124</v>
      </c>
      <c r="C119" s="14" t="s">
        <v>125</v>
      </c>
      <c r="D119" s="12">
        <v>50</v>
      </c>
      <c r="E119" s="12" t="s">
        <v>119</v>
      </c>
      <c r="F119" s="15">
        <v>2372.8813559322034</v>
      </c>
      <c r="G119" s="9">
        <f t="shared" si="2"/>
        <v>118644.06779661016</v>
      </c>
    </row>
    <row r="120" spans="1:7" ht="69" customHeight="1">
      <c r="A120" s="12">
        <v>63</v>
      </c>
      <c r="B120" s="12" t="s">
        <v>126</v>
      </c>
      <c r="C120" s="14" t="s">
        <v>127</v>
      </c>
      <c r="D120" s="12">
        <v>200</v>
      </c>
      <c r="E120" s="12" t="s">
        <v>119</v>
      </c>
      <c r="F120" s="15">
        <v>1186.4406779661017</v>
      </c>
      <c r="G120" s="9">
        <f t="shared" si="2"/>
        <v>237288.13559322033</v>
      </c>
    </row>
    <row r="121" spans="1:7" ht="69" customHeight="1">
      <c r="A121" s="12">
        <v>64</v>
      </c>
      <c r="B121" s="12" t="s">
        <v>128</v>
      </c>
      <c r="C121" s="14" t="s">
        <v>129</v>
      </c>
      <c r="D121" s="12">
        <v>200</v>
      </c>
      <c r="E121" s="6" t="s">
        <v>14</v>
      </c>
      <c r="F121" s="15">
        <v>762.71186440677968</v>
      </c>
      <c r="G121" s="9">
        <f t="shared" si="2"/>
        <v>152542.37288135593</v>
      </c>
    </row>
    <row r="122" spans="1:7" ht="69" customHeight="1">
      <c r="A122" s="12">
        <v>65</v>
      </c>
      <c r="B122" s="12" t="s">
        <v>130</v>
      </c>
      <c r="C122" s="14" t="s">
        <v>131</v>
      </c>
      <c r="D122" s="12">
        <v>18</v>
      </c>
      <c r="E122" s="6" t="s">
        <v>14</v>
      </c>
      <c r="F122" s="15">
        <v>1355.9322033898306</v>
      </c>
      <c r="G122" s="9">
        <f t="shared" si="2"/>
        <v>24406.779661016953</v>
      </c>
    </row>
    <row r="123" spans="1:7" ht="69" customHeight="1">
      <c r="A123" s="12">
        <v>66</v>
      </c>
      <c r="B123" s="12" t="s">
        <v>132</v>
      </c>
      <c r="C123" s="14" t="s">
        <v>133</v>
      </c>
      <c r="D123" s="12">
        <v>4</v>
      </c>
      <c r="E123" s="6" t="s">
        <v>14</v>
      </c>
      <c r="F123" s="15">
        <v>15254.237288135593</v>
      </c>
      <c r="G123" s="9">
        <f t="shared" si="2"/>
        <v>61016.949152542373</v>
      </c>
    </row>
    <row r="124" spans="1:7" ht="69" customHeight="1">
      <c r="A124" s="12">
        <v>67</v>
      </c>
      <c r="B124" s="12" t="s">
        <v>134</v>
      </c>
      <c r="C124" s="14" t="s">
        <v>135</v>
      </c>
      <c r="D124" s="12">
        <v>2000</v>
      </c>
      <c r="E124" s="12" t="s">
        <v>64</v>
      </c>
      <c r="F124" s="15">
        <v>30.508474576271187</v>
      </c>
      <c r="G124" s="9">
        <f t="shared" si="2"/>
        <v>61016.949152542373</v>
      </c>
    </row>
    <row r="125" spans="1:7" ht="69" customHeight="1">
      <c r="A125" s="12">
        <v>68</v>
      </c>
      <c r="B125" s="12" t="s">
        <v>136</v>
      </c>
      <c r="C125" s="14" t="s">
        <v>137</v>
      </c>
      <c r="D125" s="12">
        <v>2000</v>
      </c>
      <c r="E125" s="12" t="s">
        <v>64</v>
      </c>
      <c r="F125" s="15">
        <v>84.745762711864415</v>
      </c>
      <c r="G125" s="9">
        <f t="shared" si="2"/>
        <v>169491.52542372883</v>
      </c>
    </row>
    <row r="126" spans="1:7" ht="69" customHeight="1">
      <c r="A126" s="12">
        <v>69</v>
      </c>
      <c r="B126" s="12" t="s">
        <v>138</v>
      </c>
      <c r="C126" s="14" t="s">
        <v>139</v>
      </c>
      <c r="D126" s="12">
        <v>8000</v>
      </c>
      <c r="E126" s="12" t="s">
        <v>64</v>
      </c>
      <c r="F126" s="15">
        <v>122.88135593220339</v>
      </c>
      <c r="G126" s="9">
        <f t="shared" si="2"/>
        <v>983050.84745762718</v>
      </c>
    </row>
    <row r="127" spans="1:7" ht="69" customHeight="1">
      <c r="A127" s="12">
        <v>70</v>
      </c>
      <c r="B127" s="12" t="s">
        <v>140</v>
      </c>
      <c r="C127" s="14" t="s">
        <v>141</v>
      </c>
      <c r="D127" s="12">
        <v>5000</v>
      </c>
      <c r="E127" s="12" t="s">
        <v>64</v>
      </c>
      <c r="F127" s="15">
        <v>194.91525423728814</v>
      </c>
      <c r="G127" s="9">
        <f t="shared" si="2"/>
        <v>974576.27118644072</v>
      </c>
    </row>
    <row r="128" spans="1:7" ht="69" customHeight="1">
      <c r="A128" s="12">
        <v>71</v>
      </c>
      <c r="B128" s="12" t="s">
        <v>142</v>
      </c>
      <c r="C128" s="14" t="s">
        <v>143</v>
      </c>
      <c r="D128" s="12">
        <v>300</v>
      </c>
      <c r="E128" s="12" t="s">
        <v>64</v>
      </c>
      <c r="F128" s="15">
        <v>275.42372881355936</v>
      </c>
      <c r="G128" s="9">
        <f t="shared" si="2"/>
        <v>82627.118644067814</v>
      </c>
    </row>
    <row r="129" spans="1:7" ht="69" customHeight="1">
      <c r="A129" s="12">
        <v>72</v>
      </c>
      <c r="B129" s="12" t="s">
        <v>144</v>
      </c>
      <c r="C129" s="14" t="s">
        <v>145</v>
      </c>
      <c r="D129" s="12">
        <v>300</v>
      </c>
      <c r="E129" s="12" t="s">
        <v>64</v>
      </c>
      <c r="F129" s="15">
        <v>461.86440677966107</v>
      </c>
      <c r="G129" s="9">
        <f t="shared" si="2"/>
        <v>138559.32203389832</v>
      </c>
    </row>
    <row r="130" spans="1:7" ht="69" customHeight="1">
      <c r="A130" s="12">
        <v>73</v>
      </c>
      <c r="B130" s="12" t="s">
        <v>146</v>
      </c>
      <c r="C130" s="14" t="s">
        <v>147</v>
      </c>
      <c r="D130" s="12">
        <v>500</v>
      </c>
      <c r="E130" s="12" t="s">
        <v>64</v>
      </c>
      <c r="F130" s="15">
        <v>720.33898305084745</v>
      </c>
      <c r="G130" s="9">
        <f t="shared" si="2"/>
        <v>360169.49152542371</v>
      </c>
    </row>
    <row r="131" spans="1:7" ht="69" customHeight="1">
      <c r="A131" s="12">
        <v>74</v>
      </c>
      <c r="B131" s="12" t="s">
        <v>148</v>
      </c>
      <c r="C131" s="14" t="s">
        <v>149</v>
      </c>
      <c r="D131" s="12">
        <v>8</v>
      </c>
      <c r="E131" s="6" t="s">
        <v>14</v>
      </c>
      <c r="F131" s="15">
        <v>1525.4237288135594</v>
      </c>
      <c r="G131" s="9">
        <f t="shared" si="2"/>
        <v>12203.389830508475</v>
      </c>
    </row>
    <row r="132" spans="1:7" ht="69" customHeight="1">
      <c r="A132" s="12">
        <v>75</v>
      </c>
      <c r="B132" s="12" t="s">
        <v>150</v>
      </c>
      <c r="C132" s="14" t="s">
        <v>151</v>
      </c>
      <c r="D132" s="6">
        <v>10</v>
      </c>
      <c r="E132" s="6" t="s">
        <v>14</v>
      </c>
      <c r="F132" s="15">
        <v>11016.949152542373</v>
      </c>
      <c r="G132" s="9">
        <f t="shared" si="2"/>
        <v>110169.49152542373</v>
      </c>
    </row>
    <row r="133" spans="1:7" ht="69" customHeight="1">
      <c r="A133" s="12">
        <v>76</v>
      </c>
      <c r="B133" s="12" t="s">
        <v>152</v>
      </c>
      <c r="C133" s="14" t="s">
        <v>153</v>
      </c>
      <c r="D133" s="6">
        <v>14</v>
      </c>
      <c r="E133" s="6" t="s">
        <v>14</v>
      </c>
      <c r="F133" s="15">
        <v>11016.949152542373</v>
      </c>
      <c r="G133" s="9">
        <f t="shared" si="2"/>
        <v>154237.28813559323</v>
      </c>
    </row>
    <row r="134" spans="1:7" ht="69" customHeight="1">
      <c r="A134" s="12">
        <v>77</v>
      </c>
      <c r="B134" s="12" t="s">
        <v>154</v>
      </c>
      <c r="C134" s="14" t="s">
        <v>155</v>
      </c>
      <c r="D134" s="6">
        <v>5</v>
      </c>
      <c r="E134" s="6" t="s">
        <v>14</v>
      </c>
      <c r="F134" s="15">
        <v>42372.881355932208</v>
      </c>
      <c r="G134" s="9">
        <f t="shared" si="2"/>
        <v>211864.40677966105</v>
      </c>
    </row>
    <row r="135" spans="1:7" ht="69" customHeight="1">
      <c r="A135" s="12">
        <v>78</v>
      </c>
      <c r="B135" s="12" t="s">
        <v>156</v>
      </c>
      <c r="C135" s="14" t="s">
        <v>157</v>
      </c>
      <c r="D135" s="6">
        <v>10</v>
      </c>
      <c r="E135" s="6" t="s">
        <v>14</v>
      </c>
      <c r="F135" s="15">
        <v>5084.7457627118647</v>
      </c>
      <c r="G135" s="9">
        <f t="shared" si="2"/>
        <v>50847.457627118645</v>
      </c>
    </row>
    <row r="136" spans="1:7" ht="69" customHeight="1">
      <c r="A136" s="12">
        <v>79</v>
      </c>
      <c r="B136" s="12" t="s">
        <v>158</v>
      </c>
      <c r="C136" s="14" t="s">
        <v>159</v>
      </c>
      <c r="D136" s="12">
        <v>18</v>
      </c>
      <c r="E136" s="6" t="s">
        <v>14</v>
      </c>
      <c r="F136" s="15">
        <v>19067.796610169491</v>
      </c>
      <c r="G136" s="9">
        <f t="shared" si="2"/>
        <v>343220.33898305084</v>
      </c>
    </row>
    <row r="137" spans="1:7" ht="69" customHeight="1">
      <c r="A137" s="12">
        <v>80</v>
      </c>
      <c r="B137" s="12" t="s">
        <v>160</v>
      </c>
      <c r="C137" s="14" t="s">
        <v>161</v>
      </c>
      <c r="D137" s="12">
        <v>18</v>
      </c>
      <c r="E137" s="6" t="s">
        <v>14</v>
      </c>
      <c r="F137" s="15">
        <v>45762.711864406781</v>
      </c>
      <c r="G137" s="9">
        <f t="shared" si="2"/>
        <v>823728.81355932204</v>
      </c>
    </row>
    <row r="138" spans="1:7" ht="69" customHeight="1">
      <c r="A138" s="12">
        <v>81</v>
      </c>
      <c r="B138" s="12" t="s">
        <v>162</v>
      </c>
      <c r="C138" s="14" t="s">
        <v>163</v>
      </c>
      <c r="D138" s="12">
        <v>6</v>
      </c>
      <c r="E138" s="6" t="s">
        <v>14</v>
      </c>
      <c r="F138" s="15">
        <v>21186.440677966104</v>
      </c>
      <c r="G138" s="9">
        <f t="shared" si="2"/>
        <v>127118.64406779662</v>
      </c>
    </row>
    <row r="139" spans="1:7" ht="69" customHeight="1">
      <c r="A139" s="12">
        <v>82</v>
      </c>
      <c r="B139" s="12" t="s">
        <v>164</v>
      </c>
      <c r="C139" s="14" t="s">
        <v>165</v>
      </c>
      <c r="D139" s="6">
        <v>400</v>
      </c>
      <c r="E139" s="12" t="s">
        <v>64</v>
      </c>
      <c r="F139" s="15">
        <v>381.35593220338984</v>
      </c>
      <c r="G139" s="9">
        <f t="shared" si="2"/>
        <v>152542.37288135593</v>
      </c>
    </row>
    <row r="140" spans="1:7" ht="69" customHeight="1">
      <c r="A140" s="12">
        <v>83</v>
      </c>
      <c r="B140" s="12" t="s">
        <v>166</v>
      </c>
      <c r="C140" s="14" t="s">
        <v>167</v>
      </c>
      <c r="D140" s="6">
        <v>400</v>
      </c>
      <c r="E140" s="12" t="s">
        <v>64</v>
      </c>
      <c r="F140" s="15">
        <v>254.23728813559325</v>
      </c>
      <c r="G140" s="9">
        <f t="shared" si="2"/>
        <v>101694.9152542373</v>
      </c>
    </row>
    <row r="141" spans="1:7" ht="69" customHeight="1">
      <c r="A141" s="12">
        <v>84</v>
      </c>
      <c r="B141" s="12" t="s">
        <v>168</v>
      </c>
      <c r="C141" s="14" t="s">
        <v>169</v>
      </c>
      <c r="D141" s="12">
        <v>20</v>
      </c>
      <c r="E141" s="6" t="s">
        <v>14</v>
      </c>
      <c r="F141" s="15">
        <v>4067.7966101694919</v>
      </c>
      <c r="G141" s="9">
        <f t="shared" si="2"/>
        <v>81355.932203389835</v>
      </c>
    </row>
    <row r="142" spans="1:7" ht="69" customHeight="1">
      <c r="A142" s="12">
        <v>85</v>
      </c>
      <c r="B142" s="12" t="s">
        <v>170</v>
      </c>
      <c r="C142" s="14" t="s">
        <v>171</v>
      </c>
      <c r="D142" s="12">
        <v>60</v>
      </c>
      <c r="E142" s="6" t="s">
        <v>14</v>
      </c>
      <c r="F142" s="15">
        <v>3389.8305084745766</v>
      </c>
      <c r="G142" s="9">
        <f t="shared" si="2"/>
        <v>203389.83050847461</v>
      </c>
    </row>
    <row r="143" spans="1:7" ht="69" customHeight="1">
      <c r="A143" s="12">
        <v>86</v>
      </c>
      <c r="B143" s="12" t="s">
        <v>172</v>
      </c>
      <c r="C143" s="14" t="s">
        <v>173</v>
      </c>
      <c r="D143" s="12">
        <v>215</v>
      </c>
      <c r="E143" s="6" t="s">
        <v>14</v>
      </c>
      <c r="F143" s="15">
        <v>1186.4406779661017</v>
      </c>
      <c r="G143" s="9">
        <f t="shared" si="2"/>
        <v>255084.74576271186</v>
      </c>
    </row>
    <row r="144" spans="1:7" ht="69" customHeight="1">
      <c r="A144" s="12">
        <v>87</v>
      </c>
      <c r="B144" s="12" t="s">
        <v>174</v>
      </c>
      <c r="C144" s="14" t="s">
        <v>175</v>
      </c>
      <c r="D144" s="12">
        <v>95</v>
      </c>
      <c r="E144" s="6" t="s">
        <v>14</v>
      </c>
      <c r="F144" s="15">
        <v>1525.4237288135594</v>
      </c>
      <c r="G144" s="9">
        <f t="shared" si="2"/>
        <v>144915.25423728814</v>
      </c>
    </row>
    <row r="145" spans="1:7" ht="69" customHeight="1">
      <c r="A145" s="12">
        <v>88</v>
      </c>
      <c r="B145" s="12" t="s">
        <v>176</v>
      </c>
      <c r="C145" s="14" t="s">
        <v>177</v>
      </c>
      <c r="D145" s="12">
        <v>8</v>
      </c>
      <c r="E145" s="6" t="s">
        <v>14</v>
      </c>
      <c r="F145" s="15">
        <v>135.59322033898306</v>
      </c>
      <c r="G145" s="9">
        <f t="shared" si="2"/>
        <v>1084.7457627118645</v>
      </c>
    </row>
    <row r="146" spans="1:7" ht="69" customHeight="1">
      <c r="A146" s="12">
        <v>89</v>
      </c>
      <c r="B146" s="12" t="s">
        <v>178</v>
      </c>
      <c r="C146" s="14" t="s">
        <v>179</v>
      </c>
      <c r="D146" s="12">
        <v>40</v>
      </c>
      <c r="E146" s="6" t="s">
        <v>14</v>
      </c>
      <c r="F146" s="15">
        <v>3135.5932203389834</v>
      </c>
      <c r="G146" s="9">
        <f t="shared" si="2"/>
        <v>125423.72881355934</v>
      </c>
    </row>
    <row r="147" spans="1:7" ht="69" customHeight="1">
      <c r="A147" s="12">
        <v>90</v>
      </c>
      <c r="B147" s="12" t="s">
        <v>180</v>
      </c>
      <c r="C147" s="14" t="s">
        <v>181</v>
      </c>
      <c r="D147" s="12">
        <v>40</v>
      </c>
      <c r="E147" s="6" t="s">
        <v>14</v>
      </c>
      <c r="F147" s="15">
        <v>847.45762711864415</v>
      </c>
      <c r="G147" s="9">
        <f t="shared" si="2"/>
        <v>33898.305084745763</v>
      </c>
    </row>
    <row r="148" spans="1:7" ht="69" customHeight="1">
      <c r="A148" s="12">
        <v>91</v>
      </c>
      <c r="B148" s="12" t="s">
        <v>182</v>
      </c>
      <c r="C148" s="14" t="s">
        <v>183</v>
      </c>
      <c r="D148" s="12">
        <v>40</v>
      </c>
      <c r="E148" s="6" t="s">
        <v>14</v>
      </c>
      <c r="F148" s="15">
        <v>177.96610169491527</v>
      </c>
      <c r="G148" s="9">
        <f t="shared" si="2"/>
        <v>7118.6440677966111</v>
      </c>
    </row>
    <row r="149" spans="1:7" ht="69" customHeight="1">
      <c r="A149" s="12">
        <v>92</v>
      </c>
      <c r="B149" s="12" t="s">
        <v>184</v>
      </c>
      <c r="C149" s="14" t="s">
        <v>185</v>
      </c>
      <c r="D149" s="12">
        <v>40</v>
      </c>
      <c r="E149" s="6" t="s">
        <v>14</v>
      </c>
      <c r="F149" s="15">
        <v>508.47457627118649</v>
      </c>
      <c r="G149" s="9">
        <f t="shared" si="2"/>
        <v>20338.983050847459</v>
      </c>
    </row>
    <row r="150" spans="1:7" ht="69" customHeight="1">
      <c r="A150" s="12">
        <v>93</v>
      </c>
      <c r="B150" s="12" t="s">
        <v>186</v>
      </c>
      <c r="C150" s="14" t="s">
        <v>187</v>
      </c>
      <c r="D150" s="12">
        <v>5</v>
      </c>
      <c r="E150" s="6" t="s">
        <v>14</v>
      </c>
      <c r="F150" s="15">
        <v>2542.3728813559323</v>
      </c>
      <c r="G150" s="9">
        <f t="shared" si="2"/>
        <v>12711.864406779661</v>
      </c>
    </row>
    <row r="151" spans="1:7" ht="69" customHeight="1">
      <c r="A151" s="12">
        <v>94</v>
      </c>
      <c r="B151" s="12" t="s">
        <v>188</v>
      </c>
      <c r="C151" s="14" t="s">
        <v>189</v>
      </c>
      <c r="D151" s="12">
        <v>10</v>
      </c>
      <c r="E151" s="6" t="s">
        <v>14</v>
      </c>
      <c r="F151" s="15">
        <v>4152.5423728813557</v>
      </c>
      <c r="G151" s="9">
        <f t="shared" si="2"/>
        <v>41525.423728813555</v>
      </c>
    </row>
    <row r="152" spans="1:7" ht="69" customHeight="1">
      <c r="A152" s="12">
        <v>95</v>
      </c>
      <c r="B152" s="12" t="s">
        <v>190</v>
      </c>
      <c r="C152" s="14" t="s">
        <v>191</v>
      </c>
      <c r="D152" s="12">
        <v>15</v>
      </c>
      <c r="E152" s="6" t="s">
        <v>14</v>
      </c>
      <c r="F152" s="15">
        <v>762.71186440677968</v>
      </c>
      <c r="G152" s="9">
        <f t="shared" si="2"/>
        <v>11440.677966101695</v>
      </c>
    </row>
    <row r="153" spans="1:7" ht="69" customHeight="1">
      <c r="A153" s="12">
        <v>96</v>
      </c>
      <c r="B153" s="12" t="s">
        <v>192</v>
      </c>
      <c r="C153" s="14" t="s">
        <v>193</v>
      </c>
      <c r="D153" s="12">
        <v>15</v>
      </c>
      <c r="E153" s="6" t="s">
        <v>14</v>
      </c>
      <c r="F153" s="15">
        <v>2711.8644067796613</v>
      </c>
      <c r="G153" s="9">
        <f t="shared" si="2"/>
        <v>40677.966101694918</v>
      </c>
    </row>
    <row r="154" spans="1:7" ht="69" customHeight="1">
      <c r="A154" s="12">
        <v>97</v>
      </c>
      <c r="B154" s="12" t="s">
        <v>194</v>
      </c>
      <c r="C154" s="14" t="s">
        <v>195</v>
      </c>
      <c r="D154" s="12">
        <v>1</v>
      </c>
      <c r="E154" s="6" t="s">
        <v>14</v>
      </c>
      <c r="F154" s="15">
        <v>1114406.779661017</v>
      </c>
      <c r="G154" s="9">
        <f t="shared" si="2"/>
        <v>1114406.779661017</v>
      </c>
    </row>
    <row r="155" spans="1:7" ht="69" customHeight="1">
      <c r="A155" s="12">
        <v>98</v>
      </c>
      <c r="B155" s="12" t="s">
        <v>196</v>
      </c>
      <c r="C155" s="14" t="s">
        <v>197</v>
      </c>
      <c r="D155" s="12">
        <v>1</v>
      </c>
      <c r="E155" s="6" t="s">
        <v>14</v>
      </c>
      <c r="F155" s="15">
        <v>741525.42372881365</v>
      </c>
      <c r="G155" s="9">
        <f t="shared" si="2"/>
        <v>741525.42372881365</v>
      </c>
    </row>
    <row r="156" spans="1:7" ht="69" customHeight="1">
      <c r="A156" s="12">
        <v>99</v>
      </c>
      <c r="B156" s="12" t="s">
        <v>198</v>
      </c>
      <c r="C156" s="14" t="s">
        <v>199</v>
      </c>
      <c r="D156" s="17">
        <v>2</v>
      </c>
      <c r="E156" s="6" t="s">
        <v>14</v>
      </c>
      <c r="F156" s="15">
        <v>313559.32203389832</v>
      </c>
      <c r="G156" s="9">
        <f t="shared" si="2"/>
        <v>627118.64406779665</v>
      </c>
    </row>
    <row r="157" spans="1:7" ht="69" customHeight="1">
      <c r="A157" s="12">
        <v>100</v>
      </c>
      <c r="B157" s="18" t="s">
        <v>200</v>
      </c>
      <c r="C157" s="14" t="s">
        <v>201</v>
      </c>
      <c r="D157" s="17">
        <v>1</v>
      </c>
      <c r="E157" s="6" t="s">
        <v>14</v>
      </c>
      <c r="F157" s="15">
        <v>381355.93220338988</v>
      </c>
      <c r="G157" s="9">
        <f t="shared" si="2"/>
        <v>381355.93220338988</v>
      </c>
    </row>
    <row r="158" spans="1:7" ht="69" customHeight="1">
      <c r="A158" s="12">
        <v>101</v>
      </c>
      <c r="B158" s="6" t="s">
        <v>202</v>
      </c>
      <c r="C158" s="7" t="s">
        <v>203</v>
      </c>
      <c r="D158" s="6">
        <v>1</v>
      </c>
      <c r="E158" s="6" t="s">
        <v>14</v>
      </c>
      <c r="F158" s="15">
        <v>3389830.5084745763</v>
      </c>
      <c r="G158" s="9">
        <f t="shared" si="2"/>
        <v>3389830.5084745763</v>
      </c>
    </row>
    <row r="159" spans="1:7" ht="69" customHeight="1">
      <c r="A159" s="12">
        <v>102</v>
      </c>
      <c r="B159" s="12" t="s">
        <v>204</v>
      </c>
      <c r="C159" s="14" t="s">
        <v>205</v>
      </c>
      <c r="D159" s="12">
        <v>200</v>
      </c>
      <c r="E159" s="12" t="s">
        <v>64</v>
      </c>
      <c r="F159" s="15">
        <v>254.23728813559325</v>
      </c>
      <c r="G159" s="9">
        <f t="shared" si="2"/>
        <v>50847.457627118652</v>
      </c>
    </row>
    <row r="160" spans="1:7" ht="69" customHeight="1">
      <c r="A160" s="12">
        <v>103</v>
      </c>
      <c r="B160" s="12" t="s">
        <v>206</v>
      </c>
      <c r="C160" s="14" t="s">
        <v>207</v>
      </c>
      <c r="D160" s="12">
        <v>200</v>
      </c>
      <c r="E160" s="12" t="s">
        <v>64</v>
      </c>
      <c r="F160" s="15">
        <v>474.57627118644069</v>
      </c>
      <c r="G160" s="9">
        <f t="shared" si="2"/>
        <v>94915.254237288143</v>
      </c>
    </row>
    <row r="161" spans="1:7" ht="69" customHeight="1">
      <c r="A161" s="12">
        <v>104</v>
      </c>
      <c r="B161" s="12" t="s">
        <v>208</v>
      </c>
      <c r="C161" s="14" t="s">
        <v>209</v>
      </c>
      <c r="D161" s="12">
        <v>75</v>
      </c>
      <c r="E161" s="12" t="s">
        <v>64</v>
      </c>
      <c r="F161" s="15">
        <v>635.59322033898309</v>
      </c>
      <c r="G161" s="9">
        <f t="shared" si="2"/>
        <v>47669.491525423735</v>
      </c>
    </row>
    <row r="162" spans="1:7" ht="69" customHeight="1">
      <c r="A162" s="12">
        <v>105</v>
      </c>
      <c r="B162" s="12" t="s">
        <v>210</v>
      </c>
      <c r="C162" s="14" t="s">
        <v>211</v>
      </c>
      <c r="D162" s="12">
        <v>50</v>
      </c>
      <c r="E162" s="12" t="s">
        <v>64</v>
      </c>
      <c r="F162" s="15">
        <v>889.83050847457628</v>
      </c>
      <c r="G162" s="9">
        <f t="shared" si="2"/>
        <v>44491.525423728817</v>
      </c>
    </row>
    <row r="163" spans="1:7" ht="69" customHeight="1">
      <c r="A163" s="12">
        <v>106</v>
      </c>
      <c r="B163" s="12" t="s">
        <v>212</v>
      </c>
      <c r="C163" s="14" t="s">
        <v>213</v>
      </c>
      <c r="D163" s="12">
        <v>50</v>
      </c>
      <c r="E163" s="12" t="s">
        <v>64</v>
      </c>
      <c r="F163" s="15">
        <v>1271.1864406779662</v>
      </c>
      <c r="G163" s="9">
        <f t="shared" si="2"/>
        <v>63559.322033898308</v>
      </c>
    </row>
    <row r="164" spans="1:7" ht="69" customHeight="1">
      <c r="A164" s="12">
        <v>107</v>
      </c>
      <c r="B164" s="12" t="s">
        <v>214</v>
      </c>
      <c r="C164" s="14" t="s">
        <v>215</v>
      </c>
      <c r="D164" s="12">
        <v>100</v>
      </c>
      <c r="E164" s="12" t="s">
        <v>64</v>
      </c>
      <c r="F164" s="15">
        <v>1610.1694915254238</v>
      </c>
      <c r="G164" s="9">
        <f t="shared" si="2"/>
        <v>161016.94915254239</v>
      </c>
    </row>
    <row r="165" spans="1:7" ht="69" customHeight="1">
      <c r="A165" s="12">
        <v>108</v>
      </c>
      <c r="B165" s="12" t="s">
        <v>216</v>
      </c>
      <c r="C165" s="14" t="s">
        <v>217</v>
      </c>
      <c r="D165" s="12">
        <v>500</v>
      </c>
      <c r="E165" s="12" t="s">
        <v>64</v>
      </c>
      <c r="F165" s="15">
        <v>2033.898305084746</v>
      </c>
      <c r="G165" s="9">
        <f t="shared" si="2"/>
        <v>1016949.1525423729</v>
      </c>
    </row>
    <row r="166" spans="1:7" ht="69" customHeight="1">
      <c r="A166" s="12">
        <v>109</v>
      </c>
      <c r="B166" s="12" t="s">
        <v>218</v>
      </c>
      <c r="C166" s="14" t="s">
        <v>219</v>
      </c>
      <c r="D166" s="12">
        <v>8</v>
      </c>
      <c r="E166" s="6" t="s">
        <v>14</v>
      </c>
      <c r="F166" s="15">
        <v>720.33898305084745</v>
      </c>
      <c r="G166" s="9">
        <f t="shared" si="2"/>
        <v>5762.7118644067796</v>
      </c>
    </row>
    <row r="167" spans="1:7" ht="69" customHeight="1">
      <c r="A167" s="12">
        <v>110</v>
      </c>
      <c r="B167" s="12" t="s">
        <v>220</v>
      </c>
      <c r="C167" s="14" t="s">
        <v>221</v>
      </c>
      <c r="D167" s="12">
        <v>8</v>
      </c>
      <c r="E167" s="6" t="s">
        <v>14</v>
      </c>
      <c r="F167" s="15">
        <v>1016.949152542373</v>
      </c>
      <c r="G167" s="9">
        <f t="shared" si="2"/>
        <v>8135.5932203389839</v>
      </c>
    </row>
    <row r="168" spans="1:7" ht="69" customHeight="1">
      <c r="A168" s="12">
        <v>111</v>
      </c>
      <c r="B168" s="12" t="s">
        <v>222</v>
      </c>
      <c r="C168" s="14" t="s">
        <v>223</v>
      </c>
      <c r="D168" s="12">
        <v>8</v>
      </c>
      <c r="E168" s="6" t="s">
        <v>14</v>
      </c>
      <c r="F168" s="15">
        <v>1271.1864406779662</v>
      </c>
      <c r="G168" s="9">
        <f t="shared" si="2"/>
        <v>10169.491525423729</v>
      </c>
    </row>
    <row r="169" spans="1:7" ht="69" customHeight="1">
      <c r="A169" s="12">
        <v>112</v>
      </c>
      <c r="B169" s="12" t="s">
        <v>224</v>
      </c>
      <c r="C169" s="14" t="s">
        <v>225</v>
      </c>
      <c r="D169" s="12">
        <v>4</v>
      </c>
      <c r="E169" s="6" t="s">
        <v>14</v>
      </c>
      <c r="F169" s="15">
        <v>1610.1694915254238</v>
      </c>
      <c r="G169" s="9">
        <f t="shared" si="2"/>
        <v>6440.6779661016953</v>
      </c>
    </row>
    <row r="170" spans="1:7" ht="69" customHeight="1">
      <c r="A170" s="12">
        <v>113</v>
      </c>
      <c r="B170" s="12" t="s">
        <v>226</v>
      </c>
      <c r="C170" s="14" t="s">
        <v>227</v>
      </c>
      <c r="D170" s="12">
        <v>4</v>
      </c>
      <c r="E170" s="6" t="s">
        <v>14</v>
      </c>
      <c r="F170" s="15">
        <v>2118.6440677966102</v>
      </c>
      <c r="G170" s="9">
        <f t="shared" si="2"/>
        <v>8474.5762711864409</v>
      </c>
    </row>
    <row r="171" spans="1:7" ht="69" customHeight="1">
      <c r="A171" s="12">
        <v>114</v>
      </c>
      <c r="B171" s="12" t="s">
        <v>228</v>
      </c>
      <c r="C171" s="14" t="s">
        <v>229</v>
      </c>
      <c r="D171" s="12">
        <v>4</v>
      </c>
      <c r="E171" s="6" t="s">
        <v>14</v>
      </c>
      <c r="F171" s="15">
        <v>2966.1016949152545</v>
      </c>
      <c r="G171" s="9">
        <f t="shared" si="2"/>
        <v>11864.406779661018</v>
      </c>
    </row>
    <row r="172" spans="1:7" ht="69" customHeight="1">
      <c r="A172" s="12">
        <v>115</v>
      </c>
      <c r="B172" s="12" t="s">
        <v>230</v>
      </c>
      <c r="C172" s="14" t="s">
        <v>231</v>
      </c>
      <c r="D172" s="12">
        <v>12</v>
      </c>
      <c r="E172" s="6" t="s">
        <v>14</v>
      </c>
      <c r="F172" s="15">
        <v>3389.8305084745766</v>
      </c>
      <c r="G172" s="9">
        <f t="shared" si="2"/>
        <v>40677.966101694918</v>
      </c>
    </row>
    <row r="173" spans="1:7" ht="69" customHeight="1">
      <c r="A173" s="12">
        <v>116</v>
      </c>
      <c r="B173" s="12" t="s">
        <v>232</v>
      </c>
      <c r="C173" s="14" t="s">
        <v>233</v>
      </c>
      <c r="D173" s="12">
        <v>100</v>
      </c>
      <c r="E173" s="12" t="s">
        <v>64</v>
      </c>
      <c r="F173" s="15">
        <v>932.20338983050851</v>
      </c>
      <c r="G173" s="9">
        <f t="shared" si="2"/>
        <v>93220.338983050853</v>
      </c>
    </row>
    <row r="174" spans="1:7" ht="69" customHeight="1">
      <c r="A174" s="12">
        <v>117</v>
      </c>
      <c r="B174" s="12" t="s">
        <v>234</v>
      </c>
      <c r="C174" s="14" t="s">
        <v>235</v>
      </c>
      <c r="D174" s="12">
        <v>100</v>
      </c>
      <c r="E174" s="12" t="s">
        <v>64</v>
      </c>
      <c r="F174" s="15">
        <v>974.57627118644075</v>
      </c>
      <c r="G174" s="9">
        <f t="shared" si="2"/>
        <v>97457.627118644072</v>
      </c>
    </row>
    <row r="175" spans="1:7" ht="69" customHeight="1">
      <c r="A175" s="12">
        <v>118</v>
      </c>
      <c r="B175" s="12" t="s">
        <v>236</v>
      </c>
      <c r="C175" s="14" t="s">
        <v>237</v>
      </c>
      <c r="D175" s="12">
        <v>200</v>
      </c>
      <c r="E175" s="12" t="s">
        <v>64</v>
      </c>
      <c r="F175" s="15">
        <v>105.93220338983052</v>
      </c>
      <c r="G175" s="9">
        <f t="shared" si="2"/>
        <v>21186.440677966104</v>
      </c>
    </row>
    <row r="176" spans="1:7" ht="69" customHeight="1">
      <c r="A176" s="12">
        <v>119</v>
      </c>
      <c r="B176" s="12" t="s">
        <v>238</v>
      </c>
      <c r="C176" s="14" t="s">
        <v>239</v>
      </c>
      <c r="D176" s="12">
        <v>700</v>
      </c>
      <c r="E176" s="12" t="s">
        <v>64</v>
      </c>
      <c r="F176" s="15">
        <v>228.81355932203391</v>
      </c>
      <c r="G176" s="9">
        <f t="shared" si="2"/>
        <v>160169.49152542374</v>
      </c>
    </row>
    <row r="177" spans="1:7" ht="69" customHeight="1">
      <c r="A177" s="12">
        <v>120</v>
      </c>
      <c r="B177" s="12" t="s">
        <v>240</v>
      </c>
      <c r="C177" s="14" t="s">
        <v>241</v>
      </c>
      <c r="D177" s="12">
        <v>200</v>
      </c>
      <c r="E177" s="12" t="s">
        <v>64</v>
      </c>
      <c r="F177" s="15">
        <v>1097.457627118644</v>
      </c>
      <c r="G177" s="9">
        <f t="shared" ref="G177:G240" si="3">D177*F177</f>
        <v>219491.5254237288</v>
      </c>
    </row>
    <row r="178" spans="1:7" ht="69" customHeight="1">
      <c r="A178" s="12">
        <v>121</v>
      </c>
      <c r="B178" s="12" t="s">
        <v>242</v>
      </c>
      <c r="C178" s="14" t="s">
        <v>243</v>
      </c>
      <c r="D178" s="12">
        <v>100</v>
      </c>
      <c r="E178" s="12" t="s">
        <v>64</v>
      </c>
      <c r="F178" s="15">
        <v>3813.5593220338983</v>
      </c>
      <c r="G178" s="9">
        <f t="shared" si="3"/>
        <v>381355.93220338982</v>
      </c>
    </row>
    <row r="179" spans="1:7" ht="69" customHeight="1">
      <c r="A179" s="12">
        <v>122</v>
      </c>
      <c r="B179" s="12" t="s">
        <v>244</v>
      </c>
      <c r="C179" s="14" t="s">
        <v>245</v>
      </c>
      <c r="D179" s="12">
        <v>7</v>
      </c>
      <c r="E179" s="6" t="s">
        <v>14</v>
      </c>
      <c r="F179" s="15">
        <v>338983.05084745766</v>
      </c>
      <c r="G179" s="9">
        <f t="shared" si="3"/>
        <v>2372881.3559322036</v>
      </c>
    </row>
    <row r="180" spans="1:7" ht="69" customHeight="1">
      <c r="A180" s="12">
        <v>123</v>
      </c>
      <c r="B180" s="12" t="s">
        <v>246</v>
      </c>
      <c r="C180" s="14" t="s">
        <v>247</v>
      </c>
      <c r="D180" s="12">
        <v>182</v>
      </c>
      <c r="E180" s="6" t="s">
        <v>14</v>
      </c>
      <c r="F180" s="15">
        <v>21186.440677966104</v>
      </c>
      <c r="G180" s="9">
        <f t="shared" si="3"/>
        <v>3855932.2033898309</v>
      </c>
    </row>
    <row r="181" spans="1:7" ht="69" customHeight="1">
      <c r="A181" s="12">
        <v>124</v>
      </c>
      <c r="B181" s="12" t="s">
        <v>248</v>
      </c>
      <c r="C181" s="14" t="s">
        <v>249</v>
      </c>
      <c r="D181" s="12">
        <v>7</v>
      </c>
      <c r="E181" s="6" t="s">
        <v>14</v>
      </c>
      <c r="F181" s="15">
        <v>25423.728813559323</v>
      </c>
      <c r="G181" s="9">
        <f t="shared" si="3"/>
        <v>177966.10169491527</v>
      </c>
    </row>
    <row r="182" spans="1:7" ht="69" customHeight="1">
      <c r="A182" s="12">
        <v>125</v>
      </c>
      <c r="B182" s="12" t="s">
        <v>250</v>
      </c>
      <c r="C182" s="14" t="s">
        <v>251</v>
      </c>
      <c r="D182" s="12">
        <v>7</v>
      </c>
      <c r="E182" s="6" t="s">
        <v>14</v>
      </c>
      <c r="F182" s="15">
        <v>13559.322033898306</v>
      </c>
      <c r="G182" s="9">
        <f t="shared" si="3"/>
        <v>94915.254237288143</v>
      </c>
    </row>
    <row r="183" spans="1:7" ht="69" customHeight="1">
      <c r="A183" s="12">
        <v>126</v>
      </c>
      <c r="B183" s="12">
        <v>34</v>
      </c>
      <c r="C183" s="14" t="s">
        <v>252</v>
      </c>
      <c r="D183" s="12">
        <v>1</v>
      </c>
      <c r="E183" s="6" t="s">
        <v>14</v>
      </c>
      <c r="F183" s="15">
        <v>8894067.7966101691</v>
      </c>
      <c r="G183" s="9">
        <f t="shared" si="3"/>
        <v>8894067.7966101691</v>
      </c>
    </row>
    <row r="184" spans="1:7" ht="42.6" customHeight="1">
      <c r="A184" s="18"/>
      <c r="B184" s="18"/>
      <c r="C184" s="14"/>
      <c r="D184" s="12"/>
      <c r="E184" s="19"/>
      <c r="F184" s="11"/>
      <c r="G184" s="11">
        <f>SUM(G113:G183)</f>
        <v>32710915.254237287</v>
      </c>
    </row>
    <row r="185" spans="1:7" ht="36.9" customHeight="1">
      <c r="A185" s="12"/>
      <c r="B185" s="12"/>
      <c r="C185" s="20" t="s">
        <v>253</v>
      </c>
      <c r="D185" s="12"/>
      <c r="E185" s="12"/>
      <c r="F185" s="9">
        <v>0</v>
      </c>
      <c r="G185" s="9">
        <f t="shared" si="3"/>
        <v>0</v>
      </c>
    </row>
    <row r="186" spans="1:7" ht="69" customHeight="1">
      <c r="A186" s="12">
        <v>127</v>
      </c>
      <c r="B186" s="12">
        <v>35.1</v>
      </c>
      <c r="C186" s="14" t="s">
        <v>254</v>
      </c>
      <c r="D186" s="12">
        <v>6</v>
      </c>
      <c r="E186" s="6" t="s">
        <v>14</v>
      </c>
      <c r="F186" s="9">
        <v>127118.64406779662</v>
      </c>
      <c r="G186" s="9">
        <f t="shared" si="3"/>
        <v>762711.86440677964</v>
      </c>
    </row>
    <row r="187" spans="1:7" ht="69" customHeight="1">
      <c r="A187" s="12">
        <v>128</v>
      </c>
      <c r="B187" s="12">
        <v>35.200000000000003</v>
      </c>
      <c r="C187" s="14" t="s">
        <v>255</v>
      </c>
      <c r="D187" s="12">
        <v>2</v>
      </c>
      <c r="E187" s="6" t="s">
        <v>14</v>
      </c>
      <c r="F187" s="9">
        <v>177966.10169491527</v>
      </c>
      <c r="G187" s="9">
        <f t="shared" si="3"/>
        <v>355932.20338983054</v>
      </c>
    </row>
    <row r="188" spans="1:7" ht="69" customHeight="1">
      <c r="A188" s="12">
        <v>129</v>
      </c>
      <c r="B188" s="12">
        <v>35.299999999999997</v>
      </c>
      <c r="C188" s="14" t="s">
        <v>256</v>
      </c>
      <c r="D188" s="12">
        <v>6</v>
      </c>
      <c r="E188" s="6" t="s">
        <v>14</v>
      </c>
      <c r="F188" s="9">
        <v>5932.203389830509</v>
      </c>
      <c r="G188" s="9">
        <f t="shared" si="3"/>
        <v>35593.220338983054</v>
      </c>
    </row>
    <row r="189" spans="1:7" ht="69" customHeight="1">
      <c r="A189" s="12">
        <v>130</v>
      </c>
      <c r="B189" s="12">
        <v>35.4</v>
      </c>
      <c r="C189" s="14" t="s">
        <v>257</v>
      </c>
      <c r="D189" s="12">
        <v>2</v>
      </c>
      <c r="E189" s="6" t="s">
        <v>14</v>
      </c>
      <c r="F189" s="9">
        <v>7203.3898305084749</v>
      </c>
      <c r="G189" s="9">
        <f t="shared" si="3"/>
        <v>14406.77966101695</v>
      </c>
    </row>
    <row r="190" spans="1:7" ht="69" customHeight="1">
      <c r="A190" s="12">
        <v>131</v>
      </c>
      <c r="B190" s="12">
        <v>35.5</v>
      </c>
      <c r="C190" s="14" t="s">
        <v>258</v>
      </c>
      <c r="D190" s="12">
        <v>1</v>
      </c>
      <c r="E190" s="6" t="s">
        <v>14</v>
      </c>
      <c r="F190" s="9">
        <v>1016949.1525423729</v>
      </c>
      <c r="G190" s="9">
        <f t="shared" si="3"/>
        <v>1016949.1525423729</v>
      </c>
    </row>
    <row r="191" spans="1:7" ht="69" customHeight="1">
      <c r="A191" s="12">
        <v>132</v>
      </c>
      <c r="B191" s="12">
        <v>35.6</v>
      </c>
      <c r="C191" s="14" t="s">
        <v>259</v>
      </c>
      <c r="D191" s="12">
        <v>2</v>
      </c>
      <c r="E191" s="6" t="s">
        <v>14</v>
      </c>
      <c r="F191" s="9">
        <v>847457.62711864407</v>
      </c>
      <c r="G191" s="9">
        <f t="shared" si="3"/>
        <v>1694915.2542372881</v>
      </c>
    </row>
    <row r="192" spans="1:7" ht="69" customHeight="1">
      <c r="A192" s="12">
        <v>133</v>
      </c>
      <c r="B192" s="12">
        <v>35.700000000000003</v>
      </c>
      <c r="C192" s="14" t="s">
        <v>260</v>
      </c>
      <c r="D192" s="12">
        <v>1</v>
      </c>
      <c r="E192" s="6" t="s">
        <v>14</v>
      </c>
      <c r="F192" s="9">
        <v>762711.86440677976</v>
      </c>
      <c r="G192" s="9">
        <f t="shared" si="3"/>
        <v>762711.86440677976</v>
      </c>
    </row>
    <row r="193" spans="1:7" ht="48" customHeight="1">
      <c r="A193" s="12"/>
      <c r="B193" s="12"/>
      <c r="C193" s="14"/>
      <c r="D193" s="12"/>
      <c r="E193" s="6"/>
      <c r="F193" s="11"/>
      <c r="G193" s="11">
        <f>SUM(G185:G192)</f>
        <v>4643220.3389830515</v>
      </c>
    </row>
    <row r="194" spans="1:7" ht="69" customHeight="1">
      <c r="A194" s="6"/>
      <c r="B194" s="6"/>
      <c r="C194" s="3" t="s">
        <v>261</v>
      </c>
      <c r="D194" s="6"/>
      <c r="E194" s="6"/>
      <c r="F194" s="9">
        <v>0</v>
      </c>
      <c r="G194" s="9">
        <f t="shared" si="3"/>
        <v>0</v>
      </c>
    </row>
    <row r="195" spans="1:7" ht="69" customHeight="1">
      <c r="A195" s="6">
        <v>134</v>
      </c>
      <c r="B195" s="6">
        <v>36.200000000000003</v>
      </c>
      <c r="C195" s="7" t="s">
        <v>262</v>
      </c>
      <c r="D195" s="6">
        <v>1</v>
      </c>
      <c r="E195" s="6" t="s">
        <v>49</v>
      </c>
      <c r="F195" s="9">
        <v>1207627.1186440678</v>
      </c>
      <c r="G195" s="9">
        <f t="shared" si="3"/>
        <v>1207627.1186440678</v>
      </c>
    </row>
    <row r="196" spans="1:7" ht="69" customHeight="1">
      <c r="A196" s="6">
        <v>135</v>
      </c>
      <c r="B196" s="6">
        <v>36.299999999999997</v>
      </c>
      <c r="C196" s="7" t="s">
        <v>263</v>
      </c>
      <c r="D196" s="6">
        <v>1</v>
      </c>
      <c r="E196" s="6" t="s">
        <v>49</v>
      </c>
      <c r="F196" s="9">
        <v>1186440.6779661018</v>
      </c>
      <c r="G196" s="9">
        <f t="shared" si="3"/>
        <v>1186440.6779661018</v>
      </c>
    </row>
    <row r="197" spans="1:7" ht="69" customHeight="1">
      <c r="A197" s="6">
        <v>136</v>
      </c>
      <c r="B197" s="6">
        <v>36.4</v>
      </c>
      <c r="C197" s="7" t="s">
        <v>264</v>
      </c>
      <c r="D197" s="6">
        <v>6</v>
      </c>
      <c r="E197" s="6" t="s">
        <v>14</v>
      </c>
      <c r="F197" s="9">
        <v>22881.355932203391</v>
      </c>
      <c r="G197" s="9">
        <f t="shared" si="3"/>
        <v>137288.13559322036</v>
      </c>
    </row>
    <row r="198" spans="1:7" ht="69" customHeight="1">
      <c r="A198" s="6">
        <v>137</v>
      </c>
      <c r="B198" s="6">
        <v>36.5</v>
      </c>
      <c r="C198" s="7" t="s">
        <v>265</v>
      </c>
      <c r="D198" s="6">
        <v>6</v>
      </c>
      <c r="E198" s="6" t="s">
        <v>14</v>
      </c>
      <c r="F198" s="9">
        <v>13559.322033898306</v>
      </c>
      <c r="G198" s="9">
        <f t="shared" si="3"/>
        <v>81355.932203389835</v>
      </c>
    </row>
    <row r="199" spans="1:7" ht="69" customHeight="1">
      <c r="A199" s="6">
        <v>138</v>
      </c>
      <c r="B199" s="6">
        <v>36.6</v>
      </c>
      <c r="C199" s="7" t="s">
        <v>266</v>
      </c>
      <c r="D199" s="6">
        <v>10</v>
      </c>
      <c r="E199" s="6" t="s">
        <v>14</v>
      </c>
      <c r="F199" s="9">
        <v>9322.033898305086</v>
      </c>
      <c r="G199" s="9">
        <f t="shared" si="3"/>
        <v>93220.338983050868</v>
      </c>
    </row>
    <row r="200" spans="1:7" ht="69" customHeight="1">
      <c r="A200" s="6">
        <v>139</v>
      </c>
      <c r="B200" s="6">
        <v>36.700000000000003</v>
      </c>
      <c r="C200" s="7" t="s">
        <v>267</v>
      </c>
      <c r="D200" s="6">
        <v>10</v>
      </c>
      <c r="E200" s="6" t="s">
        <v>14</v>
      </c>
      <c r="F200" s="9">
        <v>19067.796610169491</v>
      </c>
      <c r="G200" s="9">
        <f t="shared" si="3"/>
        <v>190677.96610169491</v>
      </c>
    </row>
    <row r="201" spans="1:7" ht="69" customHeight="1">
      <c r="A201" s="6">
        <v>140</v>
      </c>
      <c r="B201" s="6">
        <v>36.799999999999997</v>
      </c>
      <c r="C201" s="7" t="s">
        <v>268</v>
      </c>
      <c r="D201" s="6">
        <v>150</v>
      </c>
      <c r="E201" s="6" t="s">
        <v>14</v>
      </c>
      <c r="F201" s="9">
        <v>1694.9152542372883</v>
      </c>
      <c r="G201" s="9">
        <f t="shared" si="3"/>
        <v>254237.28813559323</v>
      </c>
    </row>
    <row r="202" spans="1:7" ht="69" customHeight="1">
      <c r="A202" s="6">
        <v>141</v>
      </c>
      <c r="B202" s="21">
        <v>36.9</v>
      </c>
      <c r="C202" s="7" t="s">
        <v>269</v>
      </c>
      <c r="D202" s="6">
        <v>6</v>
      </c>
      <c r="E202" s="6" t="s">
        <v>11</v>
      </c>
      <c r="F202" s="9">
        <v>24576.271186440681</v>
      </c>
      <c r="G202" s="9">
        <f t="shared" si="3"/>
        <v>147457.62711864407</v>
      </c>
    </row>
    <row r="203" spans="1:7" ht="33.6" customHeight="1">
      <c r="A203" s="6"/>
      <c r="B203" s="6"/>
      <c r="C203" s="7"/>
      <c r="D203" s="6"/>
      <c r="E203" s="6"/>
      <c r="F203" s="11"/>
      <c r="G203" s="11">
        <f>SUM(G194:G202)</f>
        <v>3298305.0847457629</v>
      </c>
    </row>
    <row r="204" spans="1:7" ht="69" customHeight="1">
      <c r="A204" s="6"/>
      <c r="B204" s="6"/>
      <c r="C204" s="3" t="s">
        <v>270</v>
      </c>
      <c r="D204" s="6"/>
      <c r="E204" s="6"/>
      <c r="F204" s="9">
        <v>0</v>
      </c>
      <c r="G204" s="9">
        <f t="shared" si="3"/>
        <v>0</v>
      </c>
    </row>
    <row r="205" spans="1:7" ht="69" customHeight="1">
      <c r="A205" s="6">
        <v>142</v>
      </c>
      <c r="B205" s="6">
        <v>37</v>
      </c>
      <c r="C205" s="7" t="s">
        <v>271</v>
      </c>
      <c r="D205" s="6">
        <v>1</v>
      </c>
      <c r="E205" s="6" t="s">
        <v>49</v>
      </c>
      <c r="F205" s="9">
        <v>847457.62711864407</v>
      </c>
      <c r="G205" s="9">
        <f t="shared" si="3"/>
        <v>847457.62711864407</v>
      </c>
    </row>
    <row r="206" spans="1:7" ht="69" customHeight="1">
      <c r="A206" s="6">
        <v>143</v>
      </c>
      <c r="B206" s="6">
        <v>38</v>
      </c>
      <c r="C206" s="7" t="s">
        <v>272</v>
      </c>
      <c r="D206" s="6">
        <v>1</v>
      </c>
      <c r="E206" s="6" t="s">
        <v>49</v>
      </c>
      <c r="F206" s="9">
        <v>1059322.0338983051</v>
      </c>
      <c r="G206" s="9">
        <f t="shared" si="3"/>
        <v>1059322.0338983051</v>
      </c>
    </row>
    <row r="207" spans="1:7" ht="69" customHeight="1">
      <c r="A207" s="6">
        <v>144</v>
      </c>
      <c r="B207" s="6">
        <v>39</v>
      </c>
      <c r="C207" s="7" t="s">
        <v>273</v>
      </c>
      <c r="D207" s="6">
        <v>2</v>
      </c>
      <c r="E207" s="6" t="s">
        <v>14</v>
      </c>
      <c r="F207" s="9">
        <v>254237.28813559323</v>
      </c>
      <c r="G207" s="9">
        <f t="shared" si="3"/>
        <v>508474.57627118647</v>
      </c>
    </row>
    <row r="208" spans="1:7" ht="69" customHeight="1">
      <c r="A208" s="6"/>
      <c r="B208" s="6"/>
      <c r="C208" s="7"/>
      <c r="D208" s="6"/>
      <c r="E208" s="6"/>
      <c r="F208" s="11"/>
      <c r="G208" s="11">
        <f>SUM(G204:G207)</f>
        <v>2415254.2372881356</v>
      </c>
    </row>
    <row r="209" spans="1:7" ht="20.100000000000001" customHeight="1">
      <c r="A209" s="6"/>
      <c r="B209" s="6"/>
      <c r="C209" s="7"/>
      <c r="D209" s="6"/>
      <c r="E209" s="6"/>
      <c r="F209" s="11"/>
      <c r="G209" s="11"/>
    </row>
    <row r="210" spans="1:7" ht="29.1" customHeight="1">
      <c r="A210" s="6"/>
      <c r="B210" s="6"/>
      <c r="C210" s="3" t="s">
        <v>274</v>
      </c>
      <c r="D210" s="6"/>
      <c r="E210" s="6"/>
      <c r="F210" s="9">
        <v>0</v>
      </c>
      <c r="G210" s="9">
        <f t="shared" si="3"/>
        <v>0</v>
      </c>
    </row>
    <row r="211" spans="1:7" ht="62.4">
      <c r="A211" s="6">
        <v>145</v>
      </c>
      <c r="B211" s="6"/>
      <c r="C211" s="7" t="s">
        <v>275</v>
      </c>
      <c r="D211" s="6">
        <v>10</v>
      </c>
      <c r="E211" s="6" t="s">
        <v>276</v>
      </c>
      <c r="F211" s="9">
        <v>4576.2711864406783</v>
      </c>
      <c r="G211" s="9">
        <f t="shared" si="3"/>
        <v>45762.711864406781</v>
      </c>
    </row>
    <row r="212" spans="1:7" ht="69" customHeight="1">
      <c r="A212" s="6">
        <v>146</v>
      </c>
      <c r="B212" s="6"/>
      <c r="C212" s="7" t="s">
        <v>277</v>
      </c>
      <c r="D212" s="6">
        <v>1.5</v>
      </c>
      <c r="E212" s="6" t="s">
        <v>276</v>
      </c>
      <c r="F212" s="9">
        <v>3813.5593220338983</v>
      </c>
      <c r="G212" s="9">
        <f t="shared" si="3"/>
        <v>5720.3389830508477</v>
      </c>
    </row>
    <row r="213" spans="1:7" ht="62.4">
      <c r="A213" s="6">
        <v>147</v>
      </c>
      <c r="B213" s="6"/>
      <c r="C213" s="7" t="s">
        <v>278</v>
      </c>
      <c r="D213" s="6">
        <v>118</v>
      </c>
      <c r="E213" s="6" t="s">
        <v>276</v>
      </c>
      <c r="F213" s="9">
        <v>762.71186440677968</v>
      </c>
      <c r="G213" s="9">
        <f t="shared" si="3"/>
        <v>90000</v>
      </c>
    </row>
    <row r="214" spans="1:7" ht="62.4">
      <c r="A214" s="6">
        <v>148</v>
      </c>
      <c r="B214" s="6"/>
      <c r="C214" s="7" t="s">
        <v>279</v>
      </c>
      <c r="D214" s="6">
        <v>25</v>
      </c>
      <c r="E214" s="6" t="s">
        <v>11</v>
      </c>
      <c r="F214" s="9">
        <v>533.89830508474574</v>
      </c>
      <c r="G214" s="9">
        <f t="shared" si="3"/>
        <v>13347.457627118643</v>
      </c>
    </row>
    <row r="215" spans="1:7" ht="62.4">
      <c r="A215" s="6">
        <v>149</v>
      </c>
      <c r="B215" s="6"/>
      <c r="C215" s="7" t="s">
        <v>280</v>
      </c>
      <c r="D215" s="6">
        <v>57</v>
      </c>
      <c r="E215" s="6" t="s">
        <v>14</v>
      </c>
      <c r="F215" s="9">
        <v>1525.4237288135594</v>
      </c>
      <c r="G215" s="9">
        <f t="shared" si="3"/>
        <v>86949.152542372889</v>
      </c>
    </row>
    <row r="216" spans="1:7" ht="69" customHeight="1">
      <c r="A216" s="6">
        <v>150</v>
      </c>
      <c r="B216" s="6"/>
      <c r="C216" s="7" t="s">
        <v>281</v>
      </c>
      <c r="D216" s="6">
        <v>250</v>
      </c>
      <c r="E216" s="6" t="s">
        <v>276</v>
      </c>
      <c r="F216" s="9">
        <v>762.71186440677968</v>
      </c>
      <c r="G216" s="9">
        <f t="shared" si="3"/>
        <v>190677.96610169491</v>
      </c>
    </row>
    <row r="217" spans="1:7" ht="69" customHeight="1">
      <c r="A217" s="6">
        <v>151</v>
      </c>
      <c r="B217" s="6">
        <v>40</v>
      </c>
      <c r="C217" s="7" t="s">
        <v>282</v>
      </c>
      <c r="D217" s="6">
        <v>3</v>
      </c>
      <c r="E217" s="6" t="s">
        <v>276</v>
      </c>
      <c r="F217" s="9">
        <v>16016.949152542375</v>
      </c>
      <c r="G217" s="9">
        <f t="shared" si="3"/>
        <v>48050.847457627126</v>
      </c>
    </row>
    <row r="218" spans="1:7" ht="69" customHeight="1">
      <c r="A218" s="6">
        <v>152</v>
      </c>
      <c r="B218" s="6">
        <v>41</v>
      </c>
      <c r="C218" s="7" t="s">
        <v>283</v>
      </c>
      <c r="D218" s="6">
        <v>12</v>
      </c>
      <c r="E218" s="6" t="s">
        <v>11</v>
      </c>
      <c r="F218" s="9">
        <v>991.52542372881362</v>
      </c>
      <c r="G218" s="9">
        <f t="shared" si="3"/>
        <v>11898.305084745763</v>
      </c>
    </row>
    <row r="219" spans="1:7" ht="15.6">
      <c r="A219" s="6">
        <v>153</v>
      </c>
      <c r="B219" s="6">
        <v>41</v>
      </c>
      <c r="C219" s="7" t="s">
        <v>284</v>
      </c>
      <c r="D219" s="6">
        <v>12</v>
      </c>
      <c r="E219" s="6" t="s">
        <v>11</v>
      </c>
      <c r="F219" s="9">
        <v>762.71186440677968</v>
      </c>
      <c r="G219" s="9">
        <f t="shared" si="3"/>
        <v>9152.5423728813566</v>
      </c>
    </row>
    <row r="220" spans="1:7" ht="69" customHeight="1">
      <c r="A220" s="6">
        <v>154</v>
      </c>
      <c r="B220" s="6">
        <v>42</v>
      </c>
      <c r="C220" s="7" t="s">
        <v>285</v>
      </c>
      <c r="D220" s="6">
        <v>3</v>
      </c>
      <c r="E220" s="6" t="s">
        <v>276</v>
      </c>
      <c r="F220" s="9">
        <v>12966.101694915254</v>
      </c>
      <c r="G220" s="9">
        <f t="shared" si="3"/>
        <v>38898.305084745763</v>
      </c>
    </row>
    <row r="221" spans="1:7" ht="69" customHeight="1">
      <c r="A221" s="6">
        <v>155</v>
      </c>
      <c r="B221" s="6">
        <v>43</v>
      </c>
      <c r="C221" s="7" t="s">
        <v>286</v>
      </c>
      <c r="D221" s="6">
        <v>500</v>
      </c>
      <c r="E221" s="6" t="s">
        <v>11</v>
      </c>
      <c r="F221" s="9">
        <v>2288.1355932203392</v>
      </c>
      <c r="G221" s="9">
        <f t="shared" si="3"/>
        <v>1144067.7966101696</v>
      </c>
    </row>
    <row r="222" spans="1:7" ht="69" customHeight="1">
      <c r="A222" s="6">
        <v>156</v>
      </c>
      <c r="B222" s="6">
        <v>44</v>
      </c>
      <c r="C222" s="7" t="s">
        <v>287</v>
      </c>
      <c r="D222" s="6">
        <v>1.5</v>
      </c>
      <c r="E222" s="6" t="s">
        <v>276</v>
      </c>
      <c r="F222" s="9">
        <v>7627.1186440677966</v>
      </c>
      <c r="G222" s="9">
        <f t="shared" si="3"/>
        <v>11440.677966101695</v>
      </c>
    </row>
    <row r="223" spans="1:7" ht="69" customHeight="1">
      <c r="A223" s="6">
        <v>157</v>
      </c>
      <c r="B223" s="6">
        <v>45</v>
      </c>
      <c r="C223" s="7" t="s">
        <v>288</v>
      </c>
      <c r="D223" s="6">
        <v>23</v>
      </c>
      <c r="E223" s="6" t="s">
        <v>276</v>
      </c>
      <c r="F223" s="9">
        <v>6101.6949152542375</v>
      </c>
      <c r="G223" s="9">
        <f t="shared" si="3"/>
        <v>140338.98305084746</v>
      </c>
    </row>
    <row r="224" spans="1:7" ht="69" customHeight="1">
      <c r="A224" s="6">
        <v>158</v>
      </c>
      <c r="B224" s="6">
        <v>46</v>
      </c>
      <c r="C224" s="7" t="s">
        <v>289</v>
      </c>
      <c r="D224" s="6">
        <v>1.25</v>
      </c>
      <c r="E224" s="6" t="s">
        <v>290</v>
      </c>
      <c r="F224" s="9">
        <v>106779.66101694916</v>
      </c>
      <c r="G224" s="9">
        <f t="shared" si="3"/>
        <v>133474.57627118647</v>
      </c>
    </row>
    <row r="225" spans="1:7" ht="69" customHeight="1">
      <c r="A225" s="6">
        <v>159</v>
      </c>
      <c r="B225" s="6">
        <v>49</v>
      </c>
      <c r="C225" s="7" t="s">
        <v>291</v>
      </c>
      <c r="D225" s="6">
        <v>1600</v>
      </c>
      <c r="E225" s="6" t="s">
        <v>11</v>
      </c>
      <c r="F225" s="9">
        <v>1037.2881355932204</v>
      </c>
      <c r="G225" s="9">
        <f t="shared" si="3"/>
        <v>1659661.0169491526</v>
      </c>
    </row>
    <row r="226" spans="1:7" ht="69" customHeight="1">
      <c r="A226" s="6">
        <v>160</v>
      </c>
      <c r="B226" s="6">
        <v>51</v>
      </c>
      <c r="C226" s="7" t="s">
        <v>292</v>
      </c>
      <c r="D226" s="6">
        <v>77.78</v>
      </c>
      <c r="E226" s="6" t="s">
        <v>11</v>
      </c>
      <c r="F226" s="9">
        <v>305.08474576271186</v>
      </c>
      <c r="G226" s="9">
        <f t="shared" si="3"/>
        <v>23729.491525423728</v>
      </c>
    </row>
    <row r="227" spans="1:7" ht="69" customHeight="1">
      <c r="A227" s="6">
        <v>161</v>
      </c>
      <c r="B227" s="6">
        <v>92</v>
      </c>
      <c r="C227" s="7" t="s">
        <v>293</v>
      </c>
      <c r="D227" s="6">
        <v>4447</v>
      </c>
      <c r="E227" s="6" t="s">
        <v>11</v>
      </c>
      <c r="F227" s="9">
        <v>228.81355932203391</v>
      </c>
      <c r="G227" s="9">
        <f t="shared" si="3"/>
        <v>1017533.8983050848</v>
      </c>
    </row>
    <row r="228" spans="1:7" ht="69" customHeight="1">
      <c r="A228" s="6">
        <v>162</v>
      </c>
      <c r="B228" s="6">
        <v>53</v>
      </c>
      <c r="C228" s="7" t="s">
        <v>294</v>
      </c>
      <c r="D228" s="6">
        <v>85</v>
      </c>
      <c r="E228" s="6" t="s">
        <v>11</v>
      </c>
      <c r="F228" s="9">
        <v>1449.1525423728815</v>
      </c>
      <c r="G228" s="9">
        <f t="shared" si="3"/>
        <v>123177.96610169492</v>
      </c>
    </row>
    <row r="229" spans="1:7" ht="69" customHeight="1">
      <c r="A229" s="6">
        <v>163</v>
      </c>
      <c r="B229" s="6">
        <v>55</v>
      </c>
      <c r="C229" s="7" t="s">
        <v>295</v>
      </c>
      <c r="D229" s="6">
        <v>225</v>
      </c>
      <c r="E229" s="6" t="s">
        <v>11</v>
      </c>
      <c r="F229" s="9">
        <v>1220.3389830508474</v>
      </c>
      <c r="G229" s="9">
        <f t="shared" si="3"/>
        <v>274576.27118644066</v>
      </c>
    </row>
    <row r="230" spans="1:7" ht="69" customHeight="1">
      <c r="A230" s="6">
        <v>164</v>
      </c>
      <c r="B230" s="6">
        <v>56</v>
      </c>
      <c r="C230" s="7" t="s">
        <v>296</v>
      </c>
      <c r="D230" s="6">
        <v>350</v>
      </c>
      <c r="E230" s="6" t="s">
        <v>11</v>
      </c>
      <c r="F230" s="9">
        <v>1220.3389830508474</v>
      </c>
      <c r="G230" s="9">
        <f t="shared" si="3"/>
        <v>427118.64406779659</v>
      </c>
    </row>
    <row r="231" spans="1:7" ht="69" customHeight="1">
      <c r="A231" s="6">
        <v>165</v>
      </c>
      <c r="B231" s="6">
        <v>57</v>
      </c>
      <c r="C231" s="7" t="s">
        <v>297</v>
      </c>
      <c r="D231" s="6">
        <v>4447</v>
      </c>
      <c r="E231" s="6" t="s">
        <v>11</v>
      </c>
      <c r="F231" s="9">
        <v>305.08474576271186</v>
      </c>
      <c r="G231" s="9">
        <f t="shared" si="3"/>
        <v>1356711.8644067796</v>
      </c>
    </row>
    <row r="232" spans="1:7" ht="69" customHeight="1">
      <c r="A232" s="6">
        <v>166</v>
      </c>
      <c r="B232" s="6">
        <v>59</v>
      </c>
      <c r="C232" s="7" t="s">
        <v>298</v>
      </c>
      <c r="D232" s="6">
        <v>313</v>
      </c>
      <c r="E232" s="6" t="s">
        <v>11</v>
      </c>
      <c r="F232" s="9">
        <v>305.08474576271186</v>
      </c>
      <c r="G232" s="9">
        <f t="shared" si="3"/>
        <v>95491.525423728817</v>
      </c>
    </row>
    <row r="233" spans="1:7" ht="69" customHeight="1">
      <c r="A233" s="6">
        <v>167</v>
      </c>
      <c r="B233" s="6">
        <v>60</v>
      </c>
      <c r="C233" s="7" t="s">
        <v>299</v>
      </c>
      <c r="D233" s="6">
        <v>88</v>
      </c>
      <c r="E233" s="6" t="s">
        <v>11</v>
      </c>
      <c r="F233" s="9">
        <v>228.81355932203391</v>
      </c>
      <c r="G233" s="9">
        <f t="shared" si="3"/>
        <v>20135.593220338986</v>
      </c>
    </row>
    <row r="234" spans="1:7" ht="69" customHeight="1">
      <c r="A234" s="6">
        <v>168</v>
      </c>
      <c r="B234" s="6">
        <v>61</v>
      </c>
      <c r="C234" s="7" t="s">
        <v>300</v>
      </c>
      <c r="D234" s="6">
        <v>100</v>
      </c>
      <c r="E234" s="6" t="s">
        <v>11</v>
      </c>
      <c r="F234" s="9">
        <v>7627.1186440677966</v>
      </c>
      <c r="G234" s="9">
        <f t="shared" si="3"/>
        <v>762711.86440677964</v>
      </c>
    </row>
    <row r="235" spans="1:7" ht="69" customHeight="1">
      <c r="A235" s="6">
        <v>169</v>
      </c>
      <c r="B235" s="6">
        <v>64</v>
      </c>
      <c r="C235" s="7" t="s">
        <v>301</v>
      </c>
      <c r="D235" s="6">
        <v>7</v>
      </c>
      <c r="E235" s="6" t="s">
        <v>11</v>
      </c>
      <c r="F235" s="9">
        <v>10169.491525423729</v>
      </c>
      <c r="G235" s="9">
        <f t="shared" si="3"/>
        <v>71186.440677966108</v>
      </c>
    </row>
    <row r="236" spans="1:7" ht="69" customHeight="1">
      <c r="A236" s="6">
        <v>170</v>
      </c>
      <c r="B236" s="6"/>
      <c r="C236" s="7" t="s">
        <v>302</v>
      </c>
      <c r="D236" s="6">
        <v>15</v>
      </c>
      <c r="E236" s="6" t="s">
        <v>11</v>
      </c>
      <c r="F236" s="9">
        <v>7627.1186440677966</v>
      </c>
      <c r="G236" s="9">
        <f t="shared" si="3"/>
        <v>114406.77966101695</v>
      </c>
    </row>
    <row r="237" spans="1:7" ht="69" customHeight="1">
      <c r="A237" s="6">
        <v>171</v>
      </c>
      <c r="B237" s="6"/>
      <c r="C237" s="7" t="s">
        <v>303</v>
      </c>
      <c r="D237" s="6">
        <v>150</v>
      </c>
      <c r="E237" s="6" t="s">
        <v>11</v>
      </c>
      <c r="F237" s="9">
        <v>1525.4237288135594</v>
      </c>
      <c r="G237" s="9">
        <f t="shared" si="3"/>
        <v>228813.55932203389</v>
      </c>
    </row>
    <row r="238" spans="1:7" ht="69" customHeight="1">
      <c r="A238" s="6">
        <v>172</v>
      </c>
      <c r="B238" s="6">
        <v>66</v>
      </c>
      <c r="C238" s="22" t="s">
        <v>304</v>
      </c>
      <c r="D238" s="6">
        <v>50</v>
      </c>
      <c r="E238" s="6" t="s">
        <v>11</v>
      </c>
      <c r="F238" s="9">
        <v>5338.9830508474579</v>
      </c>
      <c r="G238" s="9">
        <f t="shared" si="3"/>
        <v>266949.15254237287</v>
      </c>
    </row>
    <row r="239" spans="1:7" ht="69" customHeight="1">
      <c r="A239" s="6">
        <v>173</v>
      </c>
      <c r="B239" s="6">
        <v>67</v>
      </c>
      <c r="C239" s="7" t="s">
        <v>305</v>
      </c>
      <c r="D239" s="6">
        <v>50</v>
      </c>
      <c r="E239" s="6" t="s">
        <v>11</v>
      </c>
      <c r="F239" s="9">
        <v>5338.9830508474579</v>
      </c>
      <c r="G239" s="9">
        <f t="shared" si="3"/>
        <v>266949.15254237287</v>
      </c>
    </row>
    <row r="240" spans="1:7" ht="69" customHeight="1">
      <c r="A240" s="6">
        <v>174</v>
      </c>
      <c r="B240" s="6">
        <v>68</v>
      </c>
      <c r="C240" s="7" t="s">
        <v>306</v>
      </c>
      <c r="D240" s="6">
        <v>45</v>
      </c>
      <c r="E240" s="6" t="s">
        <v>11</v>
      </c>
      <c r="F240" s="9">
        <v>6271.1864406779669</v>
      </c>
      <c r="G240" s="9">
        <f t="shared" si="3"/>
        <v>282203.3898305085</v>
      </c>
    </row>
    <row r="241" spans="1:7" ht="69" customHeight="1">
      <c r="A241" s="6">
        <v>175</v>
      </c>
      <c r="B241" s="6">
        <v>69</v>
      </c>
      <c r="C241" s="7" t="s">
        <v>307</v>
      </c>
      <c r="D241" s="6">
        <v>40</v>
      </c>
      <c r="E241" s="6" t="s">
        <v>11</v>
      </c>
      <c r="F241" s="9">
        <v>4576.2711864406783</v>
      </c>
      <c r="G241" s="9">
        <f t="shared" ref="G241:G269" si="4">D241*F241</f>
        <v>183050.84745762713</v>
      </c>
    </row>
    <row r="242" spans="1:7" ht="69" customHeight="1">
      <c r="A242" s="6">
        <v>176</v>
      </c>
      <c r="B242" s="6">
        <v>70</v>
      </c>
      <c r="C242" s="7" t="s">
        <v>308</v>
      </c>
      <c r="D242" s="6">
        <v>45</v>
      </c>
      <c r="E242" s="6" t="s">
        <v>11</v>
      </c>
      <c r="F242" s="9">
        <v>15254.237288135593</v>
      </c>
      <c r="G242" s="9">
        <f t="shared" si="4"/>
        <v>686440.67796610168</v>
      </c>
    </row>
    <row r="243" spans="1:7" ht="69" customHeight="1">
      <c r="A243" s="6">
        <v>177</v>
      </c>
      <c r="B243" s="6">
        <v>71</v>
      </c>
      <c r="C243" s="7" t="s">
        <v>309</v>
      </c>
      <c r="D243" s="6">
        <v>1400</v>
      </c>
      <c r="E243" s="6" t="s">
        <v>11</v>
      </c>
      <c r="F243" s="9">
        <v>1525.4237288135594</v>
      </c>
      <c r="G243" s="9">
        <f t="shared" si="4"/>
        <v>2135593.220338983</v>
      </c>
    </row>
    <row r="244" spans="1:7" ht="69" customHeight="1">
      <c r="A244" s="6">
        <v>178</v>
      </c>
      <c r="B244" s="6">
        <v>72</v>
      </c>
      <c r="C244" s="7" t="s">
        <v>310</v>
      </c>
      <c r="D244" s="6">
        <v>500</v>
      </c>
      <c r="E244" s="6" t="s">
        <v>11</v>
      </c>
      <c r="F244" s="9">
        <v>2542.3728813559323</v>
      </c>
      <c r="G244" s="9">
        <f t="shared" si="4"/>
        <v>1271186.4406779662</v>
      </c>
    </row>
    <row r="245" spans="1:7" ht="69" customHeight="1">
      <c r="A245" s="6">
        <v>179</v>
      </c>
      <c r="B245" s="6">
        <v>74</v>
      </c>
      <c r="C245" s="7" t="s">
        <v>311</v>
      </c>
      <c r="D245" s="6">
        <v>350</v>
      </c>
      <c r="E245" s="6" t="s">
        <v>11</v>
      </c>
      <c r="F245" s="9">
        <v>1067.7966101694915</v>
      </c>
      <c r="G245" s="9">
        <f t="shared" si="4"/>
        <v>373728.81355932204</v>
      </c>
    </row>
    <row r="246" spans="1:7" ht="69" customHeight="1">
      <c r="A246" s="6">
        <v>180</v>
      </c>
      <c r="B246" s="6">
        <v>63</v>
      </c>
      <c r="C246" s="7" t="s">
        <v>312</v>
      </c>
      <c r="D246" s="6">
        <v>53.55</v>
      </c>
      <c r="E246" s="6" t="s">
        <v>11</v>
      </c>
      <c r="F246" s="9">
        <v>4576.2711864406783</v>
      </c>
      <c r="G246" s="9">
        <f t="shared" si="4"/>
        <v>245059.32203389832</v>
      </c>
    </row>
    <row r="247" spans="1:7" ht="69" customHeight="1">
      <c r="A247" s="6">
        <v>181</v>
      </c>
      <c r="B247" s="6">
        <v>95</v>
      </c>
      <c r="C247" s="23" t="s">
        <v>313</v>
      </c>
      <c r="D247" s="6">
        <v>500</v>
      </c>
      <c r="E247" s="6" t="s">
        <v>14</v>
      </c>
      <c r="F247" s="9">
        <v>152.54237288135593</v>
      </c>
      <c r="G247" s="9">
        <f t="shared" si="4"/>
        <v>76271.186440677964</v>
      </c>
    </row>
    <row r="248" spans="1:7" ht="69" customHeight="1">
      <c r="A248" s="6">
        <v>182</v>
      </c>
      <c r="B248" s="6">
        <v>96</v>
      </c>
      <c r="C248" s="23" t="s">
        <v>314</v>
      </c>
      <c r="D248" s="6">
        <v>500</v>
      </c>
      <c r="E248" s="6" t="s">
        <v>14</v>
      </c>
      <c r="F248" s="9">
        <v>533.89830508474574</v>
      </c>
      <c r="G248" s="9">
        <f t="shared" si="4"/>
        <v>266949.15254237287</v>
      </c>
    </row>
    <row r="249" spans="1:7" ht="69" customHeight="1">
      <c r="A249" s="6">
        <v>183</v>
      </c>
      <c r="B249" s="6" t="s">
        <v>315</v>
      </c>
      <c r="C249" s="23" t="s">
        <v>316</v>
      </c>
      <c r="D249" s="6">
        <v>6500</v>
      </c>
      <c r="E249" s="6" t="s">
        <v>317</v>
      </c>
      <c r="F249" s="9">
        <v>152.54237288135593</v>
      </c>
      <c r="G249" s="9">
        <f t="shared" si="4"/>
        <v>991525.42372881353</v>
      </c>
    </row>
    <row r="250" spans="1:7" ht="69" customHeight="1">
      <c r="A250" s="6">
        <v>184</v>
      </c>
      <c r="B250" s="6" t="s">
        <v>318</v>
      </c>
      <c r="C250" s="23" t="s">
        <v>319</v>
      </c>
      <c r="D250" s="6">
        <v>65</v>
      </c>
      <c r="E250" s="6" t="s">
        <v>11</v>
      </c>
      <c r="F250" s="9">
        <v>915.25423728813564</v>
      </c>
      <c r="G250" s="9">
        <f t="shared" si="4"/>
        <v>59491.525423728817</v>
      </c>
    </row>
    <row r="251" spans="1:7" ht="69" customHeight="1">
      <c r="A251" s="6">
        <v>185</v>
      </c>
      <c r="B251" s="6">
        <v>75</v>
      </c>
      <c r="C251" s="7" t="s">
        <v>320</v>
      </c>
      <c r="D251" s="6">
        <v>25</v>
      </c>
      <c r="E251" s="6" t="s">
        <v>14</v>
      </c>
      <c r="F251" s="9">
        <v>228.81355932203391</v>
      </c>
      <c r="G251" s="9">
        <f t="shared" si="4"/>
        <v>5720.3389830508477</v>
      </c>
    </row>
    <row r="252" spans="1:7" ht="69" customHeight="1">
      <c r="A252" s="6">
        <v>186</v>
      </c>
      <c r="B252" s="6">
        <v>76</v>
      </c>
      <c r="C252" s="7" t="s">
        <v>321</v>
      </c>
      <c r="D252" s="6">
        <v>4</v>
      </c>
      <c r="E252" s="6" t="s">
        <v>14</v>
      </c>
      <c r="F252" s="9">
        <v>4576.2711864406783</v>
      </c>
      <c r="G252" s="9">
        <f t="shared" si="4"/>
        <v>18305.084745762713</v>
      </c>
    </row>
    <row r="253" spans="1:7" ht="69" customHeight="1">
      <c r="A253" s="6">
        <v>187</v>
      </c>
      <c r="B253" s="6">
        <v>77</v>
      </c>
      <c r="C253" s="7" t="s">
        <v>322</v>
      </c>
      <c r="D253" s="6">
        <v>9</v>
      </c>
      <c r="E253" s="6" t="s">
        <v>14</v>
      </c>
      <c r="F253" s="9">
        <v>5338.9830508474579</v>
      </c>
      <c r="G253" s="9">
        <f t="shared" si="4"/>
        <v>48050.847457627118</v>
      </c>
    </row>
    <row r="254" spans="1:7" ht="69" customHeight="1">
      <c r="A254" s="6">
        <v>188</v>
      </c>
      <c r="B254" s="6">
        <v>78</v>
      </c>
      <c r="C254" s="7" t="s">
        <v>323</v>
      </c>
      <c r="D254" s="6">
        <v>16</v>
      </c>
      <c r="E254" s="6" t="s">
        <v>14</v>
      </c>
      <c r="F254" s="9">
        <v>3050.8474576271187</v>
      </c>
      <c r="G254" s="9">
        <f t="shared" si="4"/>
        <v>48813.5593220339</v>
      </c>
    </row>
    <row r="255" spans="1:7" ht="69" customHeight="1">
      <c r="A255" s="6">
        <v>189</v>
      </c>
      <c r="B255" s="6">
        <v>79</v>
      </c>
      <c r="C255" s="7" t="s">
        <v>324</v>
      </c>
      <c r="D255" s="6">
        <v>21</v>
      </c>
      <c r="E255" s="6" t="s">
        <v>14</v>
      </c>
      <c r="F255" s="9">
        <v>932.20338983050851</v>
      </c>
      <c r="G255" s="9">
        <f t="shared" si="4"/>
        <v>19576.271186440677</v>
      </c>
    </row>
    <row r="256" spans="1:7" ht="69" customHeight="1">
      <c r="A256" s="6">
        <v>190</v>
      </c>
      <c r="B256" s="6">
        <v>80</v>
      </c>
      <c r="C256" s="7" t="s">
        <v>325</v>
      </c>
      <c r="D256" s="6">
        <v>25</v>
      </c>
      <c r="E256" s="6" t="s">
        <v>14</v>
      </c>
      <c r="F256" s="9">
        <v>533.89830508474574</v>
      </c>
      <c r="G256" s="9">
        <f t="shared" si="4"/>
        <v>13347.457627118643</v>
      </c>
    </row>
    <row r="257" spans="1:7" ht="69" customHeight="1">
      <c r="A257" s="6">
        <v>191</v>
      </c>
      <c r="B257" s="6">
        <v>81</v>
      </c>
      <c r="C257" s="7" t="s">
        <v>326</v>
      </c>
      <c r="D257" s="6">
        <v>36</v>
      </c>
      <c r="E257" s="6" t="s">
        <v>14</v>
      </c>
      <c r="F257" s="9">
        <v>457.62711864406782</v>
      </c>
      <c r="G257" s="9">
        <f t="shared" si="4"/>
        <v>16474.576271186441</v>
      </c>
    </row>
    <row r="258" spans="1:7" ht="69" customHeight="1">
      <c r="A258" s="6">
        <v>192</v>
      </c>
      <c r="B258" s="6">
        <v>82</v>
      </c>
      <c r="C258" s="7" t="s">
        <v>327</v>
      </c>
      <c r="D258" s="6">
        <v>25</v>
      </c>
      <c r="E258" s="6" t="s">
        <v>14</v>
      </c>
      <c r="F258" s="9">
        <v>457.62711864406782</v>
      </c>
      <c r="G258" s="9">
        <f t="shared" si="4"/>
        <v>11440.677966101695</v>
      </c>
    </row>
    <row r="259" spans="1:7" ht="69" customHeight="1">
      <c r="A259" s="6">
        <v>193</v>
      </c>
      <c r="B259" s="6" t="s">
        <v>328</v>
      </c>
      <c r="C259" s="7" t="s">
        <v>329</v>
      </c>
      <c r="D259" s="6">
        <v>25</v>
      </c>
      <c r="E259" s="6" t="s">
        <v>14</v>
      </c>
      <c r="F259" s="9">
        <v>610.16949152542372</v>
      </c>
      <c r="G259" s="9">
        <f t="shared" si="4"/>
        <v>15254.237288135593</v>
      </c>
    </row>
    <row r="260" spans="1:7" ht="69" customHeight="1">
      <c r="A260" s="6">
        <v>194</v>
      </c>
      <c r="B260" s="6">
        <v>84</v>
      </c>
      <c r="C260" s="7" t="s">
        <v>330</v>
      </c>
      <c r="D260" s="6">
        <v>12</v>
      </c>
      <c r="E260" s="6" t="s">
        <v>14</v>
      </c>
      <c r="F260" s="9">
        <v>3050.8474576271187</v>
      </c>
      <c r="G260" s="9">
        <f t="shared" si="4"/>
        <v>36610.169491525427</v>
      </c>
    </row>
    <row r="261" spans="1:7" ht="69" customHeight="1">
      <c r="A261" s="6">
        <v>195</v>
      </c>
      <c r="B261" s="6">
        <v>85</v>
      </c>
      <c r="C261" s="7" t="s">
        <v>331</v>
      </c>
      <c r="D261" s="6">
        <v>55</v>
      </c>
      <c r="E261" s="12" t="s">
        <v>64</v>
      </c>
      <c r="F261" s="9">
        <v>228.81355932203391</v>
      </c>
      <c r="G261" s="9">
        <f t="shared" si="4"/>
        <v>12584.745762711866</v>
      </c>
    </row>
    <row r="262" spans="1:7" ht="69" customHeight="1">
      <c r="A262" s="6">
        <v>196</v>
      </c>
      <c r="B262" s="6">
        <v>85</v>
      </c>
      <c r="C262" s="7" t="s">
        <v>332</v>
      </c>
      <c r="D262" s="6">
        <v>115</v>
      </c>
      <c r="E262" s="12" t="s">
        <v>64</v>
      </c>
      <c r="F262" s="9">
        <v>305.08474576271186</v>
      </c>
      <c r="G262" s="9">
        <f t="shared" si="4"/>
        <v>35084.745762711864</v>
      </c>
    </row>
    <row r="263" spans="1:7" ht="69" customHeight="1">
      <c r="A263" s="6">
        <v>197</v>
      </c>
      <c r="B263" s="6">
        <v>85</v>
      </c>
      <c r="C263" s="7" t="s">
        <v>333</v>
      </c>
      <c r="D263" s="6">
        <v>143</v>
      </c>
      <c r="E263" s="12" t="s">
        <v>64</v>
      </c>
      <c r="F263" s="9">
        <v>381.35593220338984</v>
      </c>
      <c r="G263" s="9">
        <f t="shared" si="4"/>
        <v>54533.898305084746</v>
      </c>
    </row>
    <row r="264" spans="1:7" ht="69" customHeight="1">
      <c r="A264" s="6">
        <v>198</v>
      </c>
      <c r="B264" s="6">
        <v>86</v>
      </c>
      <c r="C264" s="7" t="s">
        <v>334</v>
      </c>
      <c r="D264" s="6">
        <v>15</v>
      </c>
      <c r="E264" s="6" t="s">
        <v>14</v>
      </c>
      <c r="F264" s="9">
        <v>1220.3389830508474</v>
      </c>
      <c r="G264" s="9">
        <f t="shared" si="4"/>
        <v>18305.084745762713</v>
      </c>
    </row>
    <row r="265" spans="1:7" ht="69" customHeight="1">
      <c r="A265" s="6">
        <v>199</v>
      </c>
      <c r="B265" s="6">
        <v>87</v>
      </c>
      <c r="C265" s="7" t="s">
        <v>335</v>
      </c>
      <c r="D265" s="6">
        <v>145</v>
      </c>
      <c r="E265" s="12" t="s">
        <v>64</v>
      </c>
      <c r="F265" s="9">
        <v>381.35593220338984</v>
      </c>
      <c r="G265" s="9">
        <f t="shared" si="4"/>
        <v>55296.610169491527</v>
      </c>
    </row>
    <row r="266" spans="1:7" ht="69" customHeight="1">
      <c r="A266" s="6">
        <v>200</v>
      </c>
      <c r="B266" s="6">
        <v>87</v>
      </c>
      <c r="C266" s="7" t="s">
        <v>336</v>
      </c>
      <c r="D266" s="6">
        <v>145</v>
      </c>
      <c r="E266" s="12" t="s">
        <v>64</v>
      </c>
      <c r="F266" s="9">
        <v>457.62711864406782</v>
      </c>
      <c r="G266" s="9">
        <f t="shared" si="4"/>
        <v>66355.932203389835</v>
      </c>
    </row>
    <row r="267" spans="1:7" ht="69" customHeight="1">
      <c r="A267" s="6">
        <v>201</v>
      </c>
      <c r="B267" s="6">
        <v>90</v>
      </c>
      <c r="C267" s="7" t="s">
        <v>337</v>
      </c>
      <c r="D267" s="6">
        <v>5</v>
      </c>
      <c r="E267" s="6" t="s">
        <v>14</v>
      </c>
      <c r="F267" s="9">
        <v>533.89830508474574</v>
      </c>
      <c r="G267" s="9">
        <f t="shared" si="4"/>
        <v>2669.4915254237285</v>
      </c>
    </row>
    <row r="268" spans="1:7" ht="69" customHeight="1">
      <c r="A268" s="6">
        <v>202</v>
      </c>
      <c r="B268" s="6" t="s">
        <v>338</v>
      </c>
      <c r="C268" s="7" t="s">
        <v>339</v>
      </c>
      <c r="D268" s="6">
        <v>4</v>
      </c>
      <c r="E268" s="6" t="s">
        <v>14</v>
      </c>
      <c r="F268" s="9">
        <v>2288.1355932203392</v>
      </c>
      <c r="G268" s="9">
        <f t="shared" si="4"/>
        <v>9152.5423728813566</v>
      </c>
    </row>
    <row r="269" spans="1:7" ht="69" customHeight="1">
      <c r="A269" s="6">
        <v>203</v>
      </c>
      <c r="B269" s="6" t="s">
        <v>340</v>
      </c>
      <c r="C269" s="7" t="s">
        <v>341</v>
      </c>
      <c r="D269" s="6">
        <v>10</v>
      </c>
      <c r="E269" s="6" t="s">
        <v>14</v>
      </c>
      <c r="F269" s="9">
        <v>3050.8474576271187</v>
      </c>
      <c r="G269" s="9">
        <f t="shared" si="4"/>
        <v>30508.474576271186</v>
      </c>
    </row>
    <row r="270" spans="1:7" ht="45.6" customHeight="1">
      <c r="A270" s="6"/>
      <c r="B270" s="6"/>
      <c r="C270" s="7"/>
      <c r="D270" s="6"/>
      <c r="E270" s="6"/>
      <c r="F270" s="11"/>
      <c r="G270" s="11">
        <f>SUM(G210:G269)</f>
        <v>15768517.627118645</v>
      </c>
    </row>
    <row r="271" spans="1:7" ht="69" customHeight="1">
      <c r="A271" s="24"/>
      <c r="B271" s="24"/>
      <c r="C271" s="3" t="s">
        <v>342</v>
      </c>
      <c r="D271" s="21"/>
      <c r="E271" s="21"/>
      <c r="F271" s="25"/>
      <c r="G271" s="11">
        <f>G111+G184+G193+G203+G208+G270</f>
        <v>68997229.491525427</v>
      </c>
    </row>
    <row r="272" spans="1:7" ht="16.5" customHeight="1">
      <c r="A272" s="24"/>
      <c r="B272" s="24"/>
      <c r="C272" s="7"/>
      <c r="D272" s="21"/>
      <c r="E272" s="21"/>
      <c r="F272" s="25"/>
      <c r="G272" s="9"/>
    </row>
    <row r="273" spans="1:107" ht="69" customHeight="1">
      <c r="A273" s="24"/>
      <c r="B273" s="24"/>
      <c r="C273" s="3" t="s">
        <v>343</v>
      </c>
      <c r="D273" s="21"/>
      <c r="E273" s="21"/>
      <c r="F273" s="26"/>
      <c r="G273" s="26">
        <f>G104+G271</f>
        <v>148960356.6101695</v>
      </c>
      <c r="I273" s="27"/>
    </row>
    <row r="284" spans="1:107" s="32" customFormat="1" ht="69" customHeight="1">
      <c r="A284" s="28"/>
      <c r="B284" s="28"/>
      <c r="C284" s="29"/>
      <c r="D284" s="30"/>
      <c r="E284" s="30"/>
      <c r="F284" s="31"/>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row>
    <row r="302" spans="1:107" s="31" customFormat="1" ht="69" customHeight="1">
      <c r="A302" s="28"/>
      <c r="B302" s="28"/>
      <c r="C302" s="29"/>
      <c r="D302" s="30"/>
      <c r="E302" s="30"/>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row>
    <row r="303" spans="1:107" s="31" customFormat="1" ht="69" customHeight="1">
      <c r="A303" s="28"/>
      <c r="B303" s="28"/>
      <c r="C303" s="29"/>
      <c r="D303" s="30"/>
      <c r="E303" s="30"/>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row>
    <row r="304" spans="1:107" s="31" customFormat="1" ht="69" customHeight="1">
      <c r="A304" s="28"/>
      <c r="B304" s="28"/>
      <c r="C304" s="29"/>
      <c r="D304" s="30"/>
      <c r="E304" s="30"/>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row>
  </sheetData>
  <mergeCells count="1">
    <mergeCell ref="A1:E1"/>
  </mergeCells>
  <pageMargins left="0" right="0" top="0" bottom="0" header="0" footer="0"/>
  <pageSetup paperSize="9" scale="7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378C8-D816-46B2-8CF0-A090B8B52C5D}">
  <dimension ref="A1:CZ277"/>
  <sheetViews>
    <sheetView zoomScale="81" zoomScaleNormal="81" workbookViewId="0">
      <pane ySplit="2" topLeftCell="A3" activePane="bottomLeft" state="frozen"/>
      <selection pane="bottomLeft" activeCell="M5" sqref="M5"/>
    </sheetView>
  </sheetViews>
  <sheetFormatPr defaultRowHeight="69" customHeight="1"/>
  <cols>
    <col min="1" max="1" width="6.6640625" style="28" customWidth="1"/>
    <col min="2" max="2" width="12.5546875" style="28" hidden="1" customWidth="1"/>
    <col min="3" max="3" width="75.33203125" style="29" customWidth="1"/>
    <col min="4" max="4" width="7.109375" style="30" bestFit="1" customWidth="1"/>
    <col min="5" max="5" width="10.33203125" style="30" customWidth="1"/>
    <col min="6" max="6" width="14.88671875" style="31" bestFit="1" customWidth="1"/>
    <col min="7" max="7" width="18.33203125" bestFit="1" customWidth="1"/>
    <col min="8" max="8" width="14.109375" bestFit="1" customWidth="1"/>
    <col min="9" max="9" width="13.33203125" customWidth="1"/>
    <col min="10" max="10" width="13.5546875" customWidth="1"/>
    <col min="11" max="11" width="14.33203125" customWidth="1"/>
    <col min="12" max="12" width="20" customWidth="1"/>
    <col min="13" max="13" width="24.33203125" customWidth="1"/>
  </cols>
  <sheetData>
    <row r="1" spans="1:12" ht="20.399999999999999">
      <c r="A1" s="100" t="s">
        <v>0</v>
      </c>
      <c r="B1" s="100"/>
      <c r="C1" s="100"/>
      <c r="D1" s="100"/>
      <c r="E1" s="100"/>
      <c r="F1" s="1"/>
    </row>
    <row r="2" spans="1:12" ht="46.8">
      <c r="A2" s="2" t="s">
        <v>1</v>
      </c>
      <c r="B2" s="2" t="s">
        <v>2</v>
      </c>
      <c r="C2" s="3" t="s">
        <v>3</v>
      </c>
      <c r="D2" s="2" t="s">
        <v>4</v>
      </c>
      <c r="E2" s="2" t="s">
        <v>5</v>
      </c>
      <c r="F2" s="4" t="s">
        <v>6</v>
      </c>
      <c r="G2" s="2" t="s">
        <v>7</v>
      </c>
      <c r="H2" s="34" t="s">
        <v>344</v>
      </c>
      <c r="I2" s="48" t="s">
        <v>345</v>
      </c>
      <c r="J2" s="48" t="s">
        <v>346</v>
      </c>
    </row>
    <row r="3" spans="1:12" ht="69" customHeight="1">
      <c r="A3" s="2"/>
      <c r="B3" s="2"/>
      <c r="C3" s="5" t="s">
        <v>8</v>
      </c>
      <c r="D3" s="2"/>
      <c r="E3" s="2"/>
      <c r="F3" s="4"/>
      <c r="G3" s="2"/>
    </row>
    <row r="4" spans="1:12" ht="69" customHeight="1">
      <c r="A4" s="6"/>
      <c r="B4" s="7"/>
      <c r="C4" s="3" t="s">
        <v>9</v>
      </c>
      <c r="D4" s="6"/>
      <c r="E4" s="6"/>
      <c r="F4" s="8"/>
      <c r="G4" s="9"/>
    </row>
    <row r="5" spans="1:12" ht="69" customHeight="1">
      <c r="A5" s="6">
        <v>1</v>
      </c>
      <c r="B5" s="6">
        <v>1</v>
      </c>
      <c r="C5" s="7" t="s">
        <v>10</v>
      </c>
      <c r="D5" s="6">
        <v>400</v>
      </c>
      <c r="E5" s="6" t="s">
        <v>11</v>
      </c>
      <c r="F5" s="9">
        <v>12720.338983050848</v>
      </c>
      <c r="G5" s="9">
        <f t="shared" ref="G5:G27" si="0">D5*F5</f>
        <v>5088135.5932203392</v>
      </c>
      <c r="H5">
        <v>350</v>
      </c>
      <c r="I5">
        <f>D5+H5</f>
        <v>750</v>
      </c>
      <c r="J5" t="s">
        <v>350</v>
      </c>
      <c r="L5" s="27"/>
    </row>
    <row r="6" spans="1:12" ht="69" customHeight="1">
      <c r="A6" s="6">
        <v>2</v>
      </c>
      <c r="B6" s="6">
        <v>1</v>
      </c>
      <c r="C6" s="7" t="s">
        <v>12</v>
      </c>
      <c r="D6" s="6">
        <f>200+185</f>
        <v>385</v>
      </c>
      <c r="E6" s="6" t="s">
        <v>11</v>
      </c>
      <c r="F6" s="9">
        <v>12720.338983050848</v>
      </c>
      <c r="G6" s="9">
        <f t="shared" si="0"/>
        <v>4897330.5084745763</v>
      </c>
      <c r="H6">
        <v>78</v>
      </c>
      <c r="I6">
        <f t="shared" ref="I6:I69" si="1">D6+H6</f>
        <v>463</v>
      </c>
      <c r="L6" s="27"/>
    </row>
    <row r="7" spans="1:12" ht="69" customHeight="1">
      <c r="A7" s="6">
        <v>3</v>
      </c>
      <c r="B7" s="6">
        <v>1.5</v>
      </c>
      <c r="C7" s="7" t="s">
        <v>13</v>
      </c>
      <c r="D7" s="6">
        <v>2</v>
      </c>
      <c r="E7" s="6" t="s">
        <v>14</v>
      </c>
      <c r="F7" s="9">
        <v>250000</v>
      </c>
      <c r="G7" s="9">
        <f t="shared" si="0"/>
        <v>500000</v>
      </c>
      <c r="H7">
        <v>1</v>
      </c>
      <c r="I7">
        <f t="shared" si="1"/>
        <v>3</v>
      </c>
    </row>
    <row r="8" spans="1:12" ht="69" customHeight="1">
      <c r="A8" s="6">
        <v>4</v>
      </c>
      <c r="B8" s="6">
        <v>2.1</v>
      </c>
      <c r="C8" s="7" t="s">
        <v>15</v>
      </c>
      <c r="D8" s="6">
        <v>160</v>
      </c>
      <c r="E8" s="6" t="s">
        <v>11</v>
      </c>
      <c r="F8" s="9">
        <v>3419.4915254237289</v>
      </c>
      <c r="G8" s="9">
        <f t="shared" si="0"/>
        <v>547118.64406779665</v>
      </c>
      <c r="H8">
        <v>80</v>
      </c>
      <c r="I8">
        <f t="shared" si="1"/>
        <v>240</v>
      </c>
    </row>
    <row r="9" spans="1:12" ht="69" customHeight="1">
      <c r="A9" s="6">
        <v>5</v>
      </c>
      <c r="B9" s="6">
        <v>2.2000000000000002</v>
      </c>
      <c r="C9" s="7" t="s">
        <v>16</v>
      </c>
      <c r="D9" s="6">
        <v>175</v>
      </c>
      <c r="E9" s="6" t="s">
        <v>11</v>
      </c>
      <c r="F9" s="9">
        <v>3177.9661016949153</v>
      </c>
      <c r="G9" s="9">
        <f t="shared" si="0"/>
        <v>556144.06779661018</v>
      </c>
      <c r="H9" s="36">
        <v>50</v>
      </c>
      <c r="I9" s="36">
        <f t="shared" si="1"/>
        <v>225</v>
      </c>
    </row>
    <row r="10" spans="1:12" ht="69" customHeight="1">
      <c r="A10" s="6">
        <v>6</v>
      </c>
      <c r="B10" s="6">
        <v>3</v>
      </c>
      <c r="C10" s="7" t="s">
        <v>17</v>
      </c>
      <c r="D10" s="6">
        <v>4</v>
      </c>
      <c r="E10" s="6" t="s">
        <v>14</v>
      </c>
      <c r="F10" s="9">
        <v>394067.79661016952</v>
      </c>
      <c r="G10" s="9">
        <f t="shared" si="0"/>
        <v>1576271.1864406781</v>
      </c>
      <c r="H10" s="36">
        <v>2</v>
      </c>
      <c r="I10" s="36">
        <f t="shared" si="1"/>
        <v>6</v>
      </c>
    </row>
    <row r="11" spans="1:12" ht="69" customHeight="1">
      <c r="A11" s="6">
        <v>7</v>
      </c>
      <c r="B11" s="6">
        <v>3.1</v>
      </c>
      <c r="C11" s="7" t="s">
        <v>18</v>
      </c>
      <c r="D11" s="6">
        <v>4</v>
      </c>
      <c r="E11" s="6" t="s">
        <v>14</v>
      </c>
      <c r="F11" s="10">
        <v>1266949.1525423729</v>
      </c>
      <c r="G11" s="9">
        <f t="shared" si="0"/>
        <v>5067796.6101694917</v>
      </c>
      <c r="H11" s="36">
        <v>2</v>
      </c>
      <c r="I11" s="36">
        <f t="shared" si="1"/>
        <v>6</v>
      </c>
    </row>
    <row r="12" spans="1:12" ht="69" customHeight="1">
      <c r="A12" s="6">
        <v>8</v>
      </c>
      <c r="B12" s="6">
        <v>3.2</v>
      </c>
      <c r="C12" s="7" t="s">
        <v>19</v>
      </c>
      <c r="D12" s="6">
        <v>4</v>
      </c>
      <c r="E12" s="6" t="s">
        <v>14</v>
      </c>
      <c r="F12" s="10">
        <v>292372.88135593222</v>
      </c>
      <c r="G12" s="9">
        <f t="shared" si="0"/>
        <v>1169491.5254237289</v>
      </c>
      <c r="H12" s="36">
        <v>2</v>
      </c>
      <c r="I12" s="36">
        <f t="shared" si="1"/>
        <v>6</v>
      </c>
    </row>
    <row r="13" spans="1:12" ht="69" customHeight="1">
      <c r="A13" s="6">
        <v>9</v>
      </c>
      <c r="B13" s="6">
        <v>4</v>
      </c>
      <c r="C13" s="7" t="s">
        <v>20</v>
      </c>
      <c r="D13" s="6">
        <v>4</v>
      </c>
      <c r="E13" s="6" t="s">
        <v>14</v>
      </c>
      <c r="F13" s="10">
        <v>19067.796610169491</v>
      </c>
      <c r="G13" s="9">
        <f t="shared" si="0"/>
        <v>76271.186440677964</v>
      </c>
      <c r="H13" s="36">
        <v>2</v>
      </c>
      <c r="I13" s="36">
        <f t="shared" si="1"/>
        <v>6</v>
      </c>
    </row>
    <row r="14" spans="1:12" ht="69" customHeight="1">
      <c r="A14" s="6">
        <v>10</v>
      </c>
      <c r="B14" s="6">
        <v>5.0999999999999996</v>
      </c>
      <c r="C14" s="7" t="s">
        <v>21</v>
      </c>
      <c r="D14" s="6">
        <v>4</v>
      </c>
      <c r="E14" s="6" t="s">
        <v>14</v>
      </c>
      <c r="F14" s="10">
        <v>1012711.8644067798</v>
      </c>
      <c r="G14" s="9">
        <f t="shared" si="0"/>
        <v>4050847.457627119</v>
      </c>
      <c r="H14" s="36">
        <v>8</v>
      </c>
      <c r="I14" s="36">
        <f t="shared" si="1"/>
        <v>12</v>
      </c>
    </row>
    <row r="15" spans="1:12" ht="69" customHeight="1">
      <c r="A15" s="6">
        <v>11</v>
      </c>
      <c r="B15" s="6">
        <v>5.2</v>
      </c>
      <c r="C15" s="7" t="s">
        <v>22</v>
      </c>
      <c r="D15" s="6">
        <v>2</v>
      </c>
      <c r="E15" s="6" t="s">
        <v>14</v>
      </c>
      <c r="F15" s="10">
        <v>4025423.7288135597</v>
      </c>
      <c r="G15" s="9">
        <f t="shared" si="0"/>
        <v>8050847.4576271195</v>
      </c>
      <c r="H15" s="36"/>
      <c r="I15" s="36">
        <f t="shared" si="1"/>
        <v>2</v>
      </c>
    </row>
    <row r="16" spans="1:12" ht="69" customHeight="1">
      <c r="A16" s="6">
        <v>12</v>
      </c>
      <c r="B16" s="6">
        <v>5.3</v>
      </c>
      <c r="C16" s="7" t="s">
        <v>23</v>
      </c>
      <c r="D16" s="6">
        <v>2</v>
      </c>
      <c r="E16" s="6" t="s">
        <v>14</v>
      </c>
      <c r="F16" s="10">
        <v>3008474.5762711866</v>
      </c>
      <c r="G16" s="9">
        <f t="shared" si="0"/>
        <v>6016949.1525423732</v>
      </c>
      <c r="H16" s="36">
        <v>2</v>
      </c>
      <c r="I16" s="36">
        <f t="shared" si="1"/>
        <v>4</v>
      </c>
    </row>
    <row r="17" spans="1:10" ht="69" customHeight="1">
      <c r="A17" s="6">
        <v>13</v>
      </c>
      <c r="B17" s="6">
        <v>5.4</v>
      </c>
      <c r="C17" s="7" t="s">
        <v>24</v>
      </c>
      <c r="D17" s="6">
        <v>2</v>
      </c>
      <c r="E17" s="6" t="s">
        <v>14</v>
      </c>
      <c r="F17" s="9">
        <v>843220.3389830509</v>
      </c>
      <c r="G17" s="9">
        <f t="shared" si="0"/>
        <v>1686440.6779661018</v>
      </c>
      <c r="H17" s="36">
        <v>1</v>
      </c>
      <c r="I17" s="36">
        <f t="shared" si="1"/>
        <v>3</v>
      </c>
    </row>
    <row r="18" spans="1:10" ht="69" customHeight="1">
      <c r="A18" s="6">
        <v>14</v>
      </c>
      <c r="B18" s="6">
        <v>91</v>
      </c>
      <c r="C18" s="7" t="s">
        <v>25</v>
      </c>
      <c r="D18" s="6">
        <v>4</v>
      </c>
      <c r="E18" s="6" t="s">
        <v>14</v>
      </c>
      <c r="F18" s="9">
        <v>19067.796610169491</v>
      </c>
      <c r="G18" s="9">
        <f t="shared" si="0"/>
        <v>76271.186440677964</v>
      </c>
      <c r="H18" s="36">
        <v>2</v>
      </c>
      <c r="I18" s="36">
        <f t="shared" si="1"/>
        <v>6</v>
      </c>
    </row>
    <row r="19" spans="1:10" ht="69" customHeight="1">
      <c r="A19" s="6">
        <v>15</v>
      </c>
      <c r="B19" s="6">
        <v>6</v>
      </c>
      <c r="C19" s="7" t="s">
        <v>26</v>
      </c>
      <c r="D19" s="6">
        <v>62</v>
      </c>
      <c r="E19" s="6" t="s">
        <v>14</v>
      </c>
      <c r="F19" s="9">
        <v>15889.830508474577</v>
      </c>
      <c r="G19" s="9">
        <f t="shared" si="0"/>
        <v>985169.49152542383</v>
      </c>
      <c r="H19" s="36">
        <v>40</v>
      </c>
      <c r="I19" s="36">
        <f t="shared" si="1"/>
        <v>102</v>
      </c>
    </row>
    <row r="20" spans="1:10" ht="69" customHeight="1">
      <c r="A20" s="6">
        <v>16</v>
      </c>
      <c r="B20" s="6">
        <v>7</v>
      </c>
      <c r="C20" s="7" t="s">
        <v>27</v>
      </c>
      <c r="D20" s="6">
        <v>7</v>
      </c>
      <c r="E20" s="6" t="s">
        <v>14</v>
      </c>
      <c r="F20" s="9">
        <v>97457.627118644072</v>
      </c>
      <c r="G20" s="9">
        <f t="shared" si="0"/>
        <v>682203.3898305085</v>
      </c>
      <c r="H20" s="36">
        <v>2</v>
      </c>
      <c r="I20" s="36">
        <f t="shared" si="1"/>
        <v>9</v>
      </c>
    </row>
    <row r="21" spans="1:10" ht="69" customHeight="1">
      <c r="A21" s="6">
        <v>17</v>
      </c>
      <c r="B21" s="6">
        <v>8</v>
      </c>
      <c r="C21" s="7" t="s">
        <v>28</v>
      </c>
      <c r="D21" s="6">
        <v>4</v>
      </c>
      <c r="E21" s="6" t="s">
        <v>14</v>
      </c>
      <c r="F21" s="9">
        <v>97457.627118644072</v>
      </c>
      <c r="G21" s="9">
        <f t="shared" si="0"/>
        <v>389830.50847457629</v>
      </c>
      <c r="H21" s="36">
        <v>2</v>
      </c>
      <c r="I21" s="36">
        <f t="shared" si="1"/>
        <v>6</v>
      </c>
    </row>
    <row r="22" spans="1:10" ht="69" customHeight="1">
      <c r="A22" s="6">
        <v>18</v>
      </c>
      <c r="B22" s="6">
        <v>8</v>
      </c>
      <c r="C22" s="7" t="s">
        <v>29</v>
      </c>
      <c r="D22" s="6">
        <v>2</v>
      </c>
      <c r="E22" s="6" t="s">
        <v>14</v>
      </c>
      <c r="F22" s="9">
        <v>444915.25423728814</v>
      </c>
      <c r="G22" s="9">
        <f t="shared" si="0"/>
        <v>889830.50847457629</v>
      </c>
      <c r="H22" s="36"/>
      <c r="I22" s="36">
        <f t="shared" si="1"/>
        <v>2</v>
      </c>
    </row>
    <row r="23" spans="1:10" ht="69" customHeight="1">
      <c r="A23" s="6">
        <v>19</v>
      </c>
      <c r="B23" s="6">
        <v>10</v>
      </c>
      <c r="C23" s="7" t="s">
        <v>30</v>
      </c>
      <c r="D23" s="6">
        <v>4</v>
      </c>
      <c r="E23" s="6" t="s">
        <v>14</v>
      </c>
      <c r="F23" s="9">
        <v>63559.322033898308</v>
      </c>
      <c r="G23" s="9">
        <f t="shared" si="0"/>
        <v>254237.28813559323</v>
      </c>
      <c r="H23" s="36">
        <v>2</v>
      </c>
      <c r="I23" s="36">
        <f t="shared" si="1"/>
        <v>6</v>
      </c>
    </row>
    <row r="24" spans="1:10" ht="69" customHeight="1">
      <c r="A24" s="6">
        <v>20</v>
      </c>
      <c r="B24" s="6">
        <v>11</v>
      </c>
      <c r="C24" s="7" t="s">
        <v>31</v>
      </c>
      <c r="D24" s="6">
        <v>4</v>
      </c>
      <c r="E24" s="6" t="s">
        <v>14</v>
      </c>
      <c r="F24" s="9">
        <v>15889.830508474577</v>
      </c>
      <c r="G24" s="9">
        <f t="shared" si="0"/>
        <v>63559.322033898308</v>
      </c>
      <c r="H24" s="36">
        <v>2</v>
      </c>
      <c r="I24" s="36">
        <f t="shared" si="1"/>
        <v>6</v>
      </c>
    </row>
    <row r="25" spans="1:10" ht="69" customHeight="1">
      <c r="A25" s="6">
        <v>21</v>
      </c>
      <c r="B25" s="6">
        <v>12</v>
      </c>
      <c r="C25" s="7" t="s">
        <v>32</v>
      </c>
      <c r="D25" s="6">
        <v>4</v>
      </c>
      <c r="E25" s="6" t="s">
        <v>14</v>
      </c>
      <c r="F25" s="9">
        <v>31779.661016949154</v>
      </c>
      <c r="G25" s="9">
        <f t="shared" si="0"/>
        <v>127118.64406779662</v>
      </c>
      <c r="H25" s="36">
        <v>2</v>
      </c>
      <c r="I25" s="36">
        <f t="shared" si="1"/>
        <v>6</v>
      </c>
    </row>
    <row r="26" spans="1:10" ht="69" customHeight="1">
      <c r="A26" s="6">
        <v>22</v>
      </c>
      <c r="B26" s="6">
        <v>13</v>
      </c>
      <c r="C26" s="7" t="s">
        <v>33</v>
      </c>
      <c r="D26" s="6">
        <v>4</v>
      </c>
      <c r="E26" s="6" t="s">
        <v>14</v>
      </c>
      <c r="F26" s="9">
        <v>326271.18644067796</v>
      </c>
      <c r="G26" s="9">
        <f t="shared" si="0"/>
        <v>1305084.7457627119</v>
      </c>
      <c r="H26" s="36">
        <v>2</v>
      </c>
      <c r="I26" s="36">
        <f t="shared" si="1"/>
        <v>6</v>
      </c>
    </row>
    <row r="27" spans="1:10" ht="69" customHeight="1">
      <c r="A27" s="6">
        <v>23</v>
      </c>
      <c r="B27" s="6">
        <v>14</v>
      </c>
      <c r="C27" s="7" t="s">
        <v>34</v>
      </c>
      <c r="D27" s="6">
        <v>2</v>
      </c>
      <c r="E27" s="6" t="s">
        <v>14</v>
      </c>
      <c r="F27" s="9">
        <v>312500</v>
      </c>
      <c r="G27" s="9">
        <f t="shared" si="0"/>
        <v>625000</v>
      </c>
      <c r="H27" s="36"/>
      <c r="I27" s="36">
        <f t="shared" si="1"/>
        <v>2</v>
      </c>
      <c r="J27">
        <v>2</v>
      </c>
    </row>
    <row r="28" spans="1:10" ht="69" customHeight="1">
      <c r="A28" s="6">
        <v>24</v>
      </c>
      <c r="B28" s="6">
        <v>16</v>
      </c>
      <c r="C28" s="7" t="s">
        <v>109</v>
      </c>
      <c r="D28" s="6">
        <v>1</v>
      </c>
      <c r="E28" s="6" t="s">
        <v>14</v>
      </c>
      <c r="F28" s="9">
        <v>6779661.0169491526</v>
      </c>
      <c r="G28" s="9">
        <v>6779661.0169491526</v>
      </c>
      <c r="H28" s="36"/>
      <c r="I28" s="36">
        <f t="shared" si="1"/>
        <v>1</v>
      </c>
    </row>
    <row r="29" spans="1:10" ht="69" customHeight="1">
      <c r="A29" s="6">
        <v>25</v>
      </c>
      <c r="B29" s="6">
        <v>16.100000000000001</v>
      </c>
      <c r="C29" s="7" t="s">
        <v>35</v>
      </c>
      <c r="D29" s="6">
        <v>4</v>
      </c>
      <c r="E29" s="6" t="s">
        <v>14</v>
      </c>
      <c r="F29" s="9">
        <v>1097457.6271186441</v>
      </c>
      <c r="G29" s="9">
        <f>D29*F29</f>
        <v>4389830.5084745763</v>
      </c>
      <c r="H29" s="36">
        <v>2</v>
      </c>
      <c r="I29" s="36">
        <f t="shared" si="1"/>
        <v>6</v>
      </c>
    </row>
    <row r="30" spans="1:10" ht="69" customHeight="1">
      <c r="A30" s="6">
        <v>26</v>
      </c>
      <c r="B30" s="6">
        <v>16.2</v>
      </c>
      <c r="C30" s="7" t="s">
        <v>36</v>
      </c>
      <c r="D30" s="6">
        <v>2</v>
      </c>
      <c r="E30" s="6" t="s">
        <v>14</v>
      </c>
      <c r="F30" s="9">
        <v>419491.52542372886</v>
      </c>
      <c r="G30" s="9">
        <f>D30*F30</f>
        <v>838983.05084745772</v>
      </c>
      <c r="H30" s="36"/>
      <c r="I30" s="36">
        <f t="shared" si="1"/>
        <v>2</v>
      </c>
    </row>
    <row r="31" spans="1:10" ht="69" customHeight="1">
      <c r="A31" s="6">
        <v>27</v>
      </c>
      <c r="B31" s="6" t="s">
        <v>110</v>
      </c>
      <c r="C31" s="7" t="s">
        <v>111</v>
      </c>
      <c r="D31" s="6">
        <v>4</v>
      </c>
      <c r="E31" s="6" t="s">
        <v>49</v>
      </c>
      <c r="F31" s="9">
        <v>845338.98305084754</v>
      </c>
      <c r="G31" s="9">
        <v>3381355.9322033902</v>
      </c>
      <c r="H31" s="36">
        <v>2</v>
      </c>
      <c r="I31" s="36">
        <f t="shared" si="1"/>
        <v>6</v>
      </c>
    </row>
    <row r="32" spans="1:10" ht="69" customHeight="1">
      <c r="A32" s="6">
        <v>28</v>
      </c>
      <c r="B32" s="6">
        <v>16.5</v>
      </c>
      <c r="C32" s="7" t="s">
        <v>37</v>
      </c>
      <c r="D32" s="6">
        <v>1</v>
      </c>
      <c r="E32" s="6" t="s">
        <v>14</v>
      </c>
      <c r="F32" s="9">
        <v>216101.69491525425</v>
      </c>
      <c r="G32" s="9">
        <f t="shared" ref="G32:G95" si="2">D32*F32</f>
        <v>216101.69491525425</v>
      </c>
      <c r="H32" s="36"/>
      <c r="I32" s="36">
        <f t="shared" si="1"/>
        <v>1</v>
      </c>
    </row>
    <row r="33" spans="1:9" ht="69" customHeight="1">
      <c r="A33" s="6">
        <v>29</v>
      </c>
      <c r="B33" s="6">
        <v>16.600000000000001</v>
      </c>
      <c r="C33" s="7" t="s">
        <v>38</v>
      </c>
      <c r="D33" s="6">
        <v>1</v>
      </c>
      <c r="E33" s="6" t="s">
        <v>14</v>
      </c>
      <c r="F33" s="9">
        <v>207627.11864406781</v>
      </c>
      <c r="G33" s="9">
        <f t="shared" si="2"/>
        <v>207627.11864406781</v>
      </c>
      <c r="H33" s="36"/>
      <c r="I33" s="36">
        <f t="shared" si="1"/>
        <v>1</v>
      </c>
    </row>
    <row r="34" spans="1:9" ht="69" customHeight="1">
      <c r="A34" s="6">
        <v>30</v>
      </c>
      <c r="B34" s="6">
        <v>16.7</v>
      </c>
      <c r="C34" s="7" t="s">
        <v>39</v>
      </c>
      <c r="D34" s="6">
        <v>4</v>
      </c>
      <c r="E34" s="6" t="s">
        <v>14</v>
      </c>
      <c r="F34" s="9">
        <v>12711.864406779661</v>
      </c>
      <c r="G34" s="9">
        <f t="shared" si="2"/>
        <v>50847.457627118645</v>
      </c>
      <c r="H34" s="36">
        <v>2</v>
      </c>
      <c r="I34" s="36">
        <f t="shared" si="1"/>
        <v>6</v>
      </c>
    </row>
    <row r="35" spans="1:9" ht="69" customHeight="1">
      <c r="A35" s="6">
        <v>31</v>
      </c>
      <c r="B35" s="6">
        <v>16.8</v>
      </c>
      <c r="C35" s="7" t="s">
        <v>40</v>
      </c>
      <c r="D35" s="6">
        <v>1</v>
      </c>
      <c r="E35" s="6" t="s">
        <v>14</v>
      </c>
      <c r="F35" s="9">
        <v>1012711.8644067798</v>
      </c>
      <c r="G35" s="9">
        <f t="shared" si="2"/>
        <v>1012711.8644067798</v>
      </c>
      <c r="H35" s="36"/>
      <c r="I35" s="36">
        <f t="shared" si="1"/>
        <v>1</v>
      </c>
    </row>
    <row r="36" spans="1:9" ht="69" customHeight="1">
      <c r="A36" s="6">
        <v>32</v>
      </c>
      <c r="B36" s="6">
        <v>17.100000000000001</v>
      </c>
      <c r="C36" s="7" t="s">
        <v>41</v>
      </c>
      <c r="D36" s="6">
        <v>1</v>
      </c>
      <c r="E36" s="6" t="s">
        <v>14</v>
      </c>
      <c r="F36" s="9">
        <v>122881.3559322034</v>
      </c>
      <c r="G36" s="9">
        <f t="shared" si="2"/>
        <v>122881.3559322034</v>
      </c>
      <c r="H36" s="36"/>
      <c r="I36" s="36">
        <f t="shared" si="1"/>
        <v>1</v>
      </c>
    </row>
    <row r="37" spans="1:9" ht="69" customHeight="1">
      <c r="A37" s="6">
        <v>33</v>
      </c>
      <c r="B37" s="6">
        <v>17.2</v>
      </c>
      <c r="C37" s="7" t="s">
        <v>42</v>
      </c>
      <c r="D37" s="6">
        <v>1</v>
      </c>
      <c r="E37" s="6" t="s">
        <v>14</v>
      </c>
      <c r="F37" s="9">
        <v>207627.11864406781</v>
      </c>
      <c r="G37" s="9">
        <f t="shared" si="2"/>
        <v>207627.11864406781</v>
      </c>
      <c r="H37" s="36"/>
      <c r="I37" s="36">
        <f t="shared" si="1"/>
        <v>1</v>
      </c>
    </row>
    <row r="38" spans="1:9" ht="69" customHeight="1">
      <c r="A38" s="6">
        <v>34</v>
      </c>
      <c r="B38" s="6">
        <v>17.3</v>
      </c>
      <c r="C38" s="7" t="s">
        <v>43</v>
      </c>
      <c r="D38" s="6">
        <v>1</v>
      </c>
      <c r="E38" s="6" t="s">
        <v>14</v>
      </c>
      <c r="F38" s="9">
        <v>42372.881355932208</v>
      </c>
      <c r="G38" s="9">
        <f t="shared" si="2"/>
        <v>42372.881355932208</v>
      </c>
      <c r="H38" s="36"/>
      <c r="I38" s="36">
        <f t="shared" si="1"/>
        <v>1</v>
      </c>
    </row>
    <row r="39" spans="1:9" ht="69" customHeight="1">
      <c r="A39" s="6">
        <v>35</v>
      </c>
      <c r="B39" s="6">
        <v>17.5</v>
      </c>
      <c r="C39" s="7" t="s">
        <v>44</v>
      </c>
      <c r="D39" s="6">
        <v>1</v>
      </c>
      <c r="E39" s="6" t="s">
        <v>14</v>
      </c>
      <c r="F39" s="9">
        <v>1266949.1525423729</v>
      </c>
      <c r="G39" s="9">
        <f t="shared" si="2"/>
        <v>1266949.1525423729</v>
      </c>
      <c r="H39" s="36"/>
      <c r="I39" s="36">
        <f t="shared" si="1"/>
        <v>1</v>
      </c>
    </row>
    <row r="40" spans="1:9" ht="69" customHeight="1">
      <c r="A40" s="6">
        <v>36</v>
      </c>
      <c r="B40" s="6" t="s">
        <v>45</v>
      </c>
      <c r="C40" s="7" t="s">
        <v>46</v>
      </c>
      <c r="D40" s="6">
        <v>1</v>
      </c>
      <c r="E40" s="6" t="s">
        <v>14</v>
      </c>
      <c r="F40" s="9">
        <v>33898.305084745763</v>
      </c>
      <c r="G40" s="9">
        <f t="shared" si="2"/>
        <v>33898.305084745763</v>
      </c>
      <c r="H40" s="36"/>
      <c r="I40" s="36">
        <f t="shared" si="1"/>
        <v>1</v>
      </c>
    </row>
    <row r="41" spans="1:9" ht="69" customHeight="1">
      <c r="A41" s="6">
        <v>37</v>
      </c>
      <c r="B41" s="6">
        <v>17.8</v>
      </c>
      <c r="C41" s="7" t="s">
        <v>47</v>
      </c>
      <c r="D41" s="6">
        <v>1</v>
      </c>
      <c r="E41" s="6" t="s">
        <v>14</v>
      </c>
      <c r="F41" s="9">
        <v>207627.11864406781</v>
      </c>
      <c r="G41" s="9">
        <f t="shared" si="2"/>
        <v>207627.11864406781</v>
      </c>
      <c r="H41" s="36"/>
      <c r="I41" s="36">
        <f t="shared" si="1"/>
        <v>1</v>
      </c>
    </row>
    <row r="42" spans="1:9" ht="69" customHeight="1">
      <c r="A42" s="6">
        <v>38</v>
      </c>
      <c r="B42" s="6">
        <v>19</v>
      </c>
      <c r="C42" s="7" t="s">
        <v>48</v>
      </c>
      <c r="D42" s="6">
        <v>7</v>
      </c>
      <c r="E42" s="6" t="s">
        <v>49</v>
      </c>
      <c r="F42" s="9">
        <v>165254.2372881356</v>
      </c>
      <c r="G42" s="9">
        <f t="shared" si="2"/>
        <v>1156779.6610169492</v>
      </c>
      <c r="H42" s="36">
        <v>2</v>
      </c>
      <c r="I42" s="36">
        <f t="shared" si="1"/>
        <v>9</v>
      </c>
    </row>
    <row r="43" spans="1:9" ht="69" customHeight="1">
      <c r="A43" s="6">
        <v>39</v>
      </c>
      <c r="B43" s="6">
        <v>1</v>
      </c>
      <c r="C43" s="7" t="s">
        <v>10</v>
      </c>
      <c r="D43" s="6">
        <v>202</v>
      </c>
      <c r="E43" s="6" t="s">
        <v>11</v>
      </c>
      <c r="F43" s="9">
        <v>12720.338983050848</v>
      </c>
      <c r="G43" s="9">
        <f t="shared" si="2"/>
        <v>2569508.4745762711</v>
      </c>
      <c r="H43" s="36"/>
      <c r="I43" s="36">
        <f t="shared" si="1"/>
        <v>202</v>
      </c>
    </row>
    <row r="44" spans="1:9" ht="69" customHeight="1">
      <c r="A44" s="6">
        <v>40</v>
      </c>
      <c r="B44" s="6">
        <v>1</v>
      </c>
      <c r="C44" s="7" t="s">
        <v>51</v>
      </c>
      <c r="D44" s="6">
        <f>85+61</f>
        <v>146</v>
      </c>
      <c r="E44" s="6" t="s">
        <v>11</v>
      </c>
      <c r="F44" s="9">
        <v>12720.338983050848</v>
      </c>
      <c r="G44" s="9">
        <f t="shared" si="2"/>
        <v>1857169.4915254237</v>
      </c>
      <c r="H44" s="36"/>
      <c r="I44" s="36">
        <f t="shared" si="1"/>
        <v>146</v>
      </c>
    </row>
    <row r="45" spans="1:9" ht="69" customHeight="1">
      <c r="A45" s="6">
        <v>41</v>
      </c>
      <c r="B45" s="6">
        <v>2.1</v>
      </c>
      <c r="C45" s="7" t="s">
        <v>52</v>
      </c>
      <c r="D45" s="6">
        <f>85+61</f>
        <v>146</v>
      </c>
      <c r="E45" s="6" t="s">
        <v>11</v>
      </c>
      <c r="F45" s="9">
        <v>3419.4915254237289</v>
      </c>
      <c r="G45" s="9">
        <f t="shared" si="2"/>
        <v>499245.76271186443</v>
      </c>
      <c r="H45" s="36"/>
      <c r="I45" s="36">
        <f t="shared" si="1"/>
        <v>146</v>
      </c>
    </row>
    <row r="46" spans="1:9" ht="69" customHeight="1">
      <c r="A46" s="6">
        <v>42</v>
      </c>
      <c r="B46" s="6">
        <v>2.2000000000000002</v>
      </c>
      <c r="C46" s="7" t="s">
        <v>53</v>
      </c>
      <c r="D46" s="6">
        <v>61</v>
      </c>
      <c r="E46" s="6" t="s">
        <v>11</v>
      </c>
      <c r="F46" s="9">
        <v>3177.9661016949153</v>
      </c>
      <c r="G46" s="9">
        <f t="shared" si="2"/>
        <v>193855.93220338982</v>
      </c>
      <c r="H46" s="36"/>
      <c r="I46" s="36">
        <f t="shared" si="1"/>
        <v>61</v>
      </c>
    </row>
    <row r="47" spans="1:9" ht="69" customHeight="1">
      <c r="A47" s="6">
        <v>43</v>
      </c>
      <c r="B47" s="6">
        <v>3</v>
      </c>
      <c r="C47" s="7" t="s">
        <v>17</v>
      </c>
      <c r="D47" s="6">
        <v>3</v>
      </c>
      <c r="E47" s="6" t="s">
        <v>14</v>
      </c>
      <c r="F47" s="9">
        <v>334745.76271186443</v>
      </c>
      <c r="G47" s="9">
        <f t="shared" si="2"/>
        <v>1004237.2881355933</v>
      </c>
      <c r="H47" s="36"/>
      <c r="I47" s="36">
        <f t="shared" si="1"/>
        <v>3</v>
      </c>
    </row>
    <row r="48" spans="1:9" ht="69" customHeight="1">
      <c r="A48" s="6">
        <v>44</v>
      </c>
      <c r="B48" s="6">
        <v>3.1</v>
      </c>
      <c r="C48" s="7" t="s">
        <v>18</v>
      </c>
      <c r="D48" s="6">
        <v>2</v>
      </c>
      <c r="E48" s="6" t="s">
        <v>14</v>
      </c>
      <c r="F48" s="9">
        <v>1266949.1525423729</v>
      </c>
      <c r="G48" s="9">
        <f t="shared" si="2"/>
        <v>2533898.3050847459</v>
      </c>
      <c r="H48" s="36"/>
      <c r="I48" s="36">
        <f t="shared" si="1"/>
        <v>2</v>
      </c>
    </row>
    <row r="49" spans="1:13" ht="69" customHeight="1">
      <c r="A49" s="6">
        <v>45</v>
      </c>
      <c r="B49" s="6">
        <v>3.1</v>
      </c>
      <c r="C49" s="7" t="s">
        <v>54</v>
      </c>
      <c r="D49" s="6">
        <v>1</v>
      </c>
      <c r="E49" s="6" t="s">
        <v>14</v>
      </c>
      <c r="F49" s="9">
        <v>1012711.8644067798</v>
      </c>
      <c r="G49" s="9">
        <f t="shared" si="2"/>
        <v>1012711.8644067798</v>
      </c>
      <c r="H49" s="36"/>
      <c r="I49" s="36">
        <f t="shared" si="1"/>
        <v>1</v>
      </c>
    </row>
    <row r="50" spans="1:13" ht="69" customHeight="1">
      <c r="A50" s="6">
        <v>46</v>
      </c>
      <c r="B50" s="6">
        <v>3.2</v>
      </c>
      <c r="C50" s="7" t="s">
        <v>19</v>
      </c>
      <c r="D50" s="6">
        <v>3</v>
      </c>
      <c r="E50" s="6" t="s">
        <v>14</v>
      </c>
      <c r="F50" s="9">
        <v>292372.88135593222</v>
      </c>
      <c r="G50" s="9">
        <f t="shared" si="2"/>
        <v>877118.64406779665</v>
      </c>
      <c r="H50" s="36"/>
      <c r="I50" s="36">
        <f t="shared" si="1"/>
        <v>3</v>
      </c>
    </row>
    <row r="51" spans="1:13" ht="69" customHeight="1">
      <c r="A51" s="6">
        <v>47</v>
      </c>
      <c r="B51" s="6">
        <v>4</v>
      </c>
      <c r="C51" s="7" t="s">
        <v>20</v>
      </c>
      <c r="D51" s="6">
        <v>3</v>
      </c>
      <c r="E51" s="6" t="s">
        <v>14</v>
      </c>
      <c r="F51" s="9">
        <v>19067.796610169491</v>
      </c>
      <c r="G51" s="9">
        <f t="shared" si="2"/>
        <v>57203.389830508473</v>
      </c>
      <c r="H51" s="36"/>
      <c r="I51" s="36">
        <f t="shared" si="1"/>
        <v>3</v>
      </c>
    </row>
    <row r="52" spans="1:13" ht="69" customHeight="1">
      <c r="A52" s="6">
        <v>49</v>
      </c>
      <c r="B52" s="6">
        <v>8</v>
      </c>
      <c r="C52" s="7" t="s">
        <v>28</v>
      </c>
      <c r="D52" s="6">
        <v>3</v>
      </c>
      <c r="E52" s="6" t="s">
        <v>14</v>
      </c>
      <c r="F52" s="9">
        <v>444915.25423728814</v>
      </c>
      <c r="G52" s="9">
        <f t="shared" si="2"/>
        <v>1334745.7627118644</v>
      </c>
      <c r="H52" s="36"/>
      <c r="I52" s="36">
        <f t="shared" si="1"/>
        <v>3</v>
      </c>
    </row>
    <row r="53" spans="1:13" ht="69" customHeight="1">
      <c r="A53" s="6">
        <v>50</v>
      </c>
      <c r="B53" s="6">
        <v>15</v>
      </c>
      <c r="C53" s="7" t="s">
        <v>55</v>
      </c>
      <c r="D53" s="6">
        <v>40</v>
      </c>
      <c r="E53" s="6" t="s">
        <v>11</v>
      </c>
      <c r="F53" s="9">
        <v>550.84745762711873</v>
      </c>
      <c r="G53" s="9">
        <f t="shared" si="2"/>
        <v>22033.898305084749</v>
      </c>
      <c r="H53" s="36"/>
      <c r="I53" s="36">
        <f t="shared" si="1"/>
        <v>40</v>
      </c>
    </row>
    <row r="54" spans="1:13" ht="69" customHeight="1">
      <c r="A54" s="6">
        <v>51</v>
      </c>
      <c r="B54" s="6">
        <v>15</v>
      </c>
      <c r="C54" s="7" t="s">
        <v>56</v>
      </c>
      <c r="D54" s="6">
        <v>3</v>
      </c>
      <c r="E54" s="6" t="s">
        <v>14</v>
      </c>
      <c r="F54" s="9">
        <v>139830.50847457629</v>
      </c>
      <c r="G54" s="9">
        <f t="shared" si="2"/>
        <v>419491.52542372886</v>
      </c>
      <c r="H54" s="36"/>
      <c r="I54" s="36">
        <f t="shared" si="1"/>
        <v>3</v>
      </c>
    </row>
    <row r="55" spans="1:13" ht="69" customHeight="1">
      <c r="A55" s="6">
        <v>52</v>
      </c>
      <c r="B55" s="6">
        <v>91</v>
      </c>
      <c r="C55" s="7" t="s">
        <v>25</v>
      </c>
      <c r="D55" s="6">
        <v>3</v>
      </c>
      <c r="E55" s="6" t="s">
        <v>14</v>
      </c>
      <c r="F55" s="9">
        <v>10169.491525423729</v>
      </c>
      <c r="G55" s="9">
        <f t="shared" si="2"/>
        <v>30508.47457627119</v>
      </c>
      <c r="H55" s="36"/>
      <c r="I55" s="36">
        <f t="shared" si="1"/>
        <v>3</v>
      </c>
    </row>
    <row r="56" spans="1:13" ht="69" customHeight="1">
      <c r="A56" s="6">
        <v>53</v>
      </c>
      <c r="B56" s="6">
        <v>88.6</v>
      </c>
      <c r="C56" s="7" t="s">
        <v>57</v>
      </c>
      <c r="D56" s="6">
        <v>3</v>
      </c>
      <c r="E56" s="6" t="s">
        <v>14</v>
      </c>
      <c r="F56" s="9">
        <v>41949.152542372882</v>
      </c>
      <c r="G56" s="9">
        <f t="shared" si="2"/>
        <v>125847.45762711865</v>
      </c>
      <c r="H56" s="36"/>
      <c r="I56" s="36">
        <f t="shared" si="1"/>
        <v>3</v>
      </c>
    </row>
    <row r="57" spans="1:13" ht="69" customHeight="1">
      <c r="A57" s="6">
        <v>54</v>
      </c>
      <c r="B57" s="6">
        <v>12</v>
      </c>
      <c r="C57" s="7" t="s">
        <v>59</v>
      </c>
      <c r="D57" s="6">
        <v>5</v>
      </c>
      <c r="E57" s="6" t="s">
        <v>14</v>
      </c>
      <c r="F57" s="9">
        <v>31779.661016949154</v>
      </c>
      <c r="G57" s="9">
        <f t="shared" si="2"/>
        <v>158898.30508474578</v>
      </c>
      <c r="H57" s="36"/>
      <c r="I57" s="36">
        <f t="shared" si="1"/>
        <v>5</v>
      </c>
    </row>
    <row r="58" spans="1:13" ht="69" customHeight="1">
      <c r="A58" s="6">
        <v>55</v>
      </c>
      <c r="B58" s="6">
        <v>11</v>
      </c>
      <c r="C58" s="7" t="s">
        <v>60</v>
      </c>
      <c r="D58" s="6">
        <v>5</v>
      </c>
      <c r="E58" s="6" t="s">
        <v>14</v>
      </c>
      <c r="F58" s="9">
        <v>15889.830508474577</v>
      </c>
      <c r="G58" s="9">
        <f t="shared" si="2"/>
        <v>79449.152542372889</v>
      </c>
      <c r="H58" s="36"/>
      <c r="I58" s="36">
        <f t="shared" si="1"/>
        <v>5</v>
      </c>
    </row>
    <row r="59" spans="1:13" ht="69" customHeight="1">
      <c r="A59" s="6">
        <v>56</v>
      </c>
      <c r="B59" s="6">
        <v>91</v>
      </c>
      <c r="C59" s="7" t="s">
        <v>61</v>
      </c>
      <c r="D59" s="6">
        <v>10</v>
      </c>
      <c r="E59" s="6" t="s">
        <v>14</v>
      </c>
      <c r="F59" s="9">
        <v>8050.8474576271192</v>
      </c>
      <c r="G59" s="9">
        <f t="shared" si="2"/>
        <v>80508.474576271197</v>
      </c>
      <c r="H59" s="36"/>
      <c r="I59" s="36">
        <f t="shared" si="1"/>
        <v>10</v>
      </c>
    </row>
    <row r="60" spans="1:13" ht="69" customHeight="1">
      <c r="A60" s="12">
        <v>57</v>
      </c>
      <c r="B60" s="12" t="s">
        <v>113</v>
      </c>
      <c r="C60" s="14" t="s">
        <v>114</v>
      </c>
      <c r="D60" s="12">
        <v>10000</v>
      </c>
      <c r="E60" s="12" t="s">
        <v>64</v>
      </c>
      <c r="F60" s="15">
        <v>93.220338983050851</v>
      </c>
      <c r="G60" s="9">
        <f t="shared" si="2"/>
        <v>932203.3898305085</v>
      </c>
      <c r="H60" s="36"/>
      <c r="I60" s="36">
        <f t="shared" si="1"/>
        <v>10000</v>
      </c>
      <c r="J60" s="36">
        <f>I60</f>
        <v>10000</v>
      </c>
    </row>
    <row r="61" spans="1:13" ht="69" customHeight="1">
      <c r="A61" s="12">
        <v>58</v>
      </c>
      <c r="B61" s="12" t="s">
        <v>115</v>
      </c>
      <c r="C61" s="14" t="s">
        <v>116</v>
      </c>
      <c r="D61" s="12">
        <v>4000</v>
      </c>
      <c r="E61" s="12" t="s">
        <v>64</v>
      </c>
      <c r="F61" s="15">
        <v>97.457627118644069</v>
      </c>
      <c r="G61" s="9">
        <f t="shared" si="2"/>
        <v>389830.50847457629</v>
      </c>
      <c r="H61" s="36"/>
      <c r="I61" s="36">
        <f t="shared" si="1"/>
        <v>4000</v>
      </c>
      <c r="J61" s="36">
        <f t="shared" ref="J61:J124" si="3">I61</f>
        <v>4000</v>
      </c>
      <c r="M61" s="27"/>
    </row>
    <row r="62" spans="1:13" ht="69" customHeight="1">
      <c r="A62" s="12">
        <v>59</v>
      </c>
      <c r="B62" s="12" t="s">
        <v>117</v>
      </c>
      <c r="C62" s="16" t="s">
        <v>118</v>
      </c>
      <c r="D62" s="12">
        <v>570</v>
      </c>
      <c r="E62" s="12" t="s">
        <v>119</v>
      </c>
      <c r="F62" s="15">
        <v>1292.3728813559323</v>
      </c>
      <c r="G62" s="9">
        <f t="shared" si="2"/>
        <v>736652.54237288143</v>
      </c>
      <c r="H62" s="36"/>
      <c r="I62" s="36">
        <f t="shared" si="1"/>
        <v>570</v>
      </c>
      <c r="J62" s="36">
        <f t="shared" si="3"/>
        <v>570</v>
      </c>
      <c r="M62" s="27"/>
    </row>
    <row r="63" spans="1:13" ht="69" customHeight="1">
      <c r="A63" s="12">
        <v>60</v>
      </c>
      <c r="B63" s="12" t="s">
        <v>120</v>
      </c>
      <c r="C63" s="16" t="s">
        <v>121</v>
      </c>
      <c r="D63" s="12">
        <v>10</v>
      </c>
      <c r="E63" s="12" t="s">
        <v>119</v>
      </c>
      <c r="F63" s="15">
        <v>932.20338983050851</v>
      </c>
      <c r="G63" s="9">
        <f t="shared" si="2"/>
        <v>9322.033898305086</v>
      </c>
      <c r="H63" s="36"/>
      <c r="I63" s="36">
        <f t="shared" si="1"/>
        <v>10</v>
      </c>
      <c r="J63" s="36">
        <f t="shared" si="3"/>
        <v>10</v>
      </c>
    </row>
    <row r="64" spans="1:13" ht="69" customHeight="1">
      <c r="A64" s="12">
        <v>61</v>
      </c>
      <c r="B64" s="12" t="s">
        <v>122</v>
      </c>
      <c r="C64" s="14" t="s">
        <v>123</v>
      </c>
      <c r="D64" s="12">
        <v>25</v>
      </c>
      <c r="E64" s="12" t="s">
        <v>119</v>
      </c>
      <c r="F64" s="15">
        <v>762.71186440677968</v>
      </c>
      <c r="G64" s="9">
        <f t="shared" si="2"/>
        <v>19067.796610169491</v>
      </c>
      <c r="H64" s="36"/>
      <c r="I64" s="36">
        <f t="shared" si="1"/>
        <v>25</v>
      </c>
      <c r="J64" s="36">
        <f t="shared" si="3"/>
        <v>25</v>
      </c>
    </row>
    <row r="65" spans="1:10" ht="69" customHeight="1">
      <c r="A65" s="12">
        <v>62</v>
      </c>
      <c r="B65" s="12" t="s">
        <v>124</v>
      </c>
      <c r="C65" s="14" t="s">
        <v>125</v>
      </c>
      <c r="D65" s="12">
        <v>50</v>
      </c>
      <c r="E65" s="12" t="s">
        <v>119</v>
      </c>
      <c r="F65" s="15">
        <v>2372.8813559322034</v>
      </c>
      <c r="G65" s="9">
        <f t="shared" si="2"/>
        <v>118644.06779661016</v>
      </c>
      <c r="H65" s="36"/>
      <c r="I65" s="36">
        <f t="shared" si="1"/>
        <v>50</v>
      </c>
      <c r="J65" s="36">
        <f t="shared" si="3"/>
        <v>50</v>
      </c>
    </row>
    <row r="66" spans="1:10" ht="69" customHeight="1">
      <c r="A66" s="12">
        <v>63</v>
      </c>
      <c r="B66" s="12" t="s">
        <v>126</v>
      </c>
      <c r="C66" s="14" t="s">
        <v>127</v>
      </c>
      <c r="D66" s="12">
        <v>200</v>
      </c>
      <c r="E66" s="12" t="s">
        <v>119</v>
      </c>
      <c r="F66" s="15">
        <v>1186.4406779661017</v>
      </c>
      <c r="G66" s="9">
        <f t="shared" si="2"/>
        <v>237288.13559322033</v>
      </c>
      <c r="H66" s="36"/>
      <c r="I66" s="36">
        <f t="shared" si="1"/>
        <v>200</v>
      </c>
      <c r="J66" s="36">
        <f t="shared" si="3"/>
        <v>200</v>
      </c>
    </row>
    <row r="67" spans="1:10" ht="69" customHeight="1">
      <c r="A67" s="12">
        <v>64</v>
      </c>
      <c r="B67" s="12" t="s">
        <v>128</v>
      </c>
      <c r="C67" s="14" t="s">
        <v>129</v>
      </c>
      <c r="D67" s="12">
        <v>200</v>
      </c>
      <c r="E67" s="6" t="s">
        <v>14</v>
      </c>
      <c r="F67" s="15">
        <v>762.71186440677968</v>
      </c>
      <c r="G67" s="9">
        <f t="shared" si="2"/>
        <v>152542.37288135593</v>
      </c>
      <c r="H67" s="36"/>
      <c r="I67" s="36">
        <f t="shared" si="1"/>
        <v>200</v>
      </c>
      <c r="J67" s="36">
        <f t="shared" si="3"/>
        <v>200</v>
      </c>
    </row>
    <row r="68" spans="1:10" ht="69" customHeight="1">
      <c r="A68" s="12">
        <v>65</v>
      </c>
      <c r="B68" s="12" t="s">
        <v>130</v>
      </c>
      <c r="C68" s="14" t="s">
        <v>131</v>
      </c>
      <c r="D68" s="12">
        <v>18</v>
      </c>
      <c r="E68" s="6" t="s">
        <v>14</v>
      </c>
      <c r="F68" s="15">
        <v>1355.9322033898306</v>
      </c>
      <c r="G68" s="9">
        <f t="shared" si="2"/>
        <v>24406.779661016953</v>
      </c>
      <c r="H68" s="36"/>
      <c r="I68" s="36">
        <f t="shared" si="1"/>
        <v>18</v>
      </c>
      <c r="J68" s="36">
        <f t="shared" si="3"/>
        <v>18</v>
      </c>
    </row>
    <row r="69" spans="1:10" ht="69" customHeight="1">
      <c r="A69" s="12">
        <v>66</v>
      </c>
      <c r="B69" s="12" t="s">
        <v>132</v>
      </c>
      <c r="C69" s="14" t="s">
        <v>133</v>
      </c>
      <c r="D69" s="12">
        <v>4</v>
      </c>
      <c r="E69" s="6" t="s">
        <v>14</v>
      </c>
      <c r="F69" s="15">
        <v>15254.237288135593</v>
      </c>
      <c r="G69" s="9">
        <f t="shared" si="2"/>
        <v>61016.949152542373</v>
      </c>
      <c r="H69" s="36"/>
      <c r="I69" s="36">
        <f t="shared" si="1"/>
        <v>4</v>
      </c>
      <c r="J69" s="36">
        <f t="shared" si="3"/>
        <v>4</v>
      </c>
    </row>
    <row r="70" spans="1:10" ht="69" customHeight="1">
      <c r="A70" s="12">
        <v>67</v>
      </c>
      <c r="B70" s="12" t="s">
        <v>134</v>
      </c>
      <c r="C70" s="14" t="s">
        <v>135</v>
      </c>
      <c r="D70" s="12">
        <v>2000</v>
      </c>
      <c r="E70" s="12" t="s">
        <v>64</v>
      </c>
      <c r="F70" s="15">
        <v>30.508474576271187</v>
      </c>
      <c r="G70" s="9">
        <f t="shared" si="2"/>
        <v>61016.949152542373</v>
      </c>
      <c r="H70" s="36"/>
      <c r="I70" s="36">
        <f t="shared" ref="I70:I133" si="4">D70+H70</f>
        <v>2000</v>
      </c>
      <c r="J70" s="36">
        <f t="shared" si="3"/>
        <v>2000</v>
      </c>
    </row>
    <row r="71" spans="1:10" ht="69" customHeight="1">
      <c r="A71" s="12">
        <v>68</v>
      </c>
      <c r="B71" s="12" t="s">
        <v>136</v>
      </c>
      <c r="C71" s="14" t="s">
        <v>137</v>
      </c>
      <c r="D71" s="12">
        <v>2000</v>
      </c>
      <c r="E71" s="12" t="s">
        <v>64</v>
      </c>
      <c r="F71" s="15">
        <v>84.745762711864415</v>
      </c>
      <c r="G71" s="9">
        <f t="shared" si="2"/>
        <v>169491.52542372883</v>
      </c>
      <c r="H71" s="36"/>
      <c r="I71" s="36">
        <f t="shared" si="4"/>
        <v>2000</v>
      </c>
      <c r="J71" s="36">
        <f t="shared" si="3"/>
        <v>2000</v>
      </c>
    </row>
    <row r="72" spans="1:10" ht="69" customHeight="1">
      <c r="A72" s="12">
        <v>69</v>
      </c>
      <c r="B72" s="12" t="s">
        <v>138</v>
      </c>
      <c r="C72" s="14" t="s">
        <v>139</v>
      </c>
      <c r="D72" s="12">
        <v>8000</v>
      </c>
      <c r="E72" s="12" t="s">
        <v>64</v>
      </c>
      <c r="F72" s="15">
        <v>122.88135593220339</v>
      </c>
      <c r="G72" s="9">
        <f t="shared" si="2"/>
        <v>983050.84745762718</v>
      </c>
      <c r="H72" s="36"/>
      <c r="I72" s="36">
        <f t="shared" si="4"/>
        <v>8000</v>
      </c>
      <c r="J72" s="36">
        <f t="shared" si="3"/>
        <v>8000</v>
      </c>
    </row>
    <row r="73" spans="1:10" ht="69" customHeight="1">
      <c r="A73" s="12">
        <v>70</v>
      </c>
      <c r="B73" s="12" t="s">
        <v>140</v>
      </c>
      <c r="C73" s="14" t="s">
        <v>141</v>
      </c>
      <c r="D73" s="12">
        <v>5000</v>
      </c>
      <c r="E73" s="12" t="s">
        <v>64</v>
      </c>
      <c r="F73" s="15">
        <v>194.91525423728814</v>
      </c>
      <c r="G73" s="9">
        <f t="shared" si="2"/>
        <v>974576.27118644072</v>
      </c>
      <c r="H73" s="36"/>
      <c r="I73" s="36">
        <f t="shared" si="4"/>
        <v>5000</v>
      </c>
      <c r="J73" s="36">
        <f t="shared" si="3"/>
        <v>5000</v>
      </c>
    </row>
    <row r="74" spans="1:10" ht="69" customHeight="1">
      <c r="A74" s="12">
        <v>71</v>
      </c>
      <c r="B74" s="12" t="s">
        <v>142</v>
      </c>
      <c r="C74" s="14" t="s">
        <v>143</v>
      </c>
      <c r="D74" s="12">
        <v>300</v>
      </c>
      <c r="E74" s="12" t="s">
        <v>64</v>
      </c>
      <c r="F74" s="15">
        <v>275.42372881355936</v>
      </c>
      <c r="G74" s="9">
        <f t="shared" si="2"/>
        <v>82627.118644067814</v>
      </c>
      <c r="H74" s="36"/>
      <c r="I74" s="36">
        <f t="shared" si="4"/>
        <v>300</v>
      </c>
      <c r="J74" s="36">
        <f t="shared" si="3"/>
        <v>300</v>
      </c>
    </row>
    <row r="75" spans="1:10" ht="69" customHeight="1">
      <c r="A75" s="12">
        <v>72</v>
      </c>
      <c r="B75" s="12" t="s">
        <v>144</v>
      </c>
      <c r="C75" s="14" t="s">
        <v>145</v>
      </c>
      <c r="D75" s="12">
        <v>300</v>
      </c>
      <c r="E75" s="12" t="s">
        <v>64</v>
      </c>
      <c r="F75" s="15">
        <v>461.86440677966107</v>
      </c>
      <c r="G75" s="9">
        <f t="shared" si="2"/>
        <v>138559.32203389832</v>
      </c>
      <c r="H75" s="36"/>
      <c r="I75" s="36">
        <f t="shared" si="4"/>
        <v>300</v>
      </c>
      <c r="J75" s="36">
        <f t="shared" si="3"/>
        <v>300</v>
      </c>
    </row>
    <row r="76" spans="1:10" ht="69" customHeight="1">
      <c r="A76" s="12">
        <v>73</v>
      </c>
      <c r="B76" s="12" t="s">
        <v>146</v>
      </c>
      <c r="C76" s="14" t="s">
        <v>147</v>
      </c>
      <c r="D76" s="12">
        <v>500</v>
      </c>
      <c r="E76" s="12" t="s">
        <v>64</v>
      </c>
      <c r="F76" s="15">
        <v>720.33898305084745</v>
      </c>
      <c r="G76" s="9">
        <f t="shared" si="2"/>
        <v>360169.49152542371</v>
      </c>
      <c r="H76" s="36"/>
      <c r="I76" s="36">
        <f t="shared" si="4"/>
        <v>500</v>
      </c>
      <c r="J76" s="36">
        <f t="shared" si="3"/>
        <v>500</v>
      </c>
    </row>
    <row r="77" spans="1:10" ht="69" customHeight="1">
      <c r="A77" s="12">
        <v>74</v>
      </c>
      <c r="B77" s="12" t="s">
        <v>148</v>
      </c>
      <c r="C77" s="14" t="s">
        <v>149</v>
      </c>
      <c r="D77" s="12">
        <v>8</v>
      </c>
      <c r="E77" s="6" t="s">
        <v>14</v>
      </c>
      <c r="F77" s="15">
        <v>1525.4237288135594</v>
      </c>
      <c r="G77" s="9">
        <f t="shared" si="2"/>
        <v>12203.389830508475</v>
      </c>
      <c r="H77" s="36"/>
      <c r="I77" s="36">
        <f t="shared" si="4"/>
        <v>8</v>
      </c>
      <c r="J77" s="36">
        <f t="shared" si="3"/>
        <v>8</v>
      </c>
    </row>
    <row r="78" spans="1:10" ht="69" customHeight="1">
      <c r="A78" s="12">
        <v>75</v>
      </c>
      <c r="B78" s="12" t="s">
        <v>150</v>
      </c>
      <c r="C78" s="14" t="s">
        <v>151</v>
      </c>
      <c r="D78" s="6">
        <v>10</v>
      </c>
      <c r="E78" s="6" t="s">
        <v>14</v>
      </c>
      <c r="F78" s="15">
        <v>11016.949152542373</v>
      </c>
      <c r="G78" s="9">
        <f t="shared" si="2"/>
        <v>110169.49152542373</v>
      </c>
      <c r="H78" s="36"/>
      <c r="I78" s="36">
        <f t="shared" si="4"/>
        <v>10</v>
      </c>
      <c r="J78" s="36">
        <f t="shared" si="3"/>
        <v>10</v>
      </c>
    </row>
    <row r="79" spans="1:10" ht="69" customHeight="1">
      <c r="A79" s="12">
        <v>76</v>
      </c>
      <c r="B79" s="12" t="s">
        <v>152</v>
      </c>
      <c r="C79" s="14" t="s">
        <v>153</v>
      </c>
      <c r="D79" s="6">
        <v>14</v>
      </c>
      <c r="E79" s="6" t="s">
        <v>14</v>
      </c>
      <c r="F79" s="15">
        <v>11016.949152542373</v>
      </c>
      <c r="G79" s="9">
        <f t="shared" si="2"/>
        <v>154237.28813559323</v>
      </c>
      <c r="H79" s="36"/>
      <c r="I79" s="36">
        <f t="shared" si="4"/>
        <v>14</v>
      </c>
      <c r="J79" s="36">
        <f t="shared" si="3"/>
        <v>14</v>
      </c>
    </row>
    <row r="80" spans="1:10" ht="69" customHeight="1">
      <c r="A80" s="12">
        <v>77</v>
      </c>
      <c r="B80" s="12" t="s">
        <v>154</v>
      </c>
      <c r="C80" s="14" t="s">
        <v>155</v>
      </c>
      <c r="D80" s="6">
        <v>5</v>
      </c>
      <c r="E80" s="6" t="s">
        <v>14</v>
      </c>
      <c r="F80" s="15">
        <v>42372.881355932208</v>
      </c>
      <c r="G80" s="9">
        <f t="shared" si="2"/>
        <v>211864.40677966105</v>
      </c>
      <c r="H80" s="36"/>
      <c r="I80" s="36">
        <f t="shared" si="4"/>
        <v>5</v>
      </c>
      <c r="J80" s="36">
        <f t="shared" si="3"/>
        <v>5</v>
      </c>
    </row>
    <row r="81" spans="1:10" ht="69" customHeight="1">
      <c r="A81" s="12">
        <v>78</v>
      </c>
      <c r="B81" s="12" t="s">
        <v>156</v>
      </c>
      <c r="C81" s="14" t="s">
        <v>157</v>
      </c>
      <c r="D81" s="6">
        <v>10</v>
      </c>
      <c r="E81" s="6" t="s">
        <v>14</v>
      </c>
      <c r="F81" s="15">
        <v>5084.7457627118647</v>
      </c>
      <c r="G81" s="9">
        <f t="shared" si="2"/>
        <v>50847.457627118645</v>
      </c>
      <c r="H81" s="36"/>
      <c r="I81" s="36">
        <f t="shared" si="4"/>
        <v>10</v>
      </c>
      <c r="J81" s="36">
        <f t="shared" si="3"/>
        <v>10</v>
      </c>
    </row>
    <row r="82" spans="1:10" ht="69" customHeight="1">
      <c r="A82" s="12">
        <v>79</v>
      </c>
      <c r="B82" s="12" t="s">
        <v>158</v>
      </c>
      <c r="C82" s="14" t="s">
        <v>159</v>
      </c>
      <c r="D82" s="12">
        <v>18</v>
      </c>
      <c r="E82" s="6" t="s">
        <v>14</v>
      </c>
      <c r="F82" s="15">
        <v>19067.796610169491</v>
      </c>
      <c r="G82" s="9">
        <f t="shared" si="2"/>
        <v>343220.33898305084</v>
      </c>
      <c r="H82" s="36"/>
      <c r="I82" s="36">
        <f t="shared" si="4"/>
        <v>18</v>
      </c>
      <c r="J82" s="36">
        <f t="shared" si="3"/>
        <v>18</v>
      </c>
    </row>
    <row r="83" spans="1:10" ht="69" customHeight="1">
      <c r="A83" s="12">
        <v>80</v>
      </c>
      <c r="B83" s="12" t="s">
        <v>160</v>
      </c>
      <c r="C83" s="14" t="s">
        <v>161</v>
      </c>
      <c r="D83" s="12">
        <v>18</v>
      </c>
      <c r="E83" s="6" t="s">
        <v>14</v>
      </c>
      <c r="F83" s="15">
        <v>45762.711864406781</v>
      </c>
      <c r="G83" s="9">
        <f t="shared" si="2"/>
        <v>823728.81355932204</v>
      </c>
      <c r="H83" s="36"/>
      <c r="I83" s="36">
        <f t="shared" si="4"/>
        <v>18</v>
      </c>
      <c r="J83" s="36">
        <f t="shared" si="3"/>
        <v>18</v>
      </c>
    </row>
    <row r="84" spans="1:10" ht="69" customHeight="1">
      <c r="A84" s="12">
        <v>81</v>
      </c>
      <c r="B84" s="12" t="s">
        <v>162</v>
      </c>
      <c r="C84" s="14" t="s">
        <v>163</v>
      </c>
      <c r="D84" s="12">
        <v>6</v>
      </c>
      <c r="E84" s="6" t="s">
        <v>14</v>
      </c>
      <c r="F84" s="15">
        <v>21186.440677966104</v>
      </c>
      <c r="G84" s="9">
        <f t="shared" si="2"/>
        <v>127118.64406779662</v>
      </c>
      <c r="H84" s="36"/>
      <c r="I84" s="36">
        <f t="shared" si="4"/>
        <v>6</v>
      </c>
      <c r="J84" s="36">
        <f t="shared" si="3"/>
        <v>6</v>
      </c>
    </row>
    <row r="85" spans="1:10" ht="69" customHeight="1">
      <c r="A85" s="12">
        <v>82</v>
      </c>
      <c r="B85" s="12" t="s">
        <v>164</v>
      </c>
      <c r="C85" s="14" t="s">
        <v>165</v>
      </c>
      <c r="D85" s="6">
        <v>400</v>
      </c>
      <c r="E85" s="12" t="s">
        <v>64</v>
      </c>
      <c r="F85" s="15">
        <v>381.35593220338984</v>
      </c>
      <c r="G85" s="9">
        <f t="shared" si="2"/>
        <v>152542.37288135593</v>
      </c>
      <c r="H85" s="36"/>
      <c r="I85" s="36">
        <f t="shared" si="4"/>
        <v>400</v>
      </c>
      <c r="J85" s="36">
        <f t="shared" si="3"/>
        <v>400</v>
      </c>
    </row>
    <row r="86" spans="1:10" ht="69" customHeight="1">
      <c r="A86" s="12">
        <v>83</v>
      </c>
      <c r="B86" s="12" t="s">
        <v>166</v>
      </c>
      <c r="C86" s="14" t="s">
        <v>167</v>
      </c>
      <c r="D86" s="6">
        <v>400</v>
      </c>
      <c r="E86" s="12" t="s">
        <v>64</v>
      </c>
      <c r="F86" s="15">
        <v>254.23728813559325</v>
      </c>
      <c r="G86" s="9">
        <f t="shared" si="2"/>
        <v>101694.9152542373</v>
      </c>
      <c r="H86" s="36"/>
      <c r="I86" s="36">
        <f t="shared" si="4"/>
        <v>400</v>
      </c>
      <c r="J86" s="36">
        <f t="shared" si="3"/>
        <v>400</v>
      </c>
    </row>
    <row r="87" spans="1:10" ht="69" customHeight="1">
      <c r="A87" s="12">
        <v>84</v>
      </c>
      <c r="B87" s="12" t="s">
        <v>168</v>
      </c>
      <c r="C87" s="14" t="s">
        <v>169</v>
      </c>
      <c r="D87" s="12">
        <v>20</v>
      </c>
      <c r="E87" s="6" t="s">
        <v>14</v>
      </c>
      <c r="F87" s="15">
        <v>4067.7966101694919</v>
      </c>
      <c r="G87" s="9">
        <f t="shared" si="2"/>
        <v>81355.932203389835</v>
      </c>
      <c r="H87" s="36"/>
      <c r="I87" s="36">
        <f t="shared" si="4"/>
        <v>20</v>
      </c>
      <c r="J87" s="36">
        <f t="shared" si="3"/>
        <v>20</v>
      </c>
    </row>
    <row r="88" spans="1:10" ht="69" customHeight="1">
      <c r="A88" s="12">
        <v>85</v>
      </c>
      <c r="B88" s="12" t="s">
        <v>170</v>
      </c>
      <c r="C88" s="14" t="s">
        <v>171</v>
      </c>
      <c r="D88" s="12">
        <v>60</v>
      </c>
      <c r="E88" s="6" t="s">
        <v>14</v>
      </c>
      <c r="F88" s="15">
        <v>3389.8305084745766</v>
      </c>
      <c r="G88" s="9">
        <f t="shared" si="2"/>
        <v>203389.83050847461</v>
      </c>
      <c r="H88" s="36"/>
      <c r="I88" s="36">
        <f t="shared" si="4"/>
        <v>60</v>
      </c>
      <c r="J88" s="36">
        <f t="shared" si="3"/>
        <v>60</v>
      </c>
    </row>
    <row r="89" spans="1:10" ht="69" customHeight="1">
      <c r="A89" s="12">
        <v>86</v>
      </c>
      <c r="B89" s="12" t="s">
        <v>172</v>
      </c>
      <c r="C89" s="14" t="s">
        <v>173</v>
      </c>
      <c r="D89" s="12">
        <v>215</v>
      </c>
      <c r="E89" s="6" t="s">
        <v>14</v>
      </c>
      <c r="F89" s="15">
        <v>1186.4406779661017</v>
      </c>
      <c r="G89" s="9">
        <f t="shared" si="2"/>
        <v>255084.74576271186</v>
      </c>
      <c r="H89" s="36"/>
      <c r="I89" s="36">
        <f t="shared" si="4"/>
        <v>215</v>
      </c>
      <c r="J89" s="36">
        <f t="shared" si="3"/>
        <v>215</v>
      </c>
    </row>
    <row r="90" spans="1:10" ht="69" customHeight="1">
      <c r="A90" s="12">
        <v>87</v>
      </c>
      <c r="B90" s="12" t="s">
        <v>174</v>
      </c>
      <c r="C90" s="14" t="s">
        <v>175</v>
      </c>
      <c r="D90" s="12">
        <v>95</v>
      </c>
      <c r="E90" s="6" t="s">
        <v>14</v>
      </c>
      <c r="F90" s="15">
        <v>1525.4237288135594</v>
      </c>
      <c r="G90" s="9">
        <f t="shared" si="2"/>
        <v>144915.25423728814</v>
      </c>
      <c r="H90" s="36"/>
      <c r="I90" s="36">
        <f t="shared" si="4"/>
        <v>95</v>
      </c>
      <c r="J90" s="36">
        <f t="shared" si="3"/>
        <v>95</v>
      </c>
    </row>
    <row r="91" spans="1:10" ht="69" customHeight="1">
      <c r="A91" s="12">
        <v>88</v>
      </c>
      <c r="B91" s="12" t="s">
        <v>176</v>
      </c>
      <c r="C91" s="14" t="s">
        <v>177</v>
      </c>
      <c r="D91" s="12">
        <v>8</v>
      </c>
      <c r="E91" s="6" t="s">
        <v>14</v>
      </c>
      <c r="F91" s="15">
        <v>135.59322033898306</v>
      </c>
      <c r="G91" s="9">
        <f t="shared" si="2"/>
        <v>1084.7457627118645</v>
      </c>
      <c r="H91" s="36"/>
      <c r="I91" s="36">
        <f t="shared" si="4"/>
        <v>8</v>
      </c>
      <c r="J91" s="36">
        <f t="shared" si="3"/>
        <v>8</v>
      </c>
    </row>
    <row r="92" spans="1:10" ht="69" customHeight="1">
      <c r="A92" s="12">
        <v>89</v>
      </c>
      <c r="B92" s="12" t="s">
        <v>178</v>
      </c>
      <c r="C92" s="14" t="s">
        <v>179</v>
      </c>
      <c r="D92" s="12">
        <v>40</v>
      </c>
      <c r="E92" s="6" t="s">
        <v>14</v>
      </c>
      <c r="F92" s="15">
        <v>3135.5932203389834</v>
      </c>
      <c r="G92" s="9">
        <f t="shared" si="2"/>
        <v>125423.72881355934</v>
      </c>
      <c r="H92" s="36"/>
      <c r="I92" s="36">
        <f t="shared" si="4"/>
        <v>40</v>
      </c>
      <c r="J92" s="36">
        <f t="shared" si="3"/>
        <v>40</v>
      </c>
    </row>
    <row r="93" spans="1:10" ht="69" customHeight="1">
      <c r="A93" s="12">
        <v>90</v>
      </c>
      <c r="B93" s="12" t="s">
        <v>180</v>
      </c>
      <c r="C93" s="14" t="s">
        <v>181</v>
      </c>
      <c r="D93" s="12">
        <v>40</v>
      </c>
      <c r="E93" s="6" t="s">
        <v>14</v>
      </c>
      <c r="F93" s="15">
        <v>847.45762711864415</v>
      </c>
      <c r="G93" s="9">
        <f t="shared" si="2"/>
        <v>33898.305084745763</v>
      </c>
      <c r="H93" s="36"/>
      <c r="I93" s="36">
        <f t="shared" si="4"/>
        <v>40</v>
      </c>
      <c r="J93" s="36">
        <f t="shared" si="3"/>
        <v>40</v>
      </c>
    </row>
    <row r="94" spans="1:10" ht="69" customHeight="1">
      <c r="A94" s="12">
        <v>91</v>
      </c>
      <c r="B94" s="12" t="s">
        <v>182</v>
      </c>
      <c r="C94" s="14" t="s">
        <v>183</v>
      </c>
      <c r="D94" s="12">
        <v>40</v>
      </c>
      <c r="E94" s="6" t="s">
        <v>14</v>
      </c>
      <c r="F94" s="15">
        <v>177.96610169491527</v>
      </c>
      <c r="G94" s="9">
        <f t="shared" si="2"/>
        <v>7118.6440677966111</v>
      </c>
      <c r="H94" s="36"/>
      <c r="I94" s="36">
        <f t="shared" si="4"/>
        <v>40</v>
      </c>
      <c r="J94" s="36">
        <f t="shared" si="3"/>
        <v>40</v>
      </c>
    </row>
    <row r="95" spans="1:10" ht="69" customHeight="1">
      <c r="A95" s="12">
        <v>92</v>
      </c>
      <c r="B95" s="12" t="s">
        <v>184</v>
      </c>
      <c r="C95" s="14" t="s">
        <v>185</v>
      </c>
      <c r="D95" s="12">
        <v>40</v>
      </c>
      <c r="E95" s="6" t="s">
        <v>14</v>
      </c>
      <c r="F95" s="15">
        <v>508.47457627118649</v>
      </c>
      <c r="G95" s="9">
        <f t="shared" si="2"/>
        <v>20338.983050847459</v>
      </c>
      <c r="H95" s="36"/>
      <c r="I95" s="36">
        <f t="shared" si="4"/>
        <v>40</v>
      </c>
      <c r="J95" s="36">
        <f t="shared" si="3"/>
        <v>40</v>
      </c>
    </row>
    <row r="96" spans="1:10" ht="69" customHeight="1">
      <c r="A96" s="12">
        <v>93</v>
      </c>
      <c r="B96" s="12" t="s">
        <v>186</v>
      </c>
      <c r="C96" s="14" t="s">
        <v>187</v>
      </c>
      <c r="D96" s="12">
        <v>5</v>
      </c>
      <c r="E96" s="6" t="s">
        <v>14</v>
      </c>
      <c r="F96" s="15">
        <v>2542.3728813559323</v>
      </c>
      <c r="G96" s="9">
        <f t="shared" ref="G96:G159" si="5">D96*F96</f>
        <v>12711.864406779661</v>
      </c>
      <c r="H96" s="36"/>
      <c r="I96" s="36">
        <f t="shared" si="4"/>
        <v>5</v>
      </c>
      <c r="J96" s="36">
        <f t="shared" si="3"/>
        <v>5</v>
      </c>
    </row>
    <row r="97" spans="1:10" ht="69" customHeight="1">
      <c r="A97" s="12">
        <v>94</v>
      </c>
      <c r="B97" s="12" t="s">
        <v>188</v>
      </c>
      <c r="C97" s="14" t="s">
        <v>189</v>
      </c>
      <c r="D97" s="12">
        <v>10</v>
      </c>
      <c r="E97" s="6" t="s">
        <v>14</v>
      </c>
      <c r="F97" s="15">
        <v>4152.5423728813557</v>
      </c>
      <c r="G97" s="9">
        <f t="shared" si="5"/>
        <v>41525.423728813555</v>
      </c>
      <c r="H97" s="36"/>
      <c r="I97" s="36">
        <f t="shared" si="4"/>
        <v>10</v>
      </c>
      <c r="J97" s="36">
        <f t="shared" si="3"/>
        <v>10</v>
      </c>
    </row>
    <row r="98" spans="1:10" ht="69" customHeight="1">
      <c r="A98" s="12">
        <v>95</v>
      </c>
      <c r="B98" s="12" t="s">
        <v>190</v>
      </c>
      <c r="C98" s="14" t="s">
        <v>191</v>
      </c>
      <c r="D98" s="12">
        <v>15</v>
      </c>
      <c r="E98" s="6" t="s">
        <v>14</v>
      </c>
      <c r="F98" s="15">
        <v>762.71186440677968</v>
      </c>
      <c r="G98" s="9">
        <f t="shared" si="5"/>
        <v>11440.677966101695</v>
      </c>
      <c r="H98" s="36"/>
      <c r="I98" s="36">
        <f t="shared" si="4"/>
        <v>15</v>
      </c>
      <c r="J98" s="36">
        <f t="shared" si="3"/>
        <v>15</v>
      </c>
    </row>
    <row r="99" spans="1:10" ht="69" customHeight="1">
      <c r="A99" s="12">
        <v>96</v>
      </c>
      <c r="B99" s="12" t="s">
        <v>192</v>
      </c>
      <c r="C99" s="14" t="s">
        <v>193</v>
      </c>
      <c r="D99" s="12">
        <v>15</v>
      </c>
      <c r="E99" s="6" t="s">
        <v>14</v>
      </c>
      <c r="F99" s="15">
        <v>2711.8644067796613</v>
      </c>
      <c r="G99" s="9">
        <f t="shared" si="5"/>
        <v>40677.966101694918</v>
      </c>
      <c r="H99" s="36"/>
      <c r="I99" s="36">
        <f t="shared" si="4"/>
        <v>15</v>
      </c>
      <c r="J99" s="36">
        <f t="shared" si="3"/>
        <v>15</v>
      </c>
    </row>
    <row r="100" spans="1:10" ht="69" customHeight="1">
      <c r="A100" s="12">
        <v>97</v>
      </c>
      <c r="B100" s="12" t="s">
        <v>194</v>
      </c>
      <c r="C100" s="14" t="s">
        <v>195</v>
      </c>
      <c r="D100" s="12">
        <v>1</v>
      </c>
      <c r="E100" s="6" t="s">
        <v>14</v>
      </c>
      <c r="F100" s="15">
        <v>1114406.779661017</v>
      </c>
      <c r="G100" s="9">
        <f t="shared" si="5"/>
        <v>1114406.779661017</v>
      </c>
      <c r="H100" s="36"/>
      <c r="I100" s="36">
        <f t="shared" si="4"/>
        <v>1</v>
      </c>
      <c r="J100" s="36">
        <f t="shared" si="3"/>
        <v>1</v>
      </c>
    </row>
    <row r="101" spans="1:10" ht="69" customHeight="1">
      <c r="A101" s="12">
        <v>98</v>
      </c>
      <c r="B101" s="12" t="s">
        <v>196</v>
      </c>
      <c r="C101" s="14" t="s">
        <v>197</v>
      </c>
      <c r="D101" s="12">
        <v>1</v>
      </c>
      <c r="E101" s="6" t="s">
        <v>14</v>
      </c>
      <c r="F101" s="15">
        <v>741525.42372881365</v>
      </c>
      <c r="G101" s="9">
        <f t="shared" si="5"/>
        <v>741525.42372881365</v>
      </c>
      <c r="H101" s="36"/>
      <c r="I101" s="36">
        <f t="shared" si="4"/>
        <v>1</v>
      </c>
      <c r="J101" s="36">
        <f t="shared" si="3"/>
        <v>1</v>
      </c>
    </row>
    <row r="102" spans="1:10" ht="69" customHeight="1">
      <c r="A102" s="12">
        <v>99</v>
      </c>
      <c r="B102" s="12" t="s">
        <v>198</v>
      </c>
      <c r="C102" s="14" t="s">
        <v>199</v>
      </c>
      <c r="D102" s="17">
        <v>2</v>
      </c>
      <c r="E102" s="6" t="s">
        <v>14</v>
      </c>
      <c r="F102" s="15">
        <v>313559.32203389832</v>
      </c>
      <c r="G102" s="9">
        <f t="shared" si="5"/>
        <v>627118.64406779665</v>
      </c>
      <c r="H102" s="36"/>
      <c r="I102" s="36">
        <f t="shared" si="4"/>
        <v>2</v>
      </c>
      <c r="J102" s="36">
        <f t="shared" si="3"/>
        <v>2</v>
      </c>
    </row>
    <row r="103" spans="1:10" ht="69" customHeight="1">
      <c r="A103" s="12">
        <v>100</v>
      </c>
      <c r="B103" s="18" t="s">
        <v>200</v>
      </c>
      <c r="C103" s="14" t="s">
        <v>201</v>
      </c>
      <c r="D103" s="17">
        <v>1</v>
      </c>
      <c r="E103" s="6" t="s">
        <v>14</v>
      </c>
      <c r="F103" s="15">
        <v>381355.93220338988</v>
      </c>
      <c r="G103" s="9">
        <f t="shared" si="5"/>
        <v>381355.93220338988</v>
      </c>
      <c r="H103" s="36"/>
      <c r="I103" s="36">
        <f t="shared" si="4"/>
        <v>1</v>
      </c>
      <c r="J103" s="36">
        <f t="shared" si="3"/>
        <v>1</v>
      </c>
    </row>
    <row r="104" spans="1:10" ht="69" customHeight="1">
      <c r="A104" s="12">
        <v>101</v>
      </c>
      <c r="B104" s="6" t="s">
        <v>202</v>
      </c>
      <c r="C104" s="7" t="s">
        <v>203</v>
      </c>
      <c r="D104" s="6">
        <v>1</v>
      </c>
      <c r="E104" s="6" t="s">
        <v>14</v>
      </c>
      <c r="F104" s="15">
        <v>3389830.5084745763</v>
      </c>
      <c r="G104" s="9">
        <f t="shared" si="5"/>
        <v>3389830.5084745763</v>
      </c>
      <c r="H104" s="36"/>
      <c r="I104" s="36">
        <f t="shared" si="4"/>
        <v>1</v>
      </c>
      <c r="J104" s="36">
        <f t="shared" si="3"/>
        <v>1</v>
      </c>
    </row>
    <row r="105" spans="1:10" ht="69" customHeight="1">
      <c r="A105" s="12">
        <v>102</v>
      </c>
      <c r="B105" s="12" t="s">
        <v>204</v>
      </c>
      <c r="C105" s="14" t="s">
        <v>205</v>
      </c>
      <c r="D105" s="12">
        <v>200</v>
      </c>
      <c r="E105" s="12" t="s">
        <v>64</v>
      </c>
      <c r="F105" s="15">
        <v>254.23728813559325</v>
      </c>
      <c r="G105" s="9">
        <f t="shared" si="5"/>
        <v>50847.457627118652</v>
      </c>
      <c r="H105" s="36"/>
      <c r="I105" s="36">
        <f t="shared" si="4"/>
        <v>200</v>
      </c>
      <c r="J105" s="36">
        <f t="shared" si="3"/>
        <v>200</v>
      </c>
    </row>
    <row r="106" spans="1:10" ht="69" customHeight="1">
      <c r="A106" s="12">
        <v>103</v>
      </c>
      <c r="B106" s="12" t="s">
        <v>206</v>
      </c>
      <c r="C106" s="14" t="s">
        <v>207</v>
      </c>
      <c r="D106" s="12">
        <v>200</v>
      </c>
      <c r="E106" s="12" t="s">
        <v>64</v>
      </c>
      <c r="F106" s="15">
        <v>474.57627118644069</v>
      </c>
      <c r="G106" s="9">
        <f t="shared" si="5"/>
        <v>94915.254237288143</v>
      </c>
      <c r="H106" s="36"/>
      <c r="I106" s="36">
        <f t="shared" si="4"/>
        <v>200</v>
      </c>
      <c r="J106" s="36">
        <f t="shared" si="3"/>
        <v>200</v>
      </c>
    </row>
    <row r="107" spans="1:10" ht="69" customHeight="1">
      <c r="A107" s="12">
        <v>104</v>
      </c>
      <c r="B107" s="12" t="s">
        <v>208</v>
      </c>
      <c r="C107" s="14" t="s">
        <v>209</v>
      </c>
      <c r="D107" s="12">
        <v>75</v>
      </c>
      <c r="E107" s="12" t="s">
        <v>64</v>
      </c>
      <c r="F107" s="15">
        <v>635.59322033898309</v>
      </c>
      <c r="G107" s="9">
        <f t="shared" si="5"/>
        <v>47669.491525423735</v>
      </c>
      <c r="H107" s="36"/>
      <c r="I107" s="36">
        <f t="shared" si="4"/>
        <v>75</v>
      </c>
      <c r="J107" s="36">
        <f t="shared" si="3"/>
        <v>75</v>
      </c>
    </row>
    <row r="108" spans="1:10" ht="69" customHeight="1">
      <c r="A108" s="12">
        <v>105</v>
      </c>
      <c r="B108" s="12" t="s">
        <v>210</v>
      </c>
      <c r="C108" s="14" t="s">
        <v>211</v>
      </c>
      <c r="D108" s="12">
        <v>50</v>
      </c>
      <c r="E108" s="12" t="s">
        <v>64</v>
      </c>
      <c r="F108" s="15">
        <v>889.83050847457628</v>
      </c>
      <c r="G108" s="9">
        <f t="shared" si="5"/>
        <v>44491.525423728817</v>
      </c>
      <c r="H108" s="36"/>
      <c r="I108" s="36">
        <f t="shared" si="4"/>
        <v>50</v>
      </c>
      <c r="J108" s="36">
        <f t="shared" si="3"/>
        <v>50</v>
      </c>
    </row>
    <row r="109" spans="1:10" ht="69" customHeight="1">
      <c r="A109" s="12">
        <v>106</v>
      </c>
      <c r="B109" s="12" t="s">
        <v>212</v>
      </c>
      <c r="C109" s="14" t="s">
        <v>213</v>
      </c>
      <c r="D109" s="12">
        <v>50</v>
      </c>
      <c r="E109" s="12" t="s">
        <v>64</v>
      </c>
      <c r="F109" s="15">
        <v>1271.1864406779662</v>
      </c>
      <c r="G109" s="9">
        <f t="shared" si="5"/>
        <v>63559.322033898308</v>
      </c>
      <c r="H109" s="36"/>
      <c r="I109" s="36">
        <f t="shared" si="4"/>
        <v>50</v>
      </c>
      <c r="J109" s="36">
        <f t="shared" si="3"/>
        <v>50</v>
      </c>
    </row>
    <row r="110" spans="1:10" ht="69" customHeight="1">
      <c r="A110" s="12">
        <v>107</v>
      </c>
      <c r="B110" s="12" t="s">
        <v>214</v>
      </c>
      <c r="C110" s="14" t="s">
        <v>215</v>
      </c>
      <c r="D110" s="12">
        <v>100</v>
      </c>
      <c r="E110" s="12" t="s">
        <v>64</v>
      </c>
      <c r="F110" s="15">
        <v>1610.1694915254238</v>
      </c>
      <c r="G110" s="9">
        <f t="shared" si="5"/>
        <v>161016.94915254239</v>
      </c>
      <c r="H110" s="36"/>
      <c r="I110" s="36">
        <f t="shared" si="4"/>
        <v>100</v>
      </c>
      <c r="J110" s="36">
        <f t="shared" si="3"/>
        <v>100</v>
      </c>
    </row>
    <row r="111" spans="1:10" ht="69" customHeight="1">
      <c r="A111" s="12">
        <v>108</v>
      </c>
      <c r="B111" s="12" t="s">
        <v>216</v>
      </c>
      <c r="C111" s="14" t="s">
        <v>217</v>
      </c>
      <c r="D111" s="12">
        <v>500</v>
      </c>
      <c r="E111" s="12" t="s">
        <v>64</v>
      </c>
      <c r="F111" s="15">
        <v>2033.898305084746</v>
      </c>
      <c r="G111" s="9">
        <f t="shared" si="5"/>
        <v>1016949.1525423729</v>
      </c>
      <c r="H111" s="36"/>
      <c r="I111" s="36">
        <f t="shared" si="4"/>
        <v>500</v>
      </c>
      <c r="J111" s="36">
        <f t="shared" si="3"/>
        <v>500</v>
      </c>
    </row>
    <row r="112" spans="1:10" ht="69" customHeight="1">
      <c r="A112" s="12">
        <v>109</v>
      </c>
      <c r="B112" s="12" t="s">
        <v>218</v>
      </c>
      <c r="C112" s="14" t="s">
        <v>219</v>
      </c>
      <c r="D112" s="12">
        <v>8</v>
      </c>
      <c r="E112" s="6" t="s">
        <v>14</v>
      </c>
      <c r="F112" s="15">
        <v>720.33898305084745</v>
      </c>
      <c r="G112" s="9">
        <f t="shared" si="5"/>
        <v>5762.7118644067796</v>
      </c>
      <c r="H112" s="36"/>
      <c r="I112" s="36">
        <f t="shared" si="4"/>
        <v>8</v>
      </c>
      <c r="J112" s="36">
        <f t="shared" si="3"/>
        <v>8</v>
      </c>
    </row>
    <row r="113" spans="1:10" ht="69" customHeight="1">
      <c r="A113" s="12">
        <v>110</v>
      </c>
      <c r="B113" s="12" t="s">
        <v>220</v>
      </c>
      <c r="C113" s="14" t="s">
        <v>221</v>
      </c>
      <c r="D113" s="12">
        <v>8</v>
      </c>
      <c r="E113" s="6" t="s">
        <v>14</v>
      </c>
      <c r="F113" s="15">
        <v>1016.949152542373</v>
      </c>
      <c r="G113" s="9">
        <f t="shared" si="5"/>
        <v>8135.5932203389839</v>
      </c>
      <c r="H113" s="36"/>
      <c r="I113" s="36">
        <f t="shared" si="4"/>
        <v>8</v>
      </c>
      <c r="J113" s="36">
        <f t="shared" si="3"/>
        <v>8</v>
      </c>
    </row>
    <row r="114" spans="1:10" ht="69" customHeight="1">
      <c r="A114" s="12">
        <v>111</v>
      </c>
      <c r="B114" s="12" t="s">
        <v>222</v>
      </c>
      <c r="C114" s="14" t="s">
        <v>223</v>
      </c>
      <c r="D114" s="12">
        <v>8</v>
      </c>
      <c r="E114" s="6" t="s">
        <v>14</v>
      </c>
      <c r="F114" s="15">
        <v>1271.1864406779662</v>
      </c>
      <c r="G114" s="9">
        <f t="shared" si="5"/>
        <v>10169.491525423729</v>
      </c>
      <c r="H114" s="36"/>
      <c r="I114" s="36">
        <f t="shared" si="4"/>
        <v>8</v>
      </c>
      <c r="J114" s="36">
        <f t="shared" si="3"/>
        <v>8</v>
      </c>
    </row>
    <row r="115" spans="1:10" ht="69" customHeight="1">
      <c r="A115" s="12">
        <v>112</v>
      </c>
      <c r="B115" s="12" t="s">
        <v>224</v>
      </c>
      <c r="C115" s="14" t="s">
        <v>225</v>
      </c>
      <c r="D115" s="12">
        <v>4</v>
      </c>
      <c r="E115" s="6" t="s">
        <v>14</v>
      </c>
      <c r="F115" s="15">
        <v>1610.1694915254238</v>
      </c>
      <c r="G115" s="9">
        <f t="shared" si="5"/>
        <v>6440.6779661016953</v>
      </c>
      <c r="H115" s="36"/>
      <c r="I115" s="36">
        <f t="shared" si="4"/>
        <v>4</v>
      </c>
      <c r="J115" s="36">
        <f t="shared" si="3"/>
        <v>4</v>
      </c>
    </row>
    <row r="116" spans="1:10" ht="69" customHeight="1">
      <c r="A116" s="12">
        <v>113</v>
      </c>
      <c r="B116" s="12" t="s">
        <v>226</v>
      </c>
      <c r="C116" s="14" t="s">
        <v>227</v>
      </c>
      <c r="D116" s="12">
        <v>4</v>
      </c>
      <c r="E116" s="6" t="s">
        <v>14</v>
      </c>
      <c r="F116" s="15">
        <v>2118.6440677966102</v>
      </c>
      <c r="G116" s="9">
        <f t="shared" si="5"/>
        <v>8474.5762711864409</v>
      </c>
      <c r="H116" s="36"/>
      <c r="I116" s="36">
        <f t="shared" si="4"/>
        <v>4</v>
      </c>
      <c r="J116" s="36">
        <f t="shared" si="3"/>
        <v>4</v>
      </c>
    </row>
    <row r="117" spans="1:10" ht="69" customHeight="1">
      <c r="A117" s="12">
        <v>114</v>
      </c>
      <c r="B117" s="12" t="s">
        <v>228</v>
      </c>
      <c r="C117" s="14" t="s">
        <v>229</v>
      </c>
      <c r="D117" s="12">
        <v>4</v>
      </c>
      <c r="E117" s="6" t="s">
        <v>14</v>
      </c>
      <c r="F117" s="15">
        <v>2966.1016949152545</v>
      </c>
      <c r="G117" s="9">
        <f t="shared" si="5"/>
        <v>11864.406779661018</v>
      </c>
      <c r="H117" s="36"/>
      <c r="I117" s="36">
        <f t="shared" si="4"/>
        <v>4</v>
      </c>
      <c r="J117" s="36">
        <f t="shared" si="3"/>
        <v>4</v>
      </c>
    </row>
    <row r="118" spans="1:10" ht="69" customHeight="1">
      <c r="A118" s="12">
        <v>115</v>
      </c>
      <c r="B118" s="12" t="s">
        <v>230</v>
      </c>
      <c r="C118" s="14" t="s">
        <v>231</v>
      </c>
      <c r="D118" s="12">
        <v>12</v>
      </c>
      <c r="E118" s="6" t="s">
        <v>14</v>
      </c>
      <c r="F118" s="15">
        <v>3389.8305084745766</v>
      </c>
      <c r="G118" s="9">
        <f t="shared" si="5"/>
        <v>40677.966101694918</v>
      </c>
      <c r="H118" s="36"/>
      <c r="I118" s="36">
        <f t="shared" si="4"/>
        <v>12</v>
      </c>
      <c r="J118" s="36">
        <f t="shared" si="3"/>
        <v>12</v>
      </c>
    </row>
    <row r="119" spans="1:10" ht="69" customHeight="1">
      <c r="A119" s="12">
        <v>116</v>
      </c>
      <c r="B119" s="12" t="s">
        <v>232</v>
      </c>
      <c r="C119" s="14" t="s">
        <v>233</v>
      </c>
      <c r="D119" s="12">
        <v>100</v>
      </c>
      <c r="E119" s="12" t="s">
        <v>64</v>
      </c>
      <c r="F119" s="15">
        <v>932.20338983050851</v>
      </c>
      <c r="G119" s="9">
        <f t="shared" si="5"/>
        <v>93220.338983050853</v>
      </c>
      <c r="H119" s="36"/>
      <c r="I119" s="36">
        <f t="shared" si="4"/>
        <v>100</v>
      </c>
      <c r="J119" s="36">
        <f t="shared" si="3"/>
        <v>100</v>
      </c>
    </row>
    <row r="120" spans="1:10" ht="69" customHeight="1">
      <c r="A120" s="12">
        <v>117</v>
      </c>
      <c r="B120" s="12" t="s">
        <v>234</v>
      </c>
      <c r="C120" s="14" t="s">
        <v>235</v>
      </c>
      <c r="D120" s="12">
        <v>100</v>
      </c>
      <c r="E120" s="12" t="s">
        <v>64</v>
      </c>
      <c r="F120" s="15">
        <v>974.57627118644075</v>
      </c>
      <c r="G120" s="9">
        <f t="shared" si="5"/>
        <v>97457.627118644072</v>
      </c>
      <c r="H120" s="36"/>
      <c r="I120" s="36">
        <f t="shared" si="4"/>
        <v>100</v>
      </c>
      <c r="J120" s="36">
        <f t="shared" si="3"/>
        <v>100</v>
      </c>
    </row>
    <row r="121" spans="1:10" ht="69" customHeight="1">
      <c r="A121" s="12">
        <v>118</v>
      </c>
      <c r="B121" s="12" t="s">
        <v>236</v>
      </c>
      <c r="C121" s="14" t="s">
        <v>237</v>
      </c>
      <c r="D121" s="12">
        <v>200</v>
      </c>
      <c r="E121" s="12" t="s">
        <v>64</v>
      </c>
      <c r="F121" s="15">
        <v>105.93220338983052</v>
      </c>
      <c r="G121" s="9">
        <f t="shared" si="5"/>
        <v>21186.440677966104</v>
      </c>
      <c r="H121" s="36"/>
      <c r="I121" s="36">
        <f t="shared" si="4"/>
        <v>200</v>
      </c>
      <c r="J121" s="36">
        <f t="shared" si="3"/>
        <v>200</v>
      </c>
    </row>
    <row r="122" spans="1:10" ht="69" customHeight="1">
      <c r="A122" s="12">
        <v>119</v>
      </c>
      <c r="B122" s="12" t="s">
        <v>238</v>
      </c>
      <c r="C122" s="14" t="s">
        <v>239</v>
      </c>
      <c r="D122" s="12">
        <v>700</v>
      </c>
      <c r="E122" s="12" t="s">
        <v>64</v>
      </c>
      <c r="F122" s="15">
        <v>228.81355932203391</v>
      </c>
      <c r="G122" s="9">
        <f t="shared" si="5"/>
        <v>160169.49152542374</v>
      </c>
      <c r="H122" s="36"/>
      <c r="I122" s="36">
        <f t="shared" si="4"/>
        <v>700</v>
      </c>
      <c r="J122" s="36">
        <f t="shared" si="3"/>
        <v>700</v>
      </c>
    </row>
    <row r="123" spans="1:10" ht="69" customHeight="1">
      <c r="A123" s="12">
        <v>120</v>
      </c>
      <c r="B123" s="12" t="s">
        <v>240</v>
      </c>
      <c r="C123" s="14" t="s">
        <v>241</v>
      </c>
      <c r="D123" s="12">
        <v>200</v>
      </c>
      <c r="E123" s="12" t="s">
        <v>64</v>
      </c>
      <c r="F123" s="15">
        <v>1097.457627118644</v>
      </c>
      <c r="G123" s="9">
        <f t="shared" si="5"/>
        <v>219491.5254237288</v>
      </c>
      <c r="H123" s="36"/>
      <c r="I123" s="36">
        <f t="shared" si="4"/>
        <v>200</v>
      </c>
      <c r="J123" s="36">
        <f t="shared" si="3"/>
        <v>200</v>
      </c>
    </row>
    <row r="124" spans="1:10" ht="69" customHeight="1">
      <c r="A124" s="12">
        <v>121</v>
      </c>
      <c r="B124" s="12" t="s">
        <v>242</v>
      </c>
      <c r="C124" s="14" t="s">
        <v>243</v>
      </c>
      <c r="D124" s="12">
        <v>100</v>
      </c>
      <c r="E124" s="12" t="s">
        <v>64</v>
      </c>
      <c r="F124" s="15">
        <v>3813.5593220338983</v>
      </c>
      <c r="G124" s="9">
        <f t="shared" si="5"/>
        <v>381355.93220338982</v>
      </c>
      <c r="H124" s="36"/>
      <c r="I124" s="36">
        <f t="shared" si="4"/>
        <v>100</v>
      </c>
      <c r="J124" s="36">
        <f t="shared" si="3"/>
        <v>100</v>
      </c>
    </row>
    <row r="125" spans="1:10" ht="69" customHeight="1">
      <c r="A125" s="12">
        <v>122</v>
      </c>
      <c r="B125" s="12" t="s">
        <v>244</v>
      </c>
      <c r="C125" s="14" t="s">
        <v>245</v>
      </c>
      <c r="D125" s="12">
        <v>7</v>
      </c>
      <c r="E125" s="6" t="s">
        <v>14</v>
      </c>
      <c r="F125" s="15">
        <v>338983.05084745766</v>
      </c>
      <c r="G125" s="9">
        <f t="shared" si="5"/>
        <v>2372881.3559322036</v>
      </c>
      <c r="H125" s="36">
        <v>2</v>
      </c>
      <c r="I125" s="36">
        <f t="shared" si="4"/>
        <v>9</v>
      </c>
      <c r="J125" s="36">
        <v>13</v>
      </c>
    </row>
    <row r="126" spans="1:10" ht="69" customHeight="1">
      <c r="A126" s="12">
        <v>123</v>
      </c>
      <c r="B126" s="12" t="s">
        <v>246</v>
      </c>
      <c r="C126" s="14" t="s">
        <v>247</v>
      </c>
      <c r="D126" s="12">
        <v>182</v>
      </c>
      <c r="E126" s="6" t="s">
        <v>14</v>
      </c>
      <c r="F126" s="15">
        <v>21186.440677966104</v>
      </c>
      <c r="G126" s="9">
        <f t="shared" si="5"/>
        <v>3855932.2033898309</v>
      </c>
      <c r="H126" s="36">
        <v>52</v>
      </c>
      <c r="I126" s="36">
        <f t="shared" si="4"/>
        <v>234</v>
      </c>
      <c r="J126" s="36">
        <v>338</v>
      </c>
    </row>
    <row r="127" spans="1:10" ht="69" customHeight="1">
      <c r="A127" s="12">
        <v>124</v>
      </c>
      <c r="B127" s="12" t="s">
        <v>248</v>
      </c>
      <c r="C127" s="14" t="s">
        <v>249</v>
      </c>
      <c r="D127" s="12">
        <v>7</v>
      </c>
      <c r="E127" s="6" t="s">
        <v>14</v>
      </c>
      <c r="F127" s="15">
        <v>25423.728813559323</v>
      </c>
      <c r="G127" s="9">
        <f t="shared" si="5"/>
        <v>177966.10169491527</v>
      </c>
      <c r="H127" s="36">
        <v>2</v>
      </c>
      <c r="I127" s="36">
        <f t="shared" si="4"/>
        <v>9</v>
      </c>
      <c r="J127" s="36">
        <v>13</v>
      </c>
    </row>
    <row r="128" spans="1:10" ht="69" customHeight="1">
      <c r="A128" s="12">
        <v>125</v>
      </c>
      <c r="B128" s="12" t="s">
        <v>250</v>
      </c>
      <c r="C128" s="14" t="s">
        <v>251</v>
      </c>
      <c r="D128" s="12">
        <v>7</v>
      </c>
      <c r="E128" s="6" t="s">
        <v>14</v>
      </c>
      <c r="F128" s="15">
        <v>13559.322033898306</v>
      </c>
      <c r="G128" s="9">
        <f t="shared" si="5"/>
        <v>94915.254237288143</v>
      </c>
      <c r="H128" s="36"/>
      <c r="I128" s="36">
        <f t="shared" si="4"/>
        <v>7</v>
      </c>
      <c r="J128" s="36">
        <v>5</v>
      </c>
    </row>
    <row r="129" spans="1:10" ht="69" customHeight="1">
      <c r="A129" s="12">
        <v>126</v>
      </c>
      <c r="B129" s="12">
        <v>34</v>
      </c>
      <c r="C129" s="14" t="s">
        <v>252</v>
      </c>
      <c r="D129" s="12">
        <v>1</v>
      </c>
      <c r="E129" s="6" t="s">
        <v>14</v>
      </c>
      <c r="F129" s="15">
        <v>8894067.7966101691</v>
      </c>
      <c r="G129" s="9">
        <f t="shared" si="5"/>
        <v>8894067.7966101691</v>
      </c>
      <c r="H129" s="36"/>
      <c r="I129" s="36">
        <f t="shared" si="4"/>
        <v>1</v>
      </c>
      <c r="J129" s="36">
        <v>1</v>
      </c>
    </row>
    <row r="130" spans="1:10" ht="69" customHeight="1">
      <c r="A130" s="12">
        <v>127</v>
      </c>
      <c r="B130" s="12">
        <v>35.1</v>
      </c>
      <c r="C130" s="14" t="s">
        <v>254</v>
      </c>
      <c r="D130" s="12">
        <v>6</v>
      </c>
      <c r="E130" s="6" t="s">
        <v>14</v>
      </c>
      <c r="F130" s="9">
        <v>127118.64406779662</v>
      </c>
      <c r="G130" s="9">
        <f t="shared" si="5"/>
        <v>762711.86440677964</v>
      </c>
      <c r="H130" s="36"/>
      <c r="I130" s="36">
        <f t="shared" si="4"/>
        <v>6</v>
      </c>
      <c r="J130" s="36">
        <v>6</v>
      </c>
    </row>
    <row r="131" spans="1:10" ht="69" customHeight="1">
      <c r="A131" s="12">
        <v>128</v>
      </c>
      <c r="B131" s="12">
        <v>35.200000000000003</v>
      </c>
      <c r="C131" s="14" t="s">
        <v>255</v>
      </c>
      <c r="D131" s="12">
        <v>2</v>
      </c>
      <c r="E131" s="6" t="s">
        <v>14</v>
      </c>
      <c r="F131" s="9">
        <v>177966.10169491527</v>
      </c>
      <c r="G131" s="9">
        <f t="shared" si="5"/>
        <v>355932.20338983054</v>
      </c>
      <c r="H131" s="36"/>
      <c r="I131" s="36">
        <f t="shared" si="4"/>
        <v>2</v>
      </c>
      <c r="J131" s="36">
        <v>4</v>
      </c>
    </row>
    <row r="132" spans="1:10" ht="69" customHeight="1">
      <c r="A132" s="12">
        <v>129</v>
      </c>
      <c r="B132" s="12">
        <v>35.299999999999997</v>
      </c>
      <c r="C132" s="14" t="s">
        <v>256</v>
      </c>
      <c r="D132" s="12">
        <v>6</v>
      </c>
      <c r="E132" s="6" t="s">
        <v>14</v>
      </c>
      <c r="F132" s="9">
        <v>5932.203389830509</v>
      </c>
      <c r="G132" s="9">
        <f t="shared" si="5"/>
        <v>35593.220338983054</v>
      </c>
      <c r="H132" s="36"/>
      <c r="I132" s="36">
        <f t="shared" si="4"/>
        <v>6</v>
      </c>
      <c r="J132" s="36">
        <v>6</v>
      </c>
    </row>
    <row r="133" spans="1:10" ht="69" customHeight="1">
      <c r="A133" s="12">
        <v>130</v>
      </c>
      <c r="B133" s="12">
        <v>35.4</v>
      </c>
      <c r="C133" s="14" t="s">
        <v>257</v>
      </c>
      <c r="D133" s="12">
        <v>2</v>
      </c>
      <c r="E133" s="6" t="s">
        <v>14</v>
      </c>
      <c r="F133" s="9">
        <v>7203.3898305084749</v>
      </c>
      <c r="G133" s="9">
        <f t="shared" si="5"/>
        <v>14406.77966101695</v>
      </c>
      <c r="H133" s="36"/>
      <c r="I133" s="36">
        <f t="shared" si="4"/>
        <v>2</v>
      </c>
      <c r="J133" s="36">
        <v>2</v>
      </c>
    </row>
    <row r="134" spans="1:10" ht="69" customHeight="1">
      <c r="A134" s="12">
        <v>131</v>
      </c>
      <c r="B134" s="12">
        <v>35.5</v>
      </c>
      <c r="C134" s="14" t="s">
        <v>258</v>
      </c>
      <c r="D134" s="12">
        <v>1</v>
      </c>
      <c r="E134" s="6" t="s">
        <v>14</v>
      </c>
      <c r="F134" s="9">
        <v>1016949.1525423729</v>
      </c>
      <c r="G134" s="9">
        <f t="shared" si="5"/>
        <v>1016949.1525423729</v>
      </c>
      <c r="H134" s="36"/>
      <c r="I134" s="36">
        <f t="shared" ref="I134:I197" si="6">D134+H134</f>
        <v>1</v>
      </c>
      <c r="J134" s="36">
        <v>1</v>
      </c>
    </row>
    <row r="135" spans="1:10" ht="69" customHeight="1">
      <c r="A135" s="12">
        <v>132</v>
      </c>
      <c r="B135" s="12">
        <v>35.6</v>
      </c>
      <c r="C135" s="14" t="s">
        <v>259</v>
      </c>
      <c r="D135" s="12">
        <v>2</v>
      </c>
      <c r="E135" s="6" t="s">
        <v>14</v>
      </c>
      <c r="F135" s="9">
        <v>847457.62711864407</v>
      </c>
      <c r="G135" s="9">
        <f t="shared" si="5"/>
        <v>1694915.2542372881</v>
      </c>
      <c r="H135" s="36"/>
      <c r="I135" s="36">
        <f t="shared" si="6"/>
        <v>2</v>
      </c>
      <c r="J135" s="36">
        <v>2</v>
      </c>
    </row>
    <row r="136" spans="1:10" ht="69" customHeight="1">
      <c r="A136" s="12">
        <v>133</v>
      </c>
      <c r="B136" s="12">
        <v>35.700000000000003</v>
      </c>
      <c r="C136" s="14" t="s">
        <v>260</v>
      </c>
      <c r="D136" s="12">
        <v>1</v>
      </c>
      <c r="E136" s="6" t="s">
        <v>14</v>
      </c>
      <c r="F136" s="9">
        <v>762711.86440677976</v>
      </c>
      <c r="G136" s="9">
        <f t="shared" si="5"/>
        <v>762711.86440677976</v>
      </c>
      <c r="H136" s="36"/>
      <c r="I136" s="36">
        <f t="shared" si="6"/>
        <v>1</v>
      </c>
      <c r="J136" s="36">
        <v>2</v>
      </c>
    </row>
    <row r="137" spans="1:10" ht="69" customHeight="1">
      <c r="A137" s="6">
        <v>134</v>
      </c>
      <c r="B137" s="6">
        <v>36.200000000000003</v>
      </c>
      <c r="C137" s="7" t="s">
        <v>262</v>
      </c>
      <c r="D137" s="6">
        <v>1</v>
      </c>
      <c r="E137" s="6" t="s">
        <v>49</v>
      </c>
      <c r="F137" s="9">
        <v>1207627.1186440678</v>
      </c>
      <c r="G137" s="9">
        <f t="shared" si="5"/>
        <v>1207627.1186440678</v>
      </c>
      <c r="H137" s="36"/>
      <c r="I137" s="36">
        <f t="shared" si="6"/>
        <v>1</v>
      </c>
      <c r="J137" s="36">
        <f>I137</f>
        <v>1</v>
      </c>
    </row>
    <row r="138" spans="1:10" ht="69" customHeight="1">
      <c r="A138" s="6">
        <v>135</v>
      </c>
      <c r="B138" s="6">
        <v>36.299999999999997</v>
      </c>
      <c r="C138" s="7" t="s">
        <v>263</v>
      </c>
      <c r="D138" s="6">
        <v>1</v>
      </c>
      <c r="E138" s="6" t="s">
        <v>49</v>
      </c>
      <c r="F138" s="9">
        <v>1186440.6779661018</v>
      </c>
      <c r="G138" s="9">
        <f t="shared" si="5"/>
        <v>1186440.6779661018</v>
      </c>
      <c r="H138" s="36"/>
      <c r="I138" s="36">
        <f t="shared" si="6"/>
        <v>1</v>
      </c>
      <c r="J138" s="36">
        <f t="shared" ref="J138:J147" si="7">I138</f>
        <v>1</v>
      </c>
    </row>
    <row r="139" spans="1:10" ht="69" customHeight="1">
      <c r="A139" s="6">
        <v>136</v>
      </c>
      <c r="B139" s="6">
        <v>36.4</v>
      </c>
      <c r="C139" s="7" t="s">
        <v>264</v>
      </c>
      <c r="D139" s="6">
        <v>6</v>
      </c>
      <c r="E139" s="6" t="s">
        <v>14</v>
      </c>
      <c r="F139" s="9">
        <v>22881.355932203391</v>
      </c>
      <c r="G139" s="9">
        <f t="shared" si="5"/>
        <v>137288.13559322036</v>
      </c>
      <c r="H139" s="36"/>
      <c r="I139" s="36">
        <f t="shared" si="6"/>
        <v>6</v>
      </c>
      <c r="J139" s="36">
        <f t="shared" si="7"/>
        <v>6</v>
      </c>
    </row>
    <row r="140" spans="1:10" ht="69" customHeight="1">
      <c r="A140" s="6">
        <v>137</v>
      </c>
      <c r="B140" s="6">
        <v>36.5</v>
      </c>
      <c r="C140" s="7" t="s">
        <v>265</v>
      </c>
      <c r="D140" s="6">
        <v>6</v>
      </c>
      <c r="E140" s="6" t="s">
        <v>14</v>
      </c>
      <c r="F140" s="9">
        <v>13559.322033898306</v>
      </c>
      <c r="G140" s="9">
        <f t="shared" si="5"/>
        <v>81355.932203389835</v>
      </c>
      <c r="H140" s="36"/>
      <c r="I140" s="36">
        <f t="shared" si="6"/>
        <v>6</v>
      </c>
      <c r="J140" s="36">
        <f t="shared" si="7"/>
        <v>6</v>
      </c>
    </row>
    <row r="141" spans="1:10" ht="69" customHeight="1">
      <c r="A141" s="6">
        <v>138</v>
      </c>
      <c r="B141" s="6">
        <v>36.6</v>
      </c>
      <c r="C141" s="7" t="s">
        <v>266</v>
      </c>
      <c r="D141" s="6">
        <v>10</v>
      </c>
      <c r="E141" s="6" t="s">
        <v>14</v>
      </c>
      <c r="F141" s="9">
        <v>9322.033898305086</v>
      </c>
      <c r="G141" s="9">
        <f t="shared" si="5"/>
        <v>93220.338983050868</v>
      </c>
      <c r="H141" s="36"/>
      <c r="I141" s="36">
        <f t="shared" si="6"/>
        <v>10</v>
      </c>
      <c r="J141" s="36">
        <f t="shared" si="7"/>
        <v>10</v>
      </c>
    </row>
    <row r="142" spans="1:10" ht="69" customHeight="1">
      <c r="A142" s="6">
        <v>139</v>
      </c>
      <c r="B142" s="6">
        <v>36.700000000000003</v>
      </c>
      <c r="C142" s="7" t="s">
        <v>267</v>
      </c>
      <c r="D142" s="6">
        <v>10</v>
      </c>
      <c r="E142" s="6" t="s">
        <v>14</v>
      </c>
      <c r="F142" s="9">
        <v>19067.796610169491</v>
      </c>
      <c r="G142" s="9">
        <f t="shared" si="5"/>
        <v>190677.96610169491</v>
      </c>
      <c r="H142" s="36"/>
      <c r="I142" s="36">
        <f t="shared" si="6"/>
        <v>10</v>
      </c>
      <c r="J142" s="36">
        <f t="shared" si="7"/>
        <v>10</v>
      </c>
    </row>
    <row r="143" spans="1:10" ht="69" customHeight="1">
      <c r="A143" s="6">
        <v>140</v>
      </c>
      <c r="B143" s="6">
        <v>36.799999999999997</v>
      </c>
      <c r="C143" s="7" t="s">
        <v>268</v>
      </c>
      <c r="D143" s="6">
        <v>150</v>
      </c>
      <c r="E143" s="6" t="s">
        <v>14</v>
      </c>
      <c r="F143" s="9">
        <v>1694.9152542372883</v>
      </c>
      <c r="G143" s="9">
        <f t="shared" si="5"/>
        <v>254237.28813559323</v>
      </c>
      <c r="H143" s="36"/>
      <c r="I143" s="36">
        <f t="shared" si="6"/>
        <v>150</v>
      </c>
      <c r="J143" s="36">
        <f t="shared" si="7"/>
        <v>150</v>
      </c>
    </row>
    <row r="144" spans="1:10" ht="69" customHeight="1">
      <c r="A144" s="6">
        <v>141</v>
      </c>
      <c r="B144" s="21">
        <v>36.9</v>
      </c>
      <c r="C144" s="7" t="s">
        <v>269</v>
      </c>
      <c r="D144" s="6">
        <v>6</v>
      </c>
      <c r="E144" s="6" t="s">
        <v>11</v>
      </c>
      <c r="F144" s="9">
        <v>24576.271186440681</v>
      </c>
      <c r="G144" s="9">
        <f t="shared" si="5"/>
        <v>147457.62711864407</v>
      </c>
      <c r="H144" s="36"/>
      <c r="I144" s="36">
        <f t="shared" si="6"/>
        <v>6</v>
      </c>
      <c r="J144" s="36">
        <f t="shared" si="7"/>
        <v>6</v>
      </c>
    </row>
    <row r="145" spans="1:10" ht="69" customHeight="1">
      <c r="A145" s="6">
        <v>142</v>
      </c>
      <c r="B145" s="6">
        <v>37</v>
      </c>
      <c r="C145" s="7" t="s">
        <v>271</v>
      </c>
      <c r="D145" s="6">
        <v>1</v>
      </c>
      <c r="E145" s="6" t="s">
        <v>49</v>
      </c>
      <c r="F145" s="9">
        <v>847457.62711864407</v>
      </c>
      <c r="G145" s="9">
        <f t="shared" si="5"/>
        <v>847457.62711864407</v>
      </c>
      <c r="H145" s="36"/>
      <c r="I145" s="36">
        <f t="shared" si="6"/>
        <v>1</v>
      </c>
      <c r="J145" s="36">
        <f>I145</f>
        <v>1</v>
      </c>
    </row>
    <row r="146" spans="1:10" ht="69" customHeight="1">
      <c r="A146" s="6">
        <v>143</v>
      </c>
      <c r="B146" s="6">
        <v>38</v>
      </c>
      <c r="C146" s="7" t="s">
        <v>272</v>
      </c>
      <c r="D146" s="6">
        <v>1</v>
      </c>
      <c r="E146" s="6" t="s">
        <v>49</v>
      </c>
      <c r="F146" s="9">
        <v>1059322.0338983051</v>
      </c>
      <c r="G146" s="9">
        <f t="shared" si="5"/>
        <v>1059322.0338983051</v>
      </c>
      <c r="H146" s="36"/>
      <c r="I146" s="36">
        <f t="shared" si="6"/>
        <v>1</v>
      </c>
      <c r="J146" s="36">
        <f t="shared" si="7"/>
        <v>1</v>
      </c>
    </row>
    <row r="147" spans="1:10" ht="69" customHeight="1">
      <c r="A147" s="6">
        <v>144</v>
      </c>
      <c r="B147" s="6">
        <v>39</v>
      </c>
      <c r="C147" s="7" t="s">
        <v>273</v>
      </c>
      <c r="D147" s="6">
        <v>2</v>
      </c>
      <c r="E147" s="6" t="s">
        <v>14</v>
      </c>
      <c r="F147" s="9">
        <v>254237.28813559323</v>
      </c>
      <c r="G147" s="9">
        <f t="shared" si="5"/>
        <v>508474.57627118647</v>
      </c>
      <c r="H147" s="36"/>
      <c r="I147" s="36">
        <f t="shared" si="6"/>
        <v>2</v>
      </c>
      <c r="J147" s="36">
        <f t="shared" si="7"/>
        <v>2</v>
      </c>
    </row>
    <row r="148" spans="1:10" ht="69" customHeight="1">
      <c r="A148" s="6">
        <v>145</v>
      </c>
      <c r="B148" s="6"/>
      <c r="C148" s="7" t="s">
        <v>275</v>
      </c>
      <c r="D148" s="6">
        <v>10</v>
      </c>
      <c r="E148" s="6" t="s">
        <v>276</v>
      </c>
      <c r="F148" s="9">
        <v>4576.2711864406783</v>
      </c>
      <c r="G148" s="9">
        <f t="shared" si="5"/>
        <v>45762.711864406781</v>
      </c>
      <c r="H148" s="36"/>
      <c r="I148" s="36">
        <f t="shared" si="6"/>
        <v>10</v>
      </c>
      <c r="J148" s="36">
        <v>5.95</v>
      </c>
    </row>
    <row r="149" spans="1:10" ht="69" customHeight="1">
      <c r="A149" s="6">
        <v>146</v>
      </c>
      <c r="B149" s="6"/>
      <c r="C149" s="7" t="s">
        <v>277</v>
      </c>
      <c r="D149" s="6">
        <v>1.5</v>
      </c>
      <c r="E149" s="6" t="s">
        <v>276</v>
      </c>
      <c r="F149" s="9">
        <v>3813.5593220338983</v>
      </c>
      <c r="G149" s="9">
        <f t="shared" si="5"/>
        <v>5720.3389830508477</v>
      </c>
      <c r="H149" s="36"/>
      <c r="I149" s="36">
        <f t="shared" si="6"/>
        <v>1.5</v>
      </c>
      <c r="J149" s="36">
        <v>49.43</v>
      </c>
    </row>
    <row r="150" spans="1:10" ht="69" customHeight="1">
      <c r="A150" s="6">
        <v>147</v>
      </c>
      <c r="B150" s="6"/>
      <c r="C150" s="7" t="s">
        <v>278</v>
      </c>
      <c r="D150" s="6">
        <v>118</v>
      </c>
      <c r="E150" s="6" t="s">
        <v>276</v>
      </c>
      <c r="F150" s="9">
        <v>762.71186440677968</v>
      </c>
      <c r="G150" s="9">
        <f t="shared" si="5"/>
        <v>90000</v>
      </c>
      <c r="H150" s="36"/>
      <c r="I150" s="36">
        <f t="shared" si="6"/>
        <v>118</v>
      </c>
      <c r="J150" s="36">
        <v>137.4</v>
      </c>
    </row>
    <row r="151" spans="1:10" ht="69" customHeight="1">
      <c r="A151" s="6">
        <v>148</v>
      </c>
      <c r="B151" s="6"/>
      <c r="C151" s="7" t="s">
        <v>279</v>
      </c>
      <c r="D151" s="6">
        <v>25</v>
      </c>
      <c r="E151" s="6" t="s">
        <v>11</v>
      </c>
      <c r="F151" s="9">
        <v>533.89830508474574</v>
      </c>
      <c r="G151" s="9">
        <f t="shared" si="5"/>
        <v>13347.457627118643</v>
      </c>
      <c r="H151" s="36"/>
      <c r="I151" s="36">
        <f t="shared" si="6"/>
        <v>25</v>
      </c>
      <c r="J151" s="36">
        <v>268.82</v>
      </c>
    </row>
    <row r="152" spans="1:10" ht="69" customHeight="1">
      <c r="A152" s="6">
        <v>149</v>
      </c>
      <c r="B152" s="6"/>
      <c r="C152" s="7" t="s">
        <v>280</v>
      </c>
      <c r="D152" s="6">
        <v>57</v>
      </c>
      <c r="E152" s="6" t="s">
        <v>14</v>
      </c>
      <c r="F152" s="9">
        <v>1525.4237288135594</v>
      </c>
      <c r="G152" s="9">
        <f t="shared" si="5"/>
        <v>86949.152542372889</v>
      </c>
      <c r="H152" s="36"/>
      <c r="I152" s="36">
        <f t="shared" si="6"/>
        <v>57</v>
      </c>
      <c r="J152" s="36">
        <v>203</v>
      </c>
    </row>
    <row r="153" spans="1:10" ht="69" customHeight="1">
      <c r="A153" s="6">
        <v>150</v>
      </c>
      <c r="B153" s="6"/>
      <c r="C153" s="7" t="s">
        <v>281</v>
      </c>
      <c r="D153" s="6">
        <v>250</v>
      </c>
      <c r="E153" s="6" t="s">
        <v>276</v>
      </c>
      <c r="F153" s="9">
        <v>762.71186440677968</v>
      </c>
      <c r="G153" s="9">
        <f t="shared" si="5"/>
        <v>190677.96610169491</v>
      </c>
      <c r="H153" s="36"/>
      <c r="I153" s="36">
        <f t="shared" si="6"/>
        <v>250</v>
      </c>
      <c r="J153" s="36">
        <f>J151+J150+J149+J148</f>
        <v>461.6</v>
      </c>
    </row>
    <row r="154" spans="1:10" ht="69" customHeight="1">
      <c r="A154" s="6">
        <v>151</v>
      </c>
      <c r="B154" s="6">
        <v>40</v>
      </c>
      <c r="C154" s="7" t="s">
        <v>282</v>
      </c>
      <c r="D154" s="6">
        <v>3</v>
      </c>
      <c r="E154" s="6" t="s">
        <v>276</v>
      </c>
      <c r="F154" s="9">
        <v>16016.949152542375</v>
      </c>
      <c r="G154" s="9">
        <f t="shared" si="5"/>
        <v>48050.847457627126</v>
      </c>
      <c r="H154" s="36"/>
      <c r="I154" s="36">
        <f t="shared" si="6"/>
        <v>3</v>
      </c>
      <c r="J154" s="36">
        <v>2.0920000000000001</v>
      </c>
    </row>
    <row r="155" spans="1:10" ht="69" customHeight="1">
      <c r="A155" s="6">
        <v>152</v>
      </c>
      <c r="B155" s="6">
        <v>41</v>
      </c>
      <c r="C155" s="7" t="s">
        <v>283</v>
      </c>
      <c r="D155" s="6">
        <v>12</v>
      </c>
      <c r="E155" s="6" t="s">
        <v>11</v>
      </c>
      <c r="F155" s="9">
        <v>991.52542372881362</v>
      </c>
      <c r="G155" s="9">
        <f t="shared" si="5"/>
        <v>11898.305084745763</v>
      </c>
      <c r="H155" s="36"/>
      <c r="I155" s="36">
        <f t="shared" si="6"/>
        <v>12</v>
      </c>
      <c r="J155" s="36">
        <v>0</v>
      </c>
    </row>
    <row r="156" spans="1:10" ht="69" customHeight="1">
      <c r="A156" s="6">
        <v>153</v>
      </c>
      <c r="B156" s="6">
        <v>41</v>
      </c>
      <c r="C156" s="7" t="s">
        <v>284</v>
      </c>
      <c r="D156" s="6">
        <v>12</v>
      </c>
      <c r="E156" s="6" t="s">
        <v>11</v>
      </c>
      <c r="F156" s="9">
        <v>762.71186440677968</v>
      </c>
      <c r="G156" s="9">
        <f t="shared" si="5"/>
        <v>9152.5423728813566</v>
      </c>
      <c r="H156" s="36"/>
      <c r="I156" s="36">
        <f t="shared" si="6"/>
        <v>12</v>
      </c>
      <c r="J156" s="36">
        <v>0</v>
      </c>
    </row>
    <row r="157" spans="1:10" ht="69" customHeight="1">
      <c r="A157" s="6">
        <v>154</v>
      </c>
      <c r="B157" s="6">
        <v>42</v>
      </c>
      <c r="C157" s="7" t="s">
        <v>285</v>
      </c>
      <c r="D157" s="6">
        <v>3</v>
      </c>
      <c r="E157" s="6" t="s">
        <v>276</v>
      </c>
      <c r="F157" s="9">
        <v>12966.101694915254</v>
      </c>
      <c r="G157" s="9">
        <f t="shared" si="5"/>
        <v>38898.305084745763</v>
      </c>
      <c r="H157" s="36"/>
      <c r="I157" s="36">
        <f t="shared" si="6"/>
        <v>3</v>
      </c>
      <c r="J157" s="36">
        <v>78.23</v>
      </c>
    </row>
    <row r="158" spans="1:10" ht="69" customHeight="1">
      <c r="A158" s="6">
        <v>155</v>
      </c>
      <c r="B158" s="6">
        <v>43</v>
      </c>
      <c r="C158" s="7" t="s">
        <v>286</v>
      </c>
      <c r="D158" s="6">
        <v>500</v>
      </c>
      <c r="E158" s="6" t="s">
        <v>11</v>
      </c>
      <c r="F158" s="9">
        <v>2288.1355932203392</v>
      </c>
      <c r="G158" s="9">
        <f t="shared" si="5"/>
        <v>1144067.7966101696</v>
      </c>
      <c r="H158" s="36"/>
      <c r="I158" s="36">
        <f t="shared" si="6"/>
        <v>500</v>
      </c>
      <c r="J158" s="36">
        <v>348.01</v>
      </c>
    </row>
    <row r="159" spans="1:10" ht="69" customHeight="1">
      <c r="A159" s="6">
        <v>156</v>
      </c>
      <c r="B159" s="6">
        <v>44</v>
      </c>
      <c r="C159" s="7" t="s">
        <v>287</v>
      </c>
      <c r="D159" s="6">
        <v>1.5</v>
      </c>
      <c r="E159" s="6" t="s">
        <v>276</v>
      </c>
      <c r="F159" s="9">
        <v>7627.1186440677966</v>
      </c>
      <c r="G159" s="9">
        <f t="shared" si="5"/>
        <v>11440.677966101695</v>
      </c>
      <c r="H159" s="36"/>
      <c r="I159" s="36">
        <f t="shared" si="6"/>
        <v>1.5</v>
      </c>
      <c r="J159" s="36">
        <v>28.01</v>
      </c>
    </row>
    <row r="160" spans="1:10" ht="69" customHeight="1">
      <c r="A160" s="6">
        <v>157</v>
      </c>
      <c r="B160" s="6">
        <v>45</v>
      </c>
      <c r="C160" s="7" t="s">
        <v>288</v>
      </c>
      <c r="D160" s="6">
        <v>23</v>
      </c>
      <c r="E160" s="6" t="s">
        <v>276</v>
      </c>
      <c r="F160" s="9">
        <v>6101.6949152542375</v>
      </c>
      <c r="G160" s="9">
        <f t="shared" ref="G160:G223" si="8">D160*F160</f>
        <v>140338.98305084746</v>
      </c>
      <c r="H160" s="36"/>
      <c r="I160" s="36">
        <f t="shared" si="6"/>
        <v>23</v>
      </c>
      <c r="J160" s="36">
        <v>16.062000000000001</v>
      </c>
    </row>
    <row r="161" spans="1:10" ht="69" customHeight="1">
      <c r="A161" s="6">
        <v>158</v>
      </c>
      <c r="B161" s="6">
        <v>46</v>
      </c>
      <c r="C161" s="7" t="s">
        <v>289</v>
      </c>
      <c r="D161" s="6">
        <v>1.25</v>
      </c>
      <c r="E161" s="6" t="s">
        <v>290</v>
      </c>
      <c r="F161" s="9">
        <v>106779.66101694916</v>
      </c>
      <c r="G161" s="9">
        <f t="shared" si="8"/>
        <v>133474.57627118647</v>
      </c>
      <c r="H161" s="36"/>
      <c r="I161" s="36">
        <f t="shared" si="6"/>
        <v>1.25</v>
      </c>
      <c r="J161" s="36">
        <v>0.52100000000000002</v>
      </c>
    </row>
    <row r="162" spans="1:10" ht="69" customHeight="1">
      <c r="A162" s="6">
        <v>159</v>
      </c>
      <c r="B162" s="6">
        <v>49</v>
      </c>
      <c r="C162" s="7" t="s">
        <v>291</v>
      </c>
      <c r="D162" s="6">
        <v>1600</v>
      </c>
      <c r="E162" s="6" t="s">
        <v>11</v>
      </c>
      <c r="F162" s="9">
        <v>1037.2881355932204</v>
      </c>
      <c r="G162" s="9">
        <f t="shared" si="8"/>
        <v>1659661.0169491526</v>
      </c>
      <c r="H162" s="36"/>
      <c r="I162" s="36">
        <f t="shared" si="6"/>
        <v>1600</v>
      </c>
      <c r="J162" s="36">
        <v>1696.98</v>
      </c>
    </row>
    <row r="163" spans="1:10" ht="69" customHeight="1">
      <c r="A163" s="6">
        <v>160</v>
      </c>
      <c r="B163" s="6">
        <v>51</v>
      </c>
      <c r="C163" s="7" t="s">
        <v>292</v>
      </c>
      <c r="D163" s="6">
        <v>77.78</v>
      </c>
      <c r="E163" s="6" t="s">
        <v>11</v>
      </c>
      <c r="F163" s="9">
        <v>305.08474576271186</v>
      </c>
      <c r="G163" s="9">
        <f t="shared" si="8"/>
        <v>23729.491525423728</v>
      </c>
      <c r="H163" s="36"/>
      <c r="I163" s="36">
        <f t="shared" si="6"/>
        <v>77.78</v>
      </c>
      <c r="J163" s="36">
        <v>41</v>
      </c>
    </row>
    <row r="164" spans="1:10" ht="80.400000000000006" customHeight="1">
      <c r="A164" s="6">
        <v>161</v>
      </c>
      <c r="B164" s="6">
        <v>92</v>
      </c>
      <c r="C164" s="7" t="s">
        <v>293</v>
      </c>
      <c r="D164" s="6">
        <v>4447</v>
      </c>
      <c r="E164" s="6" t="s">
        <v>11</v>
      </c>
      <c r="F164" s="9">
        <v>228.81355932203391</v>
      </c>
      <c r="G164" s="9">
        <f t="shared" si="8"/>
        <v>1017533.8983050848</v>
      </c>
      <c r="H164" s="36"/>
      <c r="I164" s="36">
        <f t="shared" si="6"/>
        <v>4447</v>
      </c>
      <c r="J164" s="36">
        <v>1475.27</v>
      </c>
    </row>
    <row r="165" spans="1:10" ht="69" customHeight="1">
      <c r="A165" s="6">
        <v>162</v>
      </c>
      <c r="B165" s="6">
        <v>53</v>
      </c>
      <c r="C165" s="7" t="s">
        <v>294</v>
      </c>
      <c r="D165" s="6">
        <v>85</v>
      </c>
      <c r="E165" s="6" t="s">
        <v>11</v>
      </c>
      <c r="F165" s="9">
        <v>1449.1525423728815</v>
      </c>
      <c r="G165" s="9">
        <f t="shared" si="8"/>
        <v>123177.96610169492</v>
      </c>
      <c r="H165" s="36"/>
      <c r="I165" s="36">
        <f t="shared" si="6"/>
        <v>85</v>
      </c>
      <c r="J165" s="36">
        <v>81.760000000000005</v>
      </c>
    </row>
    <row r="166" spans="1:10" ht="69" customHeight="1">
      <c r="A166" s="6">
        <v>163</v>
      </c>
      <c r="B166" s="6">
        <v>55</v>
      </c>
      <c r="C166" s="7" t="s">
        <v>295</v>
      </c>
      <c r="D166" s="6">
        <v>225</v>
      </c>
      <c r="E166" s="6" t="s">
        <v>11</v>
      </c>
      <c r="F166" s="9">
        <v>1220.3389830508474</v>
      </c>
      <c r="G166" s="9">
        <f t="shared" si="8"/>
        <v>274576.27118644066</v>
      </c>
      <c r="H166" s="36"/>
      <c r="I166" s="36">
        <f t="shared" si="6"/>
        <v>225</v>
      </c>
      <c r="J166" s="36">
        <v>372.9</v>
      </c>
    </row>
    <row r="167" spans="1:10" ht="69" customHeight="1">
      <c r="A167" s="6">
        <v>164</v>
      </c>
      <c r="B167" s="6">
        <v>56</v>
      </c>
      <c r="C167" s="7" t="s">
        <v>296</v>
      </c>
      <c r="D167" s="6">
        <v>350</v>
      </c>
      <c r="E167" s="6" t="s">
        <v>11</v>
      </c>
      <c r="F167" s="9">
        <v>1220.3389830508474</v>
      </c>
      <c r="G167" s="9">
        <f t="shared" si="8"/>
        <v>427118.64406779659</v>
      </c>
      <c r="H167" s="36"/>
      <c r="I167" s="36">
        <f t="shared" si="6"/>
        <v>350</v>
      </c>
      <c r="J167" s="36">
        <v>437.572</v>
      </c>
    </row>
    <row r="168" spans="1:10" ht="69" customHeight="1">
      <c r="A168" s="6">
        <v>165</v>
      </c>
      <c r="B168" s="6">
        <v>57</v>
      </c>
      <c r="C168" s="7" t="s">
        <v>297</v>
      </c>
      <c r="D168" s="6">
        <v>4447</v>
      </c>
      <c r="E168" s="6" t="s">
        <v>11</v>
      </c>
      <c r="F168" s="9">
        <v>305.08474576271186</v>
      </c>
      <c r="G168" s="9">
        <f t="shared" si="8"/>
        <v>1356711.8644067796</v>
      </c>
      <c r="H168" s="36"/>
      <c r="I168" s="36">
        <f t="shared" si="6"/>
        <v>4447</v>
      </c>
      <c r="J168" s="36">
        <v>2923.6289999999999</v>
      </c>
    </row>
    <row r="169" spans="1:10" ht="69" customHeight="1">
      <c r="A169" s="6">
        <v>166</v>
      </c>
      <c r="B169" s="6">
        <v>59</v>
      </c>
      <c r="C169" s="7" t="s">
        <v>298</v>
      </c>
      <c r="D169" s="6">
        <v>313</v>
      </c>
      <c r="E169" s="6" t="s">
        <v>11</v>
      </c>
      <c r="F169" s="9">
        <v>305.08474576271186</v>
      </c>
      <c r="G169" s="9">
        <f t="shared" si="8"/>
        <v>95491.525423728817</v>
      </c>
      <c r="H169" s="36"/>
      <c r="I169" s="36">
        <f t="shared" si="6"/>
        <v>313</v>
      </c>
      <c r="J169" s="36">
        <v>0</v>
      </c>
    </row>
    <row r="170" spans="1:10" ht="69" customHeight="1">
      <c r="A170" s="6">
        <v>167</v>
      </c>
      <c r="B170" s="6">
        <v>60</v>
      </c>
      <c r="C170" s="7" t="s">
        <v>299</v>
      </c>
      <c r="D170" s="6">
        <v>88</v>
      </c>
      <c r="E170" s="6" t="s">
        <v>11</v>
      </c>
      <c r="F170" s="9">
        <v>228.81355932203391</v>
      </c>
      <c r="G170" s="9">
        <f t="shared" si="8"/>
        <v>20135.593220338986</v>
      </c>
      <c r="H170" s="36"/>
      <c r="I170" s="36">
        <f t="shared" si="6"/>
        <v>88</v>
      </c>
      <c r="J170" s="36">
        <v>93.180999999999997</v>
      </c>
    </row>
    <row r="171" spans="1:10" ht="69" customHeight="1">
      <c r="A171" s="6">
        <v>168</v>
      </c>
      <c r="B171" s="6">
        <v>61</v>
      </c>
      <c r="C171" s="7" t="s">
        <v>300</v>
      </c>
      <c r="D171" s="6">
        <v>100</v>
      </c>
      <c r="E171" s="6" t="s">
        <v>11</v>
      </c>
      <c r="F171" s="9">
        <v>7627.1186440677966</v>
      </c>
      <c r="G171" s="9">
        <f t="shared" si="8"/>
        <v>762711.86440677964</v>
      </c>
      <c r="H171" s="36"/>
      <c r="I171" s="36">
        <f t="shared" si="6"/>
        <v>100</v>
      </c>
      <c r="J171" s="36">
        <v>0</v>
      </c>
    </row>
    <row r="172" spans="1:10" ht="69" customHeight="1">
      <c r="A172" s="6">
        <v>169</v>
      </c>
      <c r="B172" s="6">
        <v>64</v>
      </c>
      <c r="C172" s="7" t="s">
        <v>301</v>
      </c>
      <c r="D172" s="6">
        <v>7</v>
      </c>
      <c r="E172" s="6" t="s">
        <v>11</v>
      </c>
      <c r="F172" s="9">
        <v>10169.491525423729</v>
      </c>
      <c r="G172" s="9">
        <f t="shared" si="8"/>
        <v>71186.440677966108</v>
      </c>
      <c r="H172" s="36"/>
      <c r="I172" s="36">
        <f t="shared" si="6"/>
        <v>7</v>
      </c>
      <c r="J172" s="36">
        <v>13.56</v>
      </c>
    </row>
    <row r="173" spans="1:10" ht="69" customHeight="1">
      <c r="A173" s="6">
        <v>170</v>
      </c>
      <c r="B173" s="6"/>
      <c r="C173" s="7" t="s">
        <v>302</v>
      </c>
      <c r="D173" s="6">
        <v>15</v>
      </c>
      <c r="E173" s="6" t="s">
        <v>11</v>
      </c>
      <c r="F173" s="9">
        <v>7627.1186440677966</v>
      </c>
      <c r="G173" s="9">
        <f t="shared" si="8"/>
        <v>114406.77966101695</v>
      </c>
      <c r="H173" s="36"/>
      <c r="I173" s="36">
        <f t="shared" si="6"/>
        <v>15</v>
      </c>
      <c r="J173" s="36">
        <v>36.043999999999997</v>
      </c>
    </row>
    <row r="174" spans="1:10" ht="69" customHeight="1">
      <c r="A174" s="6">
        <v>171</v>
      </c>
      <c r="B174" s="6"/>
      <c r="C174" s="7" t="s">
        <v>303</v>
      </c>
      <c r="D174" s="6">
        <v>150</v>
      </c>
      <c r="E174" s="6" t="s">
        <v>11</v>
      </c>
      <c r="F174" s="9">
        <v>1525.4237288135594</v>
      </c>
      <c r="G174" s="9">
        <f t="shared" si="8"/>
        <v>228813.55932203389</v>
      </c>
      <c r="H174" s="36"/>
      <c r="I174" s="36">
        <f t="shared" si="6"/>
        <v>150</v>
      </c>
      <c r="J174" s="36">
        <v>69.02</v>
      </c>
    </row>
    <row r="175" spans="1:10" ht="69" customHeight="1">
      <c r="A175" s="6">
        <v>172</v>
      </c>
      <c r="B175" s="6">
        <v>66</v>
      </c>
      <c r="C175" s="22" t="s">
        <v>304</v>
      </c>
      <c r="D175" s="6">
        <v>50</v>
      </c>
      <c r="E175" s="6" t="s">
        <v>11</v>
      </c>
      <c r="F175" s="9">
        <v>5338.9830508474579</v>
      </c>
      <c r="G175" s="9">
        <f t="shared" si="8"/>
        <v>266949.15254237287</v>
      </c>
      <c r="H175" s="36"/>
      <c r="I175" s="36">
        <f t="shared" si="6"/>
        <v>50</v>
      </c>
      <c r="J175" s="36">
        <v>61.676000000000002</v>
      </c>
    </row>
    <row r="176" spans="1:10" ht="69" customHeight="1">
      <c r="A176" s="6">
        <v>173</v>
      </c>
      <c r="B176" s="6">
        <v>67</v>
      </c>
      <c r="C176" s="7" t="s">
        <v>305</v>
      </c>
      <c r="D176" s="6">
        <v>50</v>
      </c>
      <c r="E176" s="6" t="s">
        <v>11</v>
      </c>
      <c r="F176" s="9">
        <v>5338.9830508474579</v>
      </c>
      <c r="G176" s="9">
        <f t="shared" si="8"/>
        <v>266949.15254237287</v>
      </c>
      <c r="H176" s="36"/>
      <c r="I176" s="36">
        <f t="shared" si="6"/>
        <v>50</v>
      </c>
      <c r="J176" s="36">
        <v>0</v>
      </c>
    </row>
    <row r="177" spans="1:10" ht="69" customHeight="1">
      <c r="A177" s="6">
        <v>174</v>
      </c>
      <c r="B177" s="6">
        <v>68</v>
      </c>
      <c r="C177" s="7" t="s">
        <v>306</v>
      </c>
      <c r="D177" s="6">
        <v>45</v>
      </c>
      <c r="E177" s="6" t="s">
        <v>11</v>
      </c>
      <c r="F177" s="9">
        <v>6271.1864406779669</v>
      </c>
      <c r="G177" s="9">
        <f t="shared" si="8"/>
        <v>282203.3898305085</v>
      </c>
      <c r="H177" s="36"/>
      <c r="I177" s="36">
        <f t="shared" si="6"/>
        <v>45</v>
      </c>
      <c r="J177" s="36">
        <v>0</v>
      </c>
    </row>
    <row r="178" spans="1:10" ht="69" customHeight="1">
      <c r="A178" s="6">
        <v>175</v>
      </c>
      <c r="B178" s="6">
        <v>69</v>
      </c>
      <c r="C178" s="7" t="s">
        <v>307</v>
      </c>
      <c r="D178" s="6">
        <v>40</v>
      </c>
      <c r="E178" s="6" t="s">
        <v>11</v>
      </c>
      <c r="F178" s="9">
        <v>4576.2711864406783</v>
      </c>
      <c r="G178" s="9">
        <f t="shared" si="8"/>
        <v>183050.84745762713</v>
      </c>
      <c r="H178" s="36"/>
      <c r="I178" s="36">
        <f t="shared" si="6"/>
        <v>40</v>
      </c>
      <c r="J178" s="36">
        <v>42.606999999999999</v>
      </c>
    </row>
    <row r="179" spans="1:10" ht="69" customHeight="1">
      <c r="A179" s="6">
        <v>176</v>
      </c>
      <c r="B179" s="6">
        <v>70</v>
      </c>
      <c r="C179" s="7" t="s">
        <v>308</v>
      </c>
      <c r="D179" s="6">
        <v>45</v>
      </c>
      <c r="E179" s="6" t="s">
        <v>11</v>
      </c>
      <c r="F179" s="9">
        <v>15254.237288135593</v>
      </c>
      <c r="G179" s="9">
        <f t="shared" si="8"/>
        <v>686440.67796610168</v>
      </c>
      <c r="H179" s="36"/>
      <c r="I179" s="36">
        <f t="shared" si="6"/>
        <v>45</v>
      </c>
      <c r="J179" s="36">
        <v>63.603000000000002</v>
      </c>
    </row>
    <row r="180" spans="1:10" ht="69" customHeight="1">
      <c r="A180" s="6">
        <v>177</v>
      </c>
      <c r="B180" s="6">
        <v>71</v>
      </c>
      <c r="C180" s="7" t="s">
        <v>309</v>
      </c>
      <c r="D180" s="6">
        <v>1400</v>
      </c>
      <c r="E180" s="6" t="s">
        <v>11</v>
      </c>
      <c r="F180" s="9">
        <v>1525.4237288135594</v>
      </c>
      <c r="G180" s="9">
        <f t="shared" si="8"/>
        <v>2135593.220338983</v>
      </c>
      <c r="H180" s="36"/>
      <c r="I180" s="36">
        <f t="shared" si="6"/>
        <v>1400</v>
      </c>
      <c r="J180" s="36">
        <v>1171.325</v>
      </c>
    </row>
    <row r="181" spans="1:10" ht="69" customHeight="1">
      <c r="A181" s="6">
        <v>178</v>
      </c>
      <c r="B181" s="6">
        <v>72</v>
      </c>
      <c r="C181" s="7" t="s">
        <v>310</v>
      </c>
      <c r="D181" s="6">
        <v>500</v>
      </c>
      <c r="E181" s="6" t="s">
        <v>11</v>
      </c>
      <c r="F181" s="9">
        <v>2542.3728813559323</v>
      </c>
      <c r="G181" s="9">
        <f t="shared" si="8"/>
        <v>1271186.4406779662</v>
      </c>
      <c r="H181" s="36"/>
      <c r="I181" s="36">
        <f t="shared" si="6"/>
        <v>500</v>
      </c>
      <c r="J181" s="36">
        <v>952.57799999999997</v>
      </c>
    </row>
    <row r="182" spans="1:10" ht="69" customHeight="1">
      <c r="A182" s="6">
        <v>179</v>
      </c>
      <c r="B182" s="6">
        <v>74</v>
      </c>
      <c r="C182" s="7" t="s">
        <v>311</v>
      </c>
      <c r="D182" s="6">
        <v>350</v>
      </c>
      <c r="E182" s="6" t="s">
        <v>11</v>
      </c>
      <c r="F182" s="9">
        <v>1067.7966101694915</v>
      </c>
      <c r="G182" s="9">
        <f t="shared" si="8"/>
        <v>373728.81355932204</v>
      </c>
      <c r="H182" s="36"/>
      <c r="I182" s="36">
        <f t="shared" si="6"/>
        <v>350</v>
      </c>
      <c r="J182" s="36">
        <v>0</v>
      </c>
    </row>
    <row r="183" spans="1:10" ht="69" customHeight="1">
      <c r="A183" s="6">
        <v>180</v>
      </c>
      <c r="B183" s="6">
        <v>63</v>
      </c>
      <c r="C183" s="7" t="s">
        <v>312</v>
      </c>
      <c r="D183" s="6">
        <v>53.55</v>
      </c>
      <c r="E183" s="6" t="s">
        <v>11</v>
      </c>
      <c r="F183" s="9">
        <v>4576.2711864406783</v>
      </c>
      <c r="G183" s="9">
        <f t="shared" si="8"/>
        <v>245059.32203389832</v>
      </c>
      <c r="H183" s="36"/>
      <c r="I183" s="36">
        <f t="shared" si="6"/>
        <v>53.55</v>
      </c>
      <c r="J183" s="36">
        <v>57.253999999999998</v>
      </c>
    </row>
    <row r="184" spans="1:10" ht="58.95" customHeight="1">
      <c r="A184" s="6">
        <v>181</v>
      </c>
      <c r="B184" s="6">
        <v>95</v>
      </c>
      <c r="C184" s="23" t="s">
        <v>313</v>
      </c>
      <c r="D184" s="6">
        <v>500</v>
      </c>
      <c r="E184" s="6" t="s">
        <v>14</v>
      </c>
      <c r="F184" s="9">
        <v>152.54237288135593</v>
      </c>
      <c r="G184" s="9">
        <f t="shared" si="8"/>
        <v>76271.186440677964</v>
      </c>
      <c r="H184" s="36"/>
      <c r="I184" s="36">
        <f t="shared" si="6"/>
        <v>500</v>
      </c>
      <c r="J184" s="36">
        <v>0</v>
      </c>
    </row>
    <row r="185" spans="1:10" ht="72.599999999999994" customHeight="1">
      <c r="A185" s="6">
        <v>182</v>
      </c>
      <c r="B185" s="6">
        <v>96</v>
      </c>
      <c r="C185" s="23" t="s">
        <v>314</v>
      </c>
      <c r="D185" s="6">
        <v>500</v>
      </c>
      <c r="E185" s="6" t="s">
        <v>14</v>
      </c>
      <c r="F185" s="9">
        <v>533.89830508474574</v>
      </c>
      <c r="G185" s="9">
        <f t="shared" si="8"/>
        <v>266949.15254237287</v>
      </c>
      <c r="H185" s="36"/>
      <c r="I185" s="36">
        <f t="shared" si="6"/>
        <v>500</v>
      </c>
      <c r="J185" s="36">
        <v>1049</v>
      </c>
    </row>
    <row r="186" spans="1:10" ht="69" customHeight="1">
      <c r="A186" s="6">
        <v>183</v>
      </c>
      <c r="B186" s="6" t="s">
        <v>315</v>
      </c>
      <c r="C186" s="23" t="s">
        <v>316</v>
      </c>
      <c r="D186" s="6">
        <v>6500</v>
      </c>
      <c r="E186" s="6" t="s">
        <v>317</v>
      </c>
      <c r="F186" s="9">
        <v>152.54237288135593</v>
      </c>
      <c r="G186" s="9">
        <f t="shared" si="8"/>
        <v>991525.42372881353</v>
      </c>
      <c r="H186" s="36"/>
      <c r="I186" s="36">
        <f t="shared" si="6"/>
        <v>6500</v>
      </c>
      <c r="J186" s="36">
        <f>I186</f>
        <v>6500</v>
      </c>
    </row>
    <row r="187" spans="1:10" ht="69" customHeight="1">
      <c r="A187" s="6">
        <v>184</v>
      </c>
      <c r="B187" s="6" t="s">
        <v>318</v>
      </c>
      <c r="C187" s="23" t="s">
        <v>319</v>
      </c>
      <c r="D187" s="6">
        <v>65</v>
      </c>
      <c r="E187" s="6" t="s">
        <v>11</v>
      </c>
      <c r="F187" s="9">
        <v>915.25423728813564</v>
      </c>
      <c r="G187" s="9">
        <f t="shared" si="8"/>
        <v>59491.525423728817</v>
      </c>
      <c r="H187" s="36"/>
      <c r="I187" s="36">
        <f t="shared" si="6"/>
        <v>65</v>
      </c>
      <c r="J187" s="36">
        <f>I187</f>
        <v>65</v>
      </c>
    </row>
    <row r="188" spans="1:10" ht="69" customHeight="1">
      <c r="A188" s="6">
        <v>185</v>
      </c>
      <c r="B188" s="6">
        <v>75</v>
      </c>
      <c r="C188" s="7" t="s">
        <v>320</v>
      </c>
      <c r="D188" s="6">
        <v>25</v>
      </c>
      <c r="E188" s="6" t="s">
        <v>14</v>
      </c>
      <c r="F188" s="9">
        <v>228.81355932203391</v>
      </c>
      <c r="G188" s="9">
        <f t="shared" si="8"/>
        <v>5720.3389830508477</v>
      </c>
      <c r="H188" s="36"/>
      <c r="I188" s="36">
        <f t="shared" si="6"/>
        <v>25</v>
      </c>
      <c r="J188" s="36"/>
    </row>
    <row r="189" spans="1:10" ht="69" customHeight="1">
      <c r="A189" s="6">
        <v>186</v>
      </c>
      <c r="B189" s="6">
        <v>76</v>
      </c>
      <c r="C189" s="7" t="s">
        <v>321</v>
      </c>
      <c r="D189" s="6">
        <v>4</v>
      </c>
      <c r="E189" s="6" t="s">
        <v>14</v>
      </c>
      <c r="F189" s="9">
        <v>4576.2711864406783</v>
      </c>
      <c r="G189" s="9">
        <f t="shared" si="8"/>
        <v>18305.084745762713</v>
      </c>
      <c r="H189" s="36"/>
      <c r="I189" s="36">
        <f t="shared" si="6"/>
        <v>4</v>
      </c>
      <c r="J189" s="36">
        <v>4</v>
      </c>
    </row>
    <row r="190" spans="1:10" ht="69" customHeight="1">
      <c r="A190" s="6">
        <v>187</v>
      </c>
      <c r="B190" s="6">
        <v>77</v>
      </c>
      <c r="C190" s="7" t="s">
        <v>322</v>
      </c>
      <c r="D190" s="6">
        <v>9</v>
      </c>
      <c r="E190" s="6" t="s">
        <v>14</v>
      </c>
      <c r="F190" s="9">
        <v>5338.9830508474579</v>
      </c>
      <c r="G190" s="9">
        <f t="shared" si="8"/>
        <v>48050.847457627118</v>
      </c>
      <c r="H190" s="36"/>
      <c r="I190" s="36">
        <f t="shared" si="6"/>
        <v>9</v>
      </c>
      <c r="J190" s="36">
        <v>9</v>
      </c>
    </row>
    <row r="191" spans="1:10" ht="69" customHeight="1">
      <c r="A191" s="6">
        <v>188</v>
      </c>
      <c r="B191" s="6">
        <v>78</v>
      </c>
      <c r="C191" s="7" t="s">
        <v>323</v>
      </c>
      <c r="D191" s="6">
        <v>16</v>
      </c>
      <c r="E191" s="6" t="s">
        <v>14</v>
      </c>
      <c r="F191" s="9">
        <v>3050.8474576271187</v>
      </c>
      <c r="G191" s="9">
        <f t="shared" si="8"/>
        <v>48813.5593220339</v>
      </c>
      <c r="H191" s="36"/>
      <c r="I191" s="36">
        <f t="shared" si="6"/>
        <v>16</v>
      </c>
      <c r="J191" s="36">
        <v>16</v>
      </c>
    </row>
    <row r="192" spans="1:10" ht="69" customHeight="1">
      <c r="A192" s="6">
        <v>189</v>
      </c>
      <c r="B192" s="6">
        <v>79</v>
      </c>
      <c r="C192" s="7" t="s">
        <v>324</v>
      </c>
      <c r="D192" s="6">
        <v>21</v>
      </c>
      <c r="E192" s="6" t="s">
        <v>14</v>
      </c>
      <c r="F192" s="9">
        <v>932.20338983050851</v>
      </c>
      <c r="G192" s="9">
        <f t="shared" si="8"/>
        <v>19576.271186440677</v>
      </c>
      <c r="H192" s="36"/>
      <c r="I192" s="36">
        <f t="shared" si="6"/>
        <v>21</v>
      </c>
      <c r="J192" s="36">
        <v>22</v>
      </c>
    </row>
    <row r="193" spans="1:10" ht="48" customHeight="1">
      <c r="A193" s="6">
        <v>190</v>
      </c>
      <c r="B193" s="6">
        <v>80</v>
      </c>
      <c r="C193" s="7" t="s">
        <v>325</v>
      </c>
      <c r="D193" s="6">
        <v>25</v>
      </c>
      <c r="E193" s="6" t="s">
        <v>14</v>
      </c>
      <c r="F193" s="9">
        <v>533.89830508474574</v>
      </c>
      <c r="G193" s="9">
        <f t="shared" si="8"/>
        <v>13347.457627118643</v>
      </c>
      <c r="H193" s="36"/>
      <c r="I193" s="36">
        <f t="shared" si="6"/>
        <v>25</v>
      </c>
      <c r="J193" s="36">
        <v>16</v>
      </c>
    </row>
    <row r="194" spans="1:10" ht="69" customHeight="1">
      <c r="A194" s="6">
        <v>191</v>
      </c>
      <c r="B194" s="6">
        <v>81</v>
      </c>
      <c r="C194" s="7" t="s">
        <v>326</v>
      </c>
      <c r="D194" s="6">
        <v>36</v>
      </c>
      <c r="E194" s="6" t="s">
        <v>14</v>
      </c>
      <c r="F194" s="9">
        <v>457.62711864406782</v>
      </c>
      <c r="G194" s="9">
        <f t="shared" si="8"/>
        <v>16474.576271186441</v>
      </c>
      <c r="H194" s="36"/>
      <c r="I194" s="36">
        <f t="shared" si="6"/>
        <v>36</v>
      </c>
      <c r="J194" s="36">
        <v>23</v>
      </c>
    </row>
    <row r="195" spans="1:10" ht="69" customHeight="1">
      <c r="A195" s="6">
        <v>192</v>
      </c>
      <c r="B195" s="6">
        <v>82</v>
      </c>
      <c r="C195" s="7" t="s">
        <v>327</v>
      </c>
      <c r="D195" s="6">
        <v>25</v>
      </c>
      <c r="E195" s="6" t="s">
        <v>14</v>
      </c>
      <c r="F195" s="9">
        <v>457.62711864406782</v>
      </c>
      <c r="G195" s="9">
        <f t="shared" si="8"/>
        <v>11440.677966101695</v>
      </c>
      <c r="H195" s="36"/>
      <c r="I195" s="36">
        <f t="shared" si="6"/>
        <v>25</v>
      </c>
      <c r="J195" s="36">
        <v>15</v>
      </c>
    </row>
    <row r="196" spans="1:10" ht="69" customHeight="1">
      <c r="A196" s="6">
        <v>193</v>
      </c>
      <c r="B196" s="6" t="s">
        <v>328</v>
      </c>
      <c r="C196" s="7" t="s">
        <v>329</v>
      </c>
      <c r="D196" s="6">
        <v>25</v>
      </c>
      <c r="E196" s="6" t="s">
        <v>14</v>
      </c>
      <c r="F196" s="9">
        <v>610.16949152542372</v>
      </c>
      <c r="G196" s="9">
        <f t="shared" si="8"/>
        <v>15254.237288135593</v>
      </c>
      <c r="H196" s="36"/>
      <c r="I196" s="36">
        <f t="shared" si="6"/>
        <v>25</v>
      </c>
      <c r="J196" s="36">
        <v>16</v>
      </c>
    </row>
    <row r="197" spans="1:10" ht="69" customHeight="1">
      <c r="A197" s="6">
        <v>194</v>
      </c>
      <c r="B197" s="6">
        <v>84</v>
      </c>
      <c r="C197" s="7" t="s">
        <v>330</v>
      </c>
      <c r="D197" s="6">
        <v>12</v>
      </c>
      <c r="E197" s="6" t="s">
        <v>14</v>
      </c>
      <c r="F197" s="9">
        <v>3050.8474576271187</v>
      </c>
      <c r="G197" s="9">
        <f t="shared" si="8"/>
        <v>36610.169491525427</v>
      </c>
      <c r="H197" s="36"/>
      <c r="I197" s="36">
        <f t="shared" si="6"/>
        <v>12</v>
      </c>
      <c r="J197" s="36">
        <v>9</v>
      </c>
    </row>
    <row r="198" spans="1:10" ht="69" customHeight="1">
      <c r="A198" s="6">
        <v>195</v>
      </c>
      <c r="B198" s="6">
        <v>85</v>
      </c>
      <c r="C198" s="7" t="s">
        <v>331</v>
      </c>
      <c r="D198" s="6">
        <v>55</v>
      </c>
      <c r="E198" s="12" t="s">
        <v>64</v>
      </c>
      <c r="F198" s="9">
        <v>228.81355932203391</v>
      </c>
      <c r="G198" s="9">
        <f t="shared" si="8"/>
        <v>12584.745762711866</v>
      </c>
      <c r="H198" s="36"/>
      <c r="I198" s="36">
        <f t="shared" ref="I198:I244" si="9">D198+H198</f>
        <v>55</v>
      </c>
      <c r="J198" s="36"/>
    </row>
    <row r="199" spans="1:10" ht="69" customHeight="1">
      <c r="A199" s="6">
        <v>196</v>
      </c>
      <c r="B199" s="6">
        <v>85</v>
      </c>
      <c r="C199" s="7" t="s">
        <v>332</v>
      </c>
      <c r="D199" s="6">
        <v>115</v>
      </c>
      <c r="E199" s="12" t="s">
        <v>64</v>
      </c>
      <c r="F199" s="9">
        <v>305.08474576271186</v>
      </c>
      <c r="G199" s="9">
        <f t="shared" si="8"/>
        <v>35084.745762711864</v>
      </c>
      <c r="H199" s="36"/>
      <c r="I199" s="36">
        <f t="shared" si="9"/>
        <v>115</v>
      </c>
      <c r="J199" s="36"/>
    </row>
    <row r="200" spans="1:10" ht="69" customHeight="1">
      <c r="A200" s="6">
        <v>197</v>
      </c>
      <c r="B200" s="6">
        <v>85</v>
      </c>
      <c r="C200" s="7" t="s">
        <v>333</v>
      </c>
      <c r="D200" s="6">
        <v>143</v>
      </c>
      <c r="E200" s="12" t="s">
        <v>64</v>
      </c>
      <c r="F200" s="9">
        <v>381.35593220338984</v>
      </c>
      <c r="G200" s="9">
        <f t="shared" si="8"/>
        <v>54533.898305084746</v>
      </c>
      <c r="H200" s="36"/>
      <c r="I200" s="36">
        <f t="shared" si="9"/>
        <v>143</v>
      </c>
      <c r="J200" s="36"/>
    </row>
    <row r="201" spans="1:10" ht="69" customHeight="1">
      <c r="A201" s="6">
        <v>198</v>
      </c>
      <c r="B201" s="6">
        <v>86</v>
      </c>
      <c r="C201" s="7" t="s">
        <v>334</v>
      </c>
      <c r="D201" s="6">
        <v>15</v>
      </c>
      <c r="E201" s="6" t="s">
        <v>14</v>
      </c>
      <c r="F201" s="9">
        <v>1220.3389830508474</v>
      </c>
      <c r="G201" s="9">
        <f t="shared" si="8"/>
        <v>18305.084745762713</v>
      </c>
      <c r="H201" s="36"/>
      <c r="I201" s="36">
        <f t="shared" si="9"/>
        <v>15</v>
      </c>
      <c r="J201" s="36"/>
    </row>
    <row r="202" spans="1:10" ht="69" customHeight="1">
      <c r="A202" s="6">
        <v>199</v>
      </c>
      <c r="B202" s="6">
        <v>87</v>
      </c>
      <c r="C202" s="7" t="s">
        <v>335</v>
      </c>
      <c r="D202" s="6">
        <v>145</v>
      </c>
      <c r="E202" s="12" t="s">
        <v>64</v>
      </c>
      <c r="F202" s="9">
        <v>381.35593220338984</v>
      </c>
      <c r="G202" s="9">
        <f t="shared" si="8"/>
        <v>55296.610169491527</v>
      </c>
      <c r="H202" s="36"/>
      <c r="I202" s="36">
        <f>D202+H202</f>
        <v>145</v>
      </c>
      <c r="J202" s="36"/>
    </row>
    <row r="203" spans="1:10" ht="33.6" customHeight="1">
      <c r="A203" s="6">
        <v>200</v>
      </c>
      <c r="B203" s="6">
        <v>87</v>
      </c>
      <c r="C203" s="7" t="s">
        <v>336</v>
      </c>
      <c r="D203" s="6">
        <v>145</v>
      </c>
      <c r="E203" s="12" t="s">
        <v>64</v>
      </c>
      <c r="F203" s="9">
        <v>457.62711864406782</v>
      </c>
      <c r="G203" s="9">
        <f t="shared" si="8"/>
        <v>66355.932203389835</v>
      </c>
      <c r="H203" s="36"/>
      <c r="I203" s="36">
        <f t="shared" si="9"/>
        <v>145</v>
      </c>
      <c r="J203" s="36"/>
    </row>
    <row r="204" spans="1:10" ht="69" customHeight="1">
      <c r="A204" s="6">
        <v>201</v>
      </c>
      <c r="B204" s="6">
        <v>90</v>
      </c>
      <c r="C204" s="7" t="s">
        <v>337</v>
      </c>
      <c r="D204" s="6">
        <v>5</v>
      </c>
      <c r="E204" s="6" t="s">
        <v>14</v>
      </c>
      <c r="F204" s="9">
        <v>533.89830508474574</v>
      </c>
      <c r="G204" s="9">
        <f t="shared" si="8"/>
        <v>2669.4915254237285</v>
      </c>
      <c r="H204" s="36"/>
      <c r="I204" s="36">
        <f>D204+H204</f>
        <v>5</v>
      </c>
      <c r="J204" s="36"/>
    </row>
    <row r="205" spans="1:10" ht="69" customHeight="1">
      <c r="A205" s="6">
        <v>202</v>
      </c>
      <c r="B205" s="6" t="s">
        <v>338</v>
      </c>
      <c r="C205" s="7" t="s">
        <v>339</v>
      </c>
      <c r="D205" s="6">
        <v>4</v>
      </c>
      <c r="E205" s="6" t="s">
        <v>14</v>
      </c>
      <c r="F205" s="9">
        <v>2288.1355932203392</v>
      </c>
      <c r="G205" s="9">
        <f t="shared" si="8"/>
        <v>9152.5423728813566</v>
      </c>
      <c r="H205" s="36"/>
      <c r="I205" s="36">
        <f t="shared" si="9"/>
        <v>4</v>
      </c>
      <c r="J205" s="36"/>
    </row>
    <row r="206" spans="1:10" ht="69" customHeight="1">
      <c r="A206" s="6">
        <v>203</v>
      </c>
      <c r="B206" s="6" t="s">
        <v>340</v>
      </c>
      <c r="C206" s="7" t="s">
        <v>341</v>
      </c>
      <c r="D206" s="6">
        <v>10</v>
      </c>
      <c r="E206" s="6" t="s">
        <v>14</v>
      </c>
      <c r="F206" s="9">
        <v>3050.8474576271187</v>
      </c>
      <c r="G206" s="9">
        <f t="shared" si="8"/>
        <v>30508.474576271186</v>
      </c>
      <c r="H206" s="36"/>
      <c r="I206" s="36">
        <f t="shared" si="9"/>
        <v>10</v>
      </c>
      <c r="J206" s="36"/>
    </row>
    <row r="207" spans="1:10" ht="69" customHeight="1">
      <c r="A207" s="6">
        <v>204</v>
      </c>
      <c r="B207" s="6">
        <v>88.1</v>
      </c>
      <c r="C207" s="7" t="s">
        <v>63</v>
      </c>
      <c r="D207" s="6">
        <v>700</v>
      </c>
      <c r="E207" s="12" t="s">
        <v>64</v>
      </c>
      <c r="F207" s="9">
        <v>1483.0508474576272</v>
      </c>
      <c r="G207" s="9">
        <f t="shared" si="8"/>
        <v>1038135.593220339</v>
      </c>
      <c r="H207" s="36"/>
      <c r="I207" s="36">
        <f t="shared" si="9"/>
        <v>700</v>
      </c>
      <c r="J207" s="36"/>
    </row>
    <row r="208" spans="1:10" ht="69" customHeight="1">
      <c r="A208" s="6">
        <v>205</v>
      </c>
      <c r="B208" s="6">
        <v>88.1</v>
      </c>
      <c r="C208" s="7" t="s">
        <v>65</v>
      </c>
      <c r="D208" s="6">
        <v>200</v>
      </c>
      <c r="E208" s="12" t="s">
        <v>64</v>
      </c>
      <c r="F208" s="9">
        <v>1906.7796610169491</v>
      </c>
      <c r="G208" s="9">
        <f t="shared" si="8"/>
        <v>381355.93220338982</v>
      </c>
      <c r="H208" s="36"/>
      <c r="I208" s="36">
        <f t="shared" si="9"/>
        <v>200</v>
      </c>
      <c r="J208" s="36"/>
    </row>
    <row r="209" spans="1:10" ht="20.100000000000001" customHeight="1">
      <c r="A209" s="6">
        <v>206</v>
      </c>
      <c r="B209" s="6">
        <v>88.1</v>
      </c>
      <c r="C209" s="7" t="s">
        <v>66</v>
      </c>
      <c r="D209" s="6">
        <v>550</v>
      </c>
      <c r="E209" s="12" t="s">
        <v>64</v>
      </c>
      <c r="F209" s="9">
        <v>2500</v>
      </c>
      <c r="G209" s="9">
        <f t="shared" si="8"/>
        <v>1375000</v>
      </c>
      <c r="H209" s="36"/>
      <c r="I209" s="36">
        <f t="shared" si="9"/>
        <v>550</v>
      </c>
      <c r="J209" s="36"/>
    </row>
    <row r="210" spans="1:10" ht="29.1" customHeight="1">
      <c r="A210" s="6">
        <v>207</v>
      </c>
      <c r="B210" s="6">
        <v>88.1</v>
      </c>
      <c r="C210" s="7" t="s">
        <v>67</v>
      </c>
      <c r="D210" s="6">
        <v>320</v>
      </c>
      <c r="E210" s="12" t="s">
        <v>64</v>
      </c>
      <c r="F210" s="9">
        <v>550.84745762711873</v>
      </c>
      <c r="G210" s="9">
        <f t="shared" si="8"/>
        <v>176271.18644067799</v>
      </c>
      <c r="H210" s="36"/>
      <c r="I210" s="36">
        <f t="shared" si="9"/>
        <v>320</v>
      </c>
      <c r="J210" s="36"/>
    </row>
    <row r="211" spans="1:10" ht="15.6">
      <c r="A211" s="6">
        <v>208</v>
      </c>
      <c r="B211" s="6">
        <v>88.1</v>
      </c>
      <c r="C211" s="7" t="s">
        <v>68</v>
      </c>
      <c r="D211" s="6">
        <v>525</v>
      </c>
      <c r="E211" s="12" t="s">
        <v>64</v>
      </c>
      <c r="F211" s="9">
        <v>805.08474576271192</v>
      </c>
      <c r="G211" s="9">
        <f t="shared" si="8"/>
        <v>422669.49152542377</v>
      </c>
      <c r="H211" s="36"/>
      <c r="I211" s="36">
        <f t="shared" si="9"/>
        <v>525</v>
      </c>
      <c r="J211" s="36"/>
    </row>
    <row r="212" spans="1:10" ht="69" customHeight="1">
      <c r="A212" s="6">
        <v>209</v>
      </c>
      <c r="B212" s="6">
        <v>88.1</v>
      </c>
      <c r="C212" s="7" t="s">
        <v>69</v>
      </c>
      <c r="D212" s="6">
        <v>530</v>
      </c>
      <c r="E212" s="12" t="s">
        <v>64</v>
      </c>
      <c r="F212" s="9">
        <v>1228.8135593220341</v>
      </c>
      <c r="G212" s="9">
        <f t="shared" si="8"/>
        <v>651271.18644067808</v>
      </c>
      <c r="H212" s="36"/>
      <c r="I212" s="36">
        <f t="shared" si="9"/>
        <v>530</v>
      </c>
      <c r="J212" s="36"/>
    </row>
    <row r="213" spans="1:10" ht="15.6">
      <c r="A213" s="6">
        <v>210</v>
      </c>
      <c r="B213" s="6">
        <v>88.2</v>
      </c>
      <c r="C213" s="7" t="s">
        <v>70</v>
      </c>
      <c r="D213" s="6">
        <v>40</v>
      </c>
      <c r="E213" s="6" t="s">
        <v>14</v>
      </c>
      <c r="F213" s="9">
        <v>1271.1864406779662</v>
      </c>
      <c r="G213" s="9">
        <f t="shared" si="8"/>
        <v>50847.457627118645</v>
      </c>
      <c r="H213" s="36"/>
      <c r="I213" s="36">
        <f t="shared" si="9"/>
        <v>40</v>
      </c>
      <c r="J213" s="36"/>
    </row>
    <row r="214" spans="1:10" ht="15.6">
      <c r="A214" s="6">
        <v>211</v>
      </c>
      <c r="B214" s="6">
        <v>88.2</v>
      </c>
      <c r="C214" s="7" t="s">
        <v>71</v>
      </c>
      <c r="D214" s="6">
        <v>15</v>
      </c>
      <c r="E214" s="6" t="s">
        <v>14</v>
      </c>
      <c r="F214" s="9">
        <v>2118.6440677966102</v>
      </c>
      <c r="G214" s="9">
        <f t="shared" si="8"/>
        <v>31779.661016949154</v>
      </c>
      <c r="H214" s="36"/>
      <c r="I214" s="36">
        <f t="shared" si="9"/>
        <v>15</v>
      </c>
      <c r="J214" s="36"/>
    </row>
    <row r="215" spans="1:10" ht="15.6">
      <c r="A215" s="6">
        <v>212</v>
      </c>
      <c r="B215" s="6">
        <v>88.2</v>
      </c>
      <c r="C215" s="7" t="s">
        <v>72</v>
      </c>
      <c r="D215" s="6">
        <v>3</v>
      </c>
      <c r="E215" s="6" t="s">
        <v>14</v>
      </c>
      <c r="F215" s="9">
        <v>2966.1016949152545</v>
      </c>
      <c r="G215" s="9">
        <f t="shared" si="8"/>
        <v>8898.3050847457635</v>
      </c>
      <c r="H215" s="36">
        <v>2</v>
      </c>
      <c r="I215" s="36">
        <f t="shared" si="9"/>
        <v>5</v>
      </c>
      <c r="J215" s="36"/>
    </row>
    <row r="216" spans="1:10" ht="69" customHeight="1">
      <c r="A216" s="6">
        <v>213</v>
      </c>
      <c r="B216" s="6">
        <v>88.2</v>
      </c>
      <c r="C216" s="7" t="s">
        <v>73</v>
      </c>
      <c r="D216" s="6">
        <v>2</v>
      </c>
      <c r="E216" s="6" t="s">
        <v>14</v>
      </c>
      <c r="F216" s="9">
        <v>3813.5593220338983</v>
      </c>
      <c r="G216" s="9">
        <f t="shared" si="8"/>
        <v>7627.1186440677966</v>
      </c>
      <c r="H216" s="36">
        <v>3</v>
      </c>
      <c r="I216" s="36">
        <f t="shared" si="9"/>
        <v>5</v>
      </c>
      <c r="J216" s="36"/>
    </row>
    <row r="217" spans="1:10" ht="69" customHeight="1">
      <c r="A217" s="6">
        <v>214</v>
      </c>
      <c r="B217" s="6">
        <v>88.2</v>
      </c>
      <c r="C217" s="7" t="s">
        <v>74</v>
      </c>
      <c r="D217" s="6">
        <v>2</v>
      </c>
      <c r="E217" s="6" t="s">
        <v>14</v>
      </c>
      <c r="F217" s="9">
        <v>4661.016949152543</v>
      </c>
      <c r="G217" s="9">
        <f t="shared" si="8"/>
        <v>9322.033898305086</v>
      </c>
      <c r="H217" s="36">
        <v>1</v>
      </c>
      <c r="I217" s="36">
        <f t="shared" si="9"/>
        <v>3</v>
      </c>
      <c r="J217" s="36"/>
    </row>
    <row r="218" spans="1:10" ht="69" customHeight="1">
      <c r="A218" s="6">
        <v>215</v>
      </c>
      <c r="B218" s="6">
        <v>88.3</v>
      </c>
      <c r="C218" s="7" t="s">
        <v>75</v>
      </c>
      <c r="D218" s="6">
        <f>7*27</f>
        <v>189</v>
      </c>
      <c r="E218" s="6" t="s">
        <v>14</v>
      </c>
      <c r="F218" s="9">
        <v>2415.2542372881358</v>
      </c>
      <c r="G218" s="9">
        <f t="shared" si="8"/>
        <v>456483.05084745766</v>
      </c>
      <c r="H218" s="36"/>
      <c r="I218" s="36">
        <f t="shared" si="9"/>
        <v>189</v>
      </c>
      <c r="J218" s="36"/>
    </row>
    <row r="219" spans="1:10" ht="15.6">
      <c r="A219" s="6">
        <v>216</v>
      </c>
      <c r="B219" s="6">
        <v>88.4</v>
      </c>
      <c r="C219" s="7" t="s">
        <v>76</v>
      </c>
      <c r="D219" s="6">
        <v>2</v>
      </c>
      <c r="E219" s="6" t="s">
        <v>14</v>
      </c>
      <c r="F219" s="9">
        <v>21186.440677966104</v>
      </c>
      <c r="G219" s="9">
        <f t="shared" si="8"/>
        <v>42372.881355932208</v>
      </c>
      <c r="H219" s="36"/>
      <c r="I219" s="36">
        <f t="shared" si="9"/>
        <v>2</v>
      </c>
      <c r="J219" s="36"/>
    </row>
    <row r="220" spans="1:10" ht="69" customHeight="1">
      <c r="A220" s="6">
        <v>217</v>
      </c>
      <c r="B220" s="6">
        <v>88.4</v>
      </c>
      <c r="C220" s="7" t="s">
        <v>77</v>
      </c>
      <c r="D220" s="6">
        <v>4</v>
      </c>
      <c r="E220" s="6" t="s">
        <v>14</v>
      </c>
      <c r="F220" s="9">
        <v>25423.728813559323</v>
      </c>
      <c r="G220" s="9">
        <f t="shared" si="8"/>
        <v>101694.91525423729</v>
      </c>
      <c r="H220" s="36"/>
      <c r="I220" s="36">
        <f t="shared" si="9"/>
        <v>4</v>
      </c>
      <c r="J220" s="36"/>
    </row>
    <row r="221" spans="1:10" ht="69" customHeight="1">
      <c r="A221" s="6">
        <v>218</v>
      </c>
      <c r="B221" s="6">
        <v>88.4</v>
      </c>
      <c r="C221" s="7" t="s">
        <v>78</v>
      </c>
      <c r="D221" s="6">
        <v>5</v>
      </c>
      <c r="E221" s="6" t="s">
        <v>14</v>
      </c>
      <c r="F221" s="9">
        <v>33898.305084745763</v>
      </c>
      <c r="G221" s="9">
        <f t="shared" si="8"/>
        <v>169491.5254237288</v>
      </c>
      <c r="H221" s="36">
        <v>1</v>
      </c>
      <c r="I221" s="36">
        <f t="shared" si="9"/>
        <v>6</v>
      </c>
      <c r="J221" s="36"/>
    </row>
    <row r="222" spans="1:10" ht="69" customHeight="1">
      <c r="A222" s="6">
        <v>219</v>
      </c>
      <c r="B222" s="6">
        <v>88.4</v>
      </c>
      <c r="C222" s="7" t="s">
        <v>79</v>
      </c>
      <c r="D222" s="6">
        <v>1</v>
      </c>
      <c r="E222" s="6" t="s">
        <v>14</v>
      </c>
      <c r="F222" s="9">
        <v>42372.881355932208</v>
      </c>
      <c r="G222" s="9">
        <f t="shared" si="8"/>
        <v>42372.881355932208</v>
      </c>
      <c r="H222" s="36"/>
      <c r="I222" s="36">
        <f t="shared" si="9"/>
        <v>1</v>
      </c>
      <c r="J222" s="36"/>
    </row>
    <row r="223" spans="1:10" ht="69" customHeight="1">
      <c r="A223" s="6">
        <v>220</v>
      </c>
      <c r="B223" s="6">
        <v>88.5</v>
      </c>
      <c r="C223" s="7" t="s">
        <v>80</v>
      </c>
      <c r="D223" s="6">
        <v>27</v>
      </c>
      <c r="E223" s="6" t="s">
        <v>14</v>
      </c>
      <c r="F223" s="9">
        <v>1906.7796610169491</v>
      </c>
      <c r="G223" s="9">
        <f t="shared" si="8"/>
        <v>51483.050847457627</v>
      </c>
      <c r="H223" s="36"/>
      <c r="I223" s="36">
        <f t="shared" si="9"/>
        <v>27</v>
      </c>
      <c r="J223" s="36"/>
    </row>
    <row r="224" spans="1:10" ht="69" customHeight="1">
      <c r="A224" s="6">
        <v>221</v>
      </c>
      <c r="B224" s="6">
        <v>88.5</v>
      </c>
      <c r="C224" s="7" t="s">
        <v>81</v>
      </c>
      <c r="D224" s="6">
        <v>27</v>
      </c>
      <c r="E224" s="6" t="s">
        <v>14</v>
      </c>
      <c r="F224" s="9">
        <v>1059.3220338983051</v>
      </c>
      <c r="G224" s="9">
        <f t="shared" ref="G224:G244" si="10">D224*F224</f>
        <v>28601.694915254237</v>
      </c>
      <c r="H224" s="36"/>
      <c r="I224" s="36">
        <f t="shared" si="9"/>
        <v>27</v>
      </c>
      <c r="J224" s="36"/>
    </row>
    <row r="225" spans="1:10" ht="69" customHeight="1">
      <c r="A225" s="6">
        <v>222</v>
      </c>
      <c r="B225" s="6">
        <v>88.5</v>
      </c>
      <c r="C225" s="7" t="s">
        <v>82</v>
      </c>
      <c r="D225" s="6">
        <v>27</v>
      </c>
      <c r="E225" s="6" t="s">
        <v>14</v>
      </c>
      <c r="F225" s="9">
        <v>1398.3050847457628</v>
      </c>
      <c r="G225" s="9">
        <f t="shared" si="10"/>
        <v>37754.237288135591</v>
      </c>
      <c r="H225" s="36"/>
      <c r="I225" s="36">
        <f t="shared" si="9"/>
        <v>27</v>
      </c>
      <c r="J225" s="36"/>
    </row>
    <row r="226" spans="1:10" ht="69" customHeight="1">
      <c r="A226" s="6">
        <v>223</v>
      </c>
      <c r="B226" s="6">
        <v>88.5</v>
      </c>
      <c r="C226" s="7" t="s">
        <v>83</v>
      </c>
      <c r="D226" s="6">
        <v>27</v>
      </c>
      <c r="E226" s="6" t="s">
        <v>14</v>
      </c>
      <c r="F226" s="9">
        <v>2923.7288135593221</v>
      </c>
      <c r="G226" s="9">
        <f t="shared" si="10"/>
        <v>78940.677966101692</v>
      </c>
      <c r="H226" s="36"/>
      <c r="I226" s="36">
        <f t="shared" si="9"/>
        <v>27</v>
      </c>
      <c r="J226" s="36"/>
    </row>
    <row r="227" spans="1:10" ht="69" customHeight="1">
      <c r="A227" s="6">
        <v>224</v>
      </c>
      <c r="B227" s="6">
        <v>88.5</v>
      </c>
      <c r="C227" s="7" t="s">
        <v>84</v>
      </c>
      <c r="D227" s="6">
        <v>27</v>
      </c>
      <c r="E227" s="6" t="s">
        <v>14</v>
      </c>
      <c r="F227" s="9">
        <v>635.59322033898309</v>
      </c>
      <c r="G227" s="9">
        <f t="shared" si="10"/>
        <v>17161.016949152545</v>
      </c>
      <c r="H227" s="36"/>
      <c r="I227" s="36">
        <f t="shared" si="9"/>
        <v>27</v>
      </c>
      <c r="J227" s="36"/>
    </row>
    <row r="228" spans="1:10" ht="69" customHeight="1">
      <c r="A228" s="6">
        <v>225</v>
      </c>
      <c r="B228" s="6">
        <v>88.5</v>
      </c>
      <c r="C228" s="7" t="s">
        <v>85</v>
      </c>
      <c r="D228" s="6">
        <v>27</v>
      </c>
      <c r="E228" s="6" t="s">
        <v>14</v>
      </c>
      <c r="F228" s="9">
        <v>635.59322033898309</v>
      </c>
      <c r="G228" s="9">
        <f t="shared" si="10"/>
        <v>17161.016949152545</v>
      </c>
      <c r="H228" s="36"/>
      <c r="I228" s="36">
        <f t="shared" si="9"/>
        <v>27</v>
      </c>
      <c r="J228" s="36"/>
    </row>
    <row r="229" spans="1:10" ht="69" customHeight="1">
      <c r="A229" s="6">
        <v>226</v>
      </c>
      <c r="B229" s="6">
        <v>88.5</v>
      </c>
      <c r="C229" s="7" t="s">
        <v>86</v>
      </c>
      <c r="D229" s="6">
        <v>15</v>
      </c>
      <c r="E229" s="6" t="s">
        <v>14</v>
      </c>
      <c r="F229" s="9">
        <v>635.59322033898309</v>
      </c>
      <c r="G229" s="9">
        <f t="shared" si="10"/>
        <v>9533.8983050847455</v>
      </c>
      <c r="H229" s="36"/>
      <c r="I229" s="36">
        <f t="shared" si="9"/>
        <v>15</v>
      </c>
      <c r="J229" s="36"/>
    </row>
    <row r="230" spans="1:10" ht="69" customHeight="1">
      <c r="A230" s="6">
        <v>227</v>
      </c>
      <c r="B230" s="6">
        <v>88.5</v>
      </c>
      <c r="C230" s="7" t="s">
        <v>87</v>
      </c>
      <c r="D230" s="6">
        <v>27</v>
      </c>
      <c r="E230" s="6" t="s">
        <v>14</v>
      </c>
      <c r="F230" s="9">
        <v>466.10169491525426</v>
      </c>
      <c r="G230" s="9">
        <f t="shared" si="10"/>
        <v>12584.745762711866</v>
      </c>
      <c r="H230" s="36">
        <v>58</v>
      </c>
      <c r="I230" s="36">
        <f t="shared" si="9"/>
        <v>85</v>
      </c>
      <c r="J230" s="36"/>
    </row>
    <row r="231" spans="1:10" ht="69" customHeight="1">
      <c r="A231" s="6">
        <v>228</v>
      </c>
      <c r="B231" s="6">
        <v>88.6</v>
      </c>
      <c r="C231" s="7" t="s">
        <v>88</v>
      </c>
      <c r="D231" s="6">
        <v>27</v>
      </c>
      <c r="E231" s="6" t="s">
        <v>14</v>
      </c>
      <c r="F231" s="9">
        <v>29661.016949152545</v>
      </c>
      <c r="G231" s="9">
        <f t="shared" si="10"/>
        <v>800847.45762711868</v>
      </c>
      <c r="H231" s="36"/>
      <c r="I231" s="36">
        <f t="shared" si="9"/>
        <v>27</v>
      </c>
      <c r="J231" s="36"/>
    </row>
    <row r="232" spans="1:10" ht="69" customHeight="1">
      <c r="A232" s="6">
        <v>229</v>
      </c>
      <c r="B232" s="6" t="s">
        <v>89</v>
      </c>
      <c r="C232" s="7" t="s">
        <v>90</v>
      </c>
      <c r="D232" s="6">
        <v>1</v>
      </c>
      <c r="E232" s="6" t="s">
        <v>14</v>
      </c>
      <c r="F232" s="9">
        <v>8050.8474576271192</v>
      </c>
      <c r="G232" s="9">
        <f t="shared" si="10"/>
        <v>8050.8474576271192</v>
      </c>
      <c r="H232" s="36"/>
      <c r="I232" s="36">
        <f t="shared" si="9"/>
        <v>1</v>
      </c>
      <c r="J232" s="36"/>
    </row>
    <row r="233" spans="1:10" ht="69" customHeight="1">
      <c r="A233" s="6">
        <v>230</v>
      </c>
      <c r="B233" s="6" t="s">
        <v>89</v>
      </c>
      <c r="C233" s="7" t="s">
        <v>91</v>
      </c>
      <c r="D233" s="6">
        <v>3</v>
      </c>
      <c r="E233" s="6" t="s">
        <v>14</v>
      </c>
      <c r="F233" s="9">
        <v>12288.135593220341</v>
      </c>
      <c r="G233" s="9">
        <f t="shared" si="10"/>
        <v>36864.406779661018</v>
      </c>
      <c r="H233" s="36"/>
      <c r="I233" s="36">
        <f t="shared" si="9"/>
        <v>3</v>
      </c>
      <c r="J233" s="36"/>
    </row>
    <row r="234" spans="1:10" ht="69" customHeight="1">
      <c r="A234" s="6">
        <v>231</v>
      </c>
      <c r="B234" s="6" t="s">
        <v>89</v>
      </c>
      <c r="C234" s="7" t="s">
        <v>92</v>
      </c>
      <c r="D234" s="6">
        <v>1</v>
      </c>
      <c r="E234" s="6" t="s">
        <v>14</v>
      </c>
      <c r="F234" s="9">
        <v>19067.796610169491</v>
      </c>
      <c r="G234" s="9">
        <f t="shared" si="10"/>
        <v>19067.796610169491</v>
      </c>
      <c r="H234" s="36">
        <v>5</v>
      </c>
      <c r="I234" s="36">
        <f t="shared" si="9"/>
        <v>6</v>
      </c>
      <c r="J234" s="36"/>
    </row>
    <row r="235" spans="1:10" ht="69" customHeight="1">
      <c r="A235" s="6">
        <v>232</v>
      </c>
      <c r="B235" s="6" t="s">
        <v>93</v>
      </c>
      <c r="C235" s="7" t="s">
        <v>94</v>
      </c>
      <c r="D235" s="6">
        <v>1</v>
      </c>
      <c r="E235" s="6" t="s">
        <v>49</v>
      </c>
      <c r="F235" s="9">
        <v>33898.305084745763</v>
      </c>
      <c r="G235" s="9">
        <f t="shared" si="10"/>
        <v>33898.305084745763</v>
      </c>
      <c r="H235" s="36">
        <v>1</v>
      </c>
      <c r="I235" s="36">
        <f t="shared" si="9"/>
        <v>2</v>
      </c>
      <c r="J235" s="36"/>
    </row>
    <row r="236" spans="1:10" ht="69" customHeight="1">
      <c r="A236" s="6">
        <v>233</v>
      </c>
      <c r="B236" s="6" t="s">
        <v>95</v>
      </c>
      <c r="C236" s="7" t="s">
        <v>96</v>
      </c>
      <c r="D236" s="6">
        <v>1</v>
      </c>
      <c r="E236" s="6" t="s">
        <v>49</v>
      </c>
      <c r="F236" s="9">
        <v>12288.135593220341</v>
      </c>
      <c r="G236" s="9">
        <f t="shared" si="10"/>
        <v>12288.135593220341</v>
      </c>
      <c r="H236" s="36">
        <v>1</v>
      </c>
      <c r="I236" s="36">
        <f t="shared" si="9"/>
        <v>2</v>
      </c>
      <c r="J236" s="36"/>
    </row>
    <row r="237" spans="1:10" ht="69" customHeight="1">
      <c r="A237" s="6">
        <v>234</v>
      </c>
      <c r="B237" s="6" t="s">
        <v>97</v>
      </c>
      <c r="C237" s="7" t="s">
        <v>98</v>
      </c>
      <c r="D237" s="6">
        <v>1</v>
      </c>
      <c r="E237" s="6" t="s">
        <v>49</v>
      </c>
      <c r="F237" s="9">
        <v>156779.66101694916</v>
      </c>
      <c r="G237" s="9">
        <f t="shared" si="10"/>
        <v>156779.66101694916</v>
      </c>
      <c r="H237" s="36">
        <v>1</v>
      </c>
      <c r="I237" s="36">
        <f t="shared" si="9"/>
        <v>2</v>
      </c>
      <c r="J237" s="36"/>
    </row>
    <row r="238" spans="1:10" ht="69" customHeight="1">
      <c r="A238" s="6">
        <v>235</v>
      </c>
      <c r="B238" s="6">
        <v>88.9</v>
      </c>
      <c r="C238" s="7" t="s">
        <v>99</v>
      </c>
      <c r="D238" s="6">
        <v>1</v>
      </c>
      <c r="E238" s="6" t="s">
        <v>49</v>
      </c>
      <c r="F238" s="9">
        <v>1605932.2033898307</v>
      </c>
      <c r="G238" s="9">
        <f t="shared" si="10"/>
        <v>1605932.2033898307</v>
      </c>
      <c r="H238" s="36"/>
      <c r="I238" s="36">
        <f t="shared" si="9"/>
        <v>1</v>
      </c>
      <c r="J238" s="36"/>
    </row>
    <row r="239" spans="1:10" ht="69" customHeight="1">
      <c r="A239" s="6">
        <v>236</v>
      </c>
      <c r="B239" s="13">
        <v>88.1</v>
      </c>
      <c r="C239" s="7" t="s">
        <v>100</v>
      </c>
      <c r="D239" s="6">
        <v>1</v>
      </c>
      <c r="E239" s="6" t="s">
        <v>49</v>
      </c>
      <c r="F239" s="9">
        <v>673728.81355932204</v>
      </c>
      <c r="G239" s="9">
        <f t="shared" si="10"/>
        <v>673728.81355932204</v>
      </c>
      <c r="H239" s="36"/>
      <c r="I239" s="36">
        <f t="shared" si="9"/>
        <v>1</v>
      </c>
      <c r="J239" s="36"/>
    </row>
    <row r="240" spans="1:10" ht="69" customHeight="1">
      <c r="A240" s="6">
        <v>237</v>
      </c>
      <c r="B240" s="6">
        <v>88.11</v>
      </c>
      <c r="C240" s="7" t="s">
        <v>101</v>
      </c>
      <c r="D240" s="6">
        <v>1</v>
      </c>
      <c r="E240" s="6" t="s">
        <v>49</v>
      </c>
      <c r="F240" s="9">
        <v>80508.474576271197</v>
      </c>
      <c r="G240" s="9">
        <f t="shared" si="10"/>
        <v>80508.474576271197</v>
      </c>
      <c r="H240" s="36"/>
      <c r="I240" s="36">
        <f t="shared" si="9"/>
        <v>1</v>
      </c>
      <c r="J240" s="36"/>
    </row>
    <row r="241" spans="1:14" ht="69" customHeight="1">
      <c r="A241" s="6">
        <v>238</v>
      </c>
      <c r="B241" s="6">
        <v>88.12</v>
      </c>
      <c r="C241" s="7" t="s">
        <v>102</v>
      </c>
      <c r="D241" s="6">
        <v>1</v>
      </c>
      <c r="E241" s="6" t="s">
        <v>49</v>
      </c>
      <c r="F241" s="9">
        <v>122881.3559322034</v>
      </c>
      <c r="G241" s="9">
        <f t="shared" si="10"/>
        <v>122881.3559322034</v>
      </c>
      <c r="H241" s="36"/>
      <c r="I241" s="36">
        <f t="shared" si="9"/>
        <v>1</v>
      </c>
      <c r="J241" s="36"/>
    </row>
    <row r="242" spans="1:14" ht="69" customHeight="1">
      <c r="A242" s="6">
        <v>239</v>
      </c>
      <c r="B242" s="6">
        <v>88.13</v>
      </c>
      <c r="C242" s="7" t="s">
        <v>103</v>
      </c>
      <c r="D242" s="6">
        <v>2</v>
      </c>
      <c r="E242" s="6" t="s">
        <v>49</v>
      </c>
      <c r="F242" s="9">
        <v>1266949.1525423729</v>
      </c>
      <c r="G242" s="9">
        <f t="shared" si="10"/>
        <v>2533898.3050847459</v>
      </c>
      <c r="H242" s="36"/>
      <c r="I242" s="36">
        <f t="shared" si="9"/>
        <v>2</v>
      </c>
      <c r="J242" s="36"/>
    </row>
    <row r="243" spans="1:14" ht="69" customHeight="1">
      <c r="A243" s="6">
        <v>240</v>
      </c>
      <c r="B243" s="6"/>
      <c r="C243" s="7" t="s">
        <v>104</v>
      </c>
      <c r="D243" s="6">
        <v>4</v>
      </c>
      <c r="E243" s="6" t="s">
        <v>105</v>
      </c>
      <c r="F243" s="9">
        <v>84745.762711864416</v>
      </c>
      <c r="G243" s="9">
        <f t="shared" si="10"/>
        <v>338983.05084745766</v>
      </c>
      <c r="H243" s="36"/>
      <c r="I243" s="36">
        <f t="shared" si="9"/>
        <v>4</v>
      </c>
      <c r="J243" s="36"/>
    </row>
    <row r="244" spans="1:14" ht="69" customHeight="1">
      <c r="A244" s="6">
        <v>241</v>
      </c>
      <c r="B244" s="6"/>
      <c r="C244" s="7" t="s">
        <v>106</v>
      </c>
      <c r="D244" s="6">
        <v>1</v>
      </c>
      <c r="E244" s="6" t="s">
        <v>49</v>
      </c>
      <c r="F244" s="9">
        <v>1027966.1016949153</v>
      </c>
      <c r="G244" s="9">
        <f t="shared" si="10"/>
        <v>1027966.1016949153</v>
      </c>
      <c r="H244" s="36"/>
      <c r="I244" s="36">
        <f t="shared" si="9"/>
        <v>1</v>
      </c>
      <c r="J244" s="36"/>
    </row>
    <row r="245" spans="1:14" ht="16.5" customHeight="1">
      <c r="A245" s="24"/>
      <c r="B245" s="24"/>
      <c r="C245" s="7"/>
      <c r="D245" s="21"/>
      <c r="E245" s="21"/>
      <c r="F245" s="25"/>
      <c r="G245" s="9"/>
      <c r="H245" s="36"/>
      <c r="I245" s="36"/>
    </row>
    <row r="246" spans="1:14" ht="69" customHeight="1">
      <c r="A246" s="24"/>
      <c r="B246" s="24"/>
      <c r="C246" s="3" t="s">
        <v>343</v>
      </c>
      <c r="D246" s="21"/>
      <c r="E246" s="21"/>
      <c r="F246" s="26"/>
      <c r="G246" s="33">
        <f>SUM(G5:G245)</f>
        <v>148960356.6101695</v>
      </c>
      <c r="H246" s="37"/>
      <c r="I246" s="36"/>
    </row>
    <row r="248" spans="1:14" ht="69" customHeight="1">
      <c r="C248" s="29" t="s">
        <v>347</v>
      </c>
    </row>
    <row r="249" spans="1:14" ht="69" customHeight="1">
      <c r="A249" s="28">
        <v>1</v>
      </c>
      <c r="C249" s="29" t="s">
        <v>348</v>
      </c>
      <c r="D249" s="30">
        <v>0</v>
      </c>
      <c r="F249" s="31">
        <v>0</v>
      </c>
      <c r="G249">
        <v>0</v>
      </c>
      <c r="I249">
        <v>0</v>
      </c>
      <c r="N249" t="s">
        <v>349</v>
      </c>
    </row>
    <row r="250" spans="1:14" ht="69" customHeight="1">
      <c r="C250" s="29" t="s">
        <v>351</v>
      </c>
      <c r="D250" s="30">
        <v>0</v>
      </c>
      <c r="E250" s="30" t="s">
        <v>352</v>
      </c>
      <c r="F250" s="31">
        <v>100000</v>
      </c>
      <c r="H250">
        <v>1</v>
      </c>
      <c r="I250">
        <f>H250+D250</f>
        <v>1</v>
      </c>
      <c r="J250">
        <v>3</v>
      </c>
    </row>
    <row r="257" spans="1:104" s="32" customFormat="1" ht="69" customHeight="1">
      <c r="A257" s="28"/>
      <c r="B257" s="28"/>
      <c r="C257" s="29"/>
      <c r="D257" s="30"/>
      <c r="E257" s="30"/>
      <c r="F257" s="31"/>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row>
    <row r="275" spans="1:104" s="31" customFormat="1" ht="69" customHeight="1">
      <c r="A275" s="28"/>
      <c r="B275" s="28"/>
      <c r="C275" s="29"/>
      <c r="D275" s="30"/>
      <c r="E275" s="30"/>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row>
    <row r="276" spans="1:104" s="31" customFormat="1" ht="69" customHeight="1">
      <c r="A276" s="28"/>
      <c r="B276" s="28"/>
      <c r="C276" s="29"/>
      <c r="D276" s="30"/>
      <c r="E276" s="30"/>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row>
    <row r="277" spans="1:104" s="31" customFormat="1" ht="69" customHeight="1">
      <c r="A277" s="28"/>
      <c r="B277" s="28"/>
      <c r="C277" s="29"/>
      <c r="D277" s="30"/>
      <c r="E277" s="30"/>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row>
  </sheetData>
  <sortState xmlns:xlrd2="http://schemas.microsoft.com/office/spreadsheetml/2017/richdata2" ref="A5:CZ244">
    <sortCondition ref="A5:A244"/>
  </sortState>
  <mergeCells count="1">
    <mergeCell ref="A1:E1"/>
  </mergeCells>
  <pageMargins left="0" right="0" top="0" bottom="0" header="0" footer="0"/>
  <pageSetup paperSize="9" scale="5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1B8C7-AAF5-4C91-A131-176C7FEAA8A5}">
  <sheetPr>
    <pageSetUpPr fitToPage="1"/>
  </sheetPr>
  <dimension ref="A1:AJ521"/>
  <sheetViews>
    <sheetView zoomScale="70" zoomScaleNormal="70" workbookViewId="0">
      <pane ySplit="4" topLeftCell="A412" activePane="bottomLeft" state="frozen"/>
      <selection pane="bottomLeft" activeCell="K493" sqref="K493:K495"/>
    </sheetView>
  </sheetViews>
  <sheetFormatPr defaultRowHeight="14.4"/>
  <cols>
    <col min="2" max="2" width="4.88671875" bestFit="1" customWidth="1"/>
    <col min="3" max="3" width="57.44140625" style="35" customWidth="1"/>
    <col min="4" max="4" width="6.6640625" bestFit="1" customWidth="1"/>
    <col min="5" max="5" width="5.33203125" bestFit="1" customWidth="1"/>
    <col min="6" max="6" width="11.6640625" style="38" hidden="1" customWidth="1"/>
    <col min="7" max="7" width="13.109375" style="38" bestFit="1" customWidth="1"/>
    <col min="8" max="8" width="15.33203125" style="38" bestFit="1" customWidth="1"/>
    <col min="9" max="9" width="9" bestFit="1" customWidth="1"/>
    <col min="10" max="10" width="5.33203125" bestFit="1" customWidth="1"/>
    <col min="11" max="11" width="15" bestFit="1" customWidth="1"/>
    <col min="12" max="12" width="15.33203125" style="38" bestFit="1" customWidth="1"/>
    <col min="13" max="16" width="15.33203125" style="38" customWidth="1"/>
    <col min="17" max="17" width="8" bestFit="1" customWidth="1"/>
    <col min="18" max="18" width="4.44140625" bestFit="1" customWidth="1"/>
    <col min="19" max="19" width="5.33203125" bestFit="1" customWidth="1"/>
    <col min="20" max="20" width="11.6640625" bestFit="1" customWidth="1"/>
    <col min="21" max="21" width="13.44140625" bestFit="1" customWidth="1"/>
    <col min="22" max="22" width="10.109375" bestFit="1" customWidth="1"/>
    <col min="23" max="23" width="5.33203125" bestFit="1" customWidth="1"/>
    <col min="24" max="24" width="11.6640625" bestFit="1" customWidth="1"/>
    <col min="25" max="25" width="14.6640625" customWidth="1"/>
    <col min="34" max="34" width="11.6640625" bestFit="1" customWidth="1"/>
    <col min="35" max="35" width="15.33203125" bestFit="1" customWidth="1"/>
  </cols>
  <sheetData>
    <row r="1" spans="1:35" s="44" customFormat="1" ht="19.95" customHeight="1">
      <c r="B1" s="101" t="s">
        <v>353</v>
      </c>
      <c r="C1" s="102" t="s">
        <v>354</v>
      </c>
      <c r="D1" s="103" t="s">
        <v>387</v>
      </c>
      <c r="E1" s="103"/>
      <c r="F1" s="103"/>
      <c r="G1" s="103"/>
      <c r="H1" s="103"/>
      <c r="I1" s="104" t="s">
        <v>358</v>
      </c>
      <c r="J1" s="105"/>
      <c r="K1" s="105"/>
      <c r="L1" s="106"/>
      <c r="M1" s="49"/>
      <c r="N1" s="49"/>
      <c r="O1" s="49"/>
      <c r="P1" s="49"/>
      <c r="Q1" s="49"/>
      <c r="R1" s="103" t="s">
        <v>363</v>
      </c>
      <c r="S1" s="103"/>
      <c r="T1" s="103"/>
      <c r="U1" s="103"/>
      <c r="V1" s="104" t="s">
        <v>358</v>
      </c>
      <c r="W1" s="105"/>
      <c r="X1" s="105"/>
      <c r="Y1" s="106"/>
      <c r="AF1" s="103" t="s">
        <v>364</v>
      </c>
      <c r="AG1" s="103"/>
      <c r="AH1" s="103"/>
      <c r="AI1" s="103"/>
    </row>
    <row r="2" spans="1:35" s="44" customFormat="1" ht="24" customHeight="1">
      <c r="B2" s="101"/>
      <c r="C2" s="102"/>
      <c r="D2" s="101" t="s">
        <v>355</v>
      </c>
      <c r="E2" s="101"/>
      <c r="G2" s="42" t="s">
        <v>356</v>
      </c>
      <c r="H2" s="42" t="s">
        <v>357</v>
      </c>
      <c r="I2" s="101" t="s">
        <v>355</v>
      </c>
      <c r="J2" s="101"/>
      <c r="K2" s="43" t="s">
        <v>356</v>
      </c>
      <c r="L2" s="55" t="s">
        <v>357</v>
      </c>
      <c r="M2" s="42" t="s">
        <v>385</v>
      </c>
      <c r="N2" s="42" t="s">
        <v>359</v>
      </c>
      <c r="O2" s="42" t="s">
        <v>360</v>
      </c>
      <c r="P2" s="55"/>
      <c r="Q2" s="43"/>
      <c r="R2" s="101" t="s">
        <v>355</v>
      </c>
      <c r="S2" s="101"/>
      <c r="T2" s="42" t="s">
        <v>356</v>
      </c>
      <c r="U2" s="42" t="s">
        <v>357</v>
      </c>
      <c r="V2" s="101" t="s">
        <v>355</v>
      </c>
      <c r="W2" s="101"/>
      <c r="X2" s="42" t="s">
        <v>356</v>
      </c>
      <c r="Y2" s="42" t="s">
        <v>357</v>
      </c>
      <c r="AF2" s="101" t="s">
        <v>355</v>
      </c>
      <c r="AG2" s="101"/>
      <c r="AH2" s="42" t="s">
        <v>356</v>
      </c>
      <c r="AI2" s="42" t="s">
        <v>357</v>
      </c>
    </row>
    <row r="3" spans="1:35" s="44" customFormat="1" ht="20.399999999999999">
      <c r="C3" s="5" t="s">
        <v>8</v>
      </c>
      <c r="F3" s="45"/>
      <c r="G3" s="45"/>
      <c r="H3" s="45"/>
      <c r="L3" s="45"/>
      <c r="M3" s="45"/>
      <c r="N3" s="45"/>
      <c r="O3" s="45"/>
      <c r="P3" s="45"/>
    </row>
    <row r="4" spans="1:35" s="44" customFormat="1" ht="30.6" customHeight="1">
      <c r="C4" s="3" t="s">
        <v>9</v>
      </c>
      <c r="F4" s="45"/>
      <c r="G4" s="45"/>
      <c r="H4" s="45"/>
      <c r="L4" s="45"/>
      <c r="M4" s="45"/>
      <c r="N4" s="45"/>
      <c r="O4" s="45"/>
      <c r="P4" s="45"/>
    </row>
    <row r="5" spans="1:35" s="44" customFormat="1" ht="124.8">
      <c r="A5" s="44">
        <v>1</v>
      </c>
      <c r="B5" s="6">
        <v>1</v>
      </c>
      <c r="C5" s="79" t="s">
        <v>388</v>
      </c>
      <c r="D5" s="6">
        <v>400</v>
      </c>
      <c r="E5" s="6" t="s">
        <v>11</v>
      </c>
      <c r="F5" s="39">
        <v>12720.338983050848</v>
      </c>
      <c r="G5" s="39">
        <f>F5*1.18</f>
        <v>15010</v>
      </c>
      <c r="H5" s="39">
        <f>D5*G5</f>
        <v>6004000</v>
      </c>
      <c r="I5" s="6">
        <v>354</v>
      </c>
      <c r="J5" s="46" t="s">
        <v>11</v>
      </c>
      <c r="K5" s="53">
        <f>G5</f>
        <v>15010</v>
      </c>
      <c r="L5" s="59">
        <f>I5*K5</f>
        <v>5313540</v>
      </c>
      <c r="M5" s="53">
        <f>I5-D5</f>
        <v>-46</v>
      </c>
      <c r="N5" s="44">
        <f>M5*G5</f>
        <v>-690460</v>
      </c>
      <c r="O5" s="59">
        <f>M5*K5</f>
        <v>-690460</v>
      </c>
      <c r="P5" s="59"/>
      <c r="Q5" s="53"/>
      <c r="R5" s="46">
        <v>200</v>
      </c>
      <c r="S5" s="46" t="s">
        <v>11</v>
      </c>
      <c r="T5" s="54">
        <f>F5</f>
        <v>12720.338983050848</v>
      </c>
      <c r="U5" s="58">
        <f>R5*T5</f>
        <v>2544067.7966101696</v>
      </c>
      <c r="AF5" s="56">
        <f>D5+R5</f>
        <v>600</v>
      </c>
      <c r="AG5" s="46" t="s">
        <v>11</v>
      </c>
      <c r="AH5" s="53">
        <f>T5</f>
        <v>12720.338983050848</v>
      </c>
      <c r="AI5" s="53">
        <f>AF5*AH5</f>
        <v>7632203.3898305083</v>
      </c>
    </row>
    <row r="6" spans="1:35" s="44" customFormat="1" ht="15.6">
      <c r="A6" s="44">
        <v>1</v>
      </c>
      <c r="C6" s="7"/>
      <c r="F6" s="45"/>
      <c r="G6" s="45"/>
      <c r="H6" s="52"/>
      <c r="L6" s="61"/>
      <c r="M6" s="61">
        <f>SUM(M1:M5)</f>
        <v>-46</v>
      </c>
      <c r="N6" s="61">
        <f>SUM(N1:N5)</f>
        <v>-690460</v>
      </c>
      <c r="O6" s="61"/>
      <c r="P6" s="61"/>
      <c r="Q6" s="57"/>
      <c r="AF6" s="52"/>
      <c r="AI6" s="62">
        <f>SUM(AI1:AI5)</f>
        <v>7632203.3898305083</v>
      </c>
    </row>
    <row r="7" spans="1:35" s="44" customFormat="1" ht="31.2">
      <c r="A7" s="44">
        <v>2</v>
      </c>
      <c r="B7" s="6">
        <v>2</v>
      </c>
      <c r="C7" s="7" t="s">
        <v>12</v>
      </c>
      <c r="D7" s="6">
        <f>200+185</f>
        <v>385</v>
      </c>
      <c r="E7" s="6" t="s">
        <v>11</v>
      </c>
      <c r="F7" s="39">
        <v>12720.338983050848</v>
      </c>
      <c r="G7" s="39">
        <f>F7*1.18</f>
        <v>15010</v>
      </c>
      <c r="H7" s="39">
        <f>D7*G7</f>
        <v>5778850</v>
      </c>
      <c r="I7" s="6">
        <f>200+185</f>
        <v>385</v>
      </c>
      <c r="J7" s="46" t="s">
        <v>11</v>
      </c>
      <c r="K7" s="53">
        <f>G7</f>
        <v>15010</v>
      </c>
      <c r="L7" s="59">
        <f>I7*K7</f>
        <v>5778850</v>
      </c>
      <c r="M7" s="53">
        <f>I7-D7</f>
        <v>0</v>
      </c>
      <c r="N7" s="44">
        <f>M7*G7</f>
        <v>0</v>
      </c>
      <c r="O7" s="59">
        <f>M7*K7</f>
        <v>0</v>
      </c>
      <c r="P7" s="59"/>
      <c r="Q7" s="53"/>
      <c r="R7" s="46">
        <v>70</v>
      </c>
      <c r="S7" s="46" t="s">
        <v>11</v>
      </c>
      <c r="T7" s="54">
        <f>F7</f>
        <v>12720.338983050848</v>
      </c>
      <c r="U7" s="58">
        <f>R7*T7</f>
        <v>890423.72881355928</v>
      </c>
      <c r="AF7" s="56">
        <f>D7+R7</f>
        <v>455</v>
      </c>
      <c r="AG7" s="46" t="s">
        <v>11</v>
      </c>
      <c r="AH7" s="53">
        <f>T7</f>
        <v>12720.338983050848</v>
      </c>
      <c r="AI7" s="53">
        <f>AF7*AH7</f>
        <v>5787754.237288136</v>
      </c>
    </row>
    <row r="8" spans="1:35" s="44" customFormat="1" ht="20.399999999999999" customHeight="1">
      <c r="A8" s="44">
        <v>2</v>
      </c>
      <c r="C8" s="7"/>
      <c r="F8" s="45"/>
      <c r="G8" s="45"/>
      <c r="H8" s="45"/>
      <c r="L8" s="45"/>
      <c r="M8" s="45"/>
      <c r="N8" s="45"/>
      <c r="O8" s="45"/>
      <c r="P8" s="45"/>
      <c r="AF8" s="52"/>
    </row>
    <row r="9" spans="1:35" s="44" customFormat="1" ht="19.95" customHeight="1">
      <c r="A9" s="44">
        <v>3</v>
      </c>
      <c r="B9" s="6">
        <v>3</v>
      </c>
      <c r="C9" s="7" t="s">
        <v>13</v>
      </c>
      <c r="D9" s="6">
        <v>2</v>
      </c>
      <c r="E9" s="6" t="s">
        <v>14</v>
      </c>
      <c r="F9" s="39">
        <v>250000</v>
      </c>
      <c r="G9" s="39">
        <f>F9*1.18</f>
        <v>295000</v>
      </c>
      <c r="H9" s="39">
        <f>D9*G9</f>
        <v>590000</v>
      </c>
      <c r="I9" s="6">
        <v>2</v>
      </c>
      <c r="J9" s="6" t="s">
        <v>14</v>
      </c>
      <c r="K9" s="53">
        <f>G9</f>
        <v>295000</v>
      </c>
      <c r="L9" s="59">
        <f>I9*K9</f>
        <v>590000</v>
      </c>
      <c r="M9" s="53">
        <f>I9-D9</f>
        <v>0</v>
      </c>
      <c r="N9" s="44">
        <f>M9*G9</f>
        <v>0</v>
      </c>
      <c r="O9" s="59"/>
      <c r="P9" s="59"/>
      <c r="Q9" s="53"/>
      <c r="R9" s="46">
        <v>1</v>
      </c>
      <c r="S9" s="6" t="s">
        <v>14</v>
      </c>
      <c r="T9" s="39">
        <v>250000</v>
      </c>
      <c r="U9" s="9">
        <f>R9*T9</f>
        <v>250000</v>
      </c>
      <c r="AF9" s="56">
        <f>D9+R9</f>
        <v>3</v>
      </c>
      <c r="AG9" s="6" t="s">
        <v>14</v>
      </c>
      <c r="AH9" s="39">
        <v>250000</v>
      </c>
      <c r="AI9" s="53">
        <f>AF9*AH9</f>
        <v>750000</v>
      </c>
    </row>
    <row r="10" spans="1:35" s="44" customFormat="1" ht="15.6" customHeight="1">
      <c r="A10" s="44">
        <v>3</v>
      </c>
      <c r="J10" s="72"/>
      <c r="AG10" s="72"/>
      <c r="AH10" s="72"/>
    </row>
    <row r="11" spans="1:35" s="44" customFormat="1" ht="31.2">
      <c r="A11" s="44">
        <v>4</v>
      </c>
      <c r="B11" s="6">
        <v>4</v>
      </c>
      <c r="C11" s="7" t="s">
        <v>15</v>
      </c>
      <c r="D11" s="6">
        <v>160</v>
      </c>
      <c r="E11" s="6" t="s">
        <v>11</v>
      </c>
      <c r="F11" s="39">
        <v>3419.4915254237289</v>
      </c>
      <c r="G11" s="39">
        <f>F11*1.18</f>
        <v>4035</v>
      </c>
      <c r="H11" s="39">
        <f>D11*G11</f>
        <v>645600</v>
      </c>
      <c r="I11" s="6">
        <v>160</v>
      </c>
      <c r="J11" s="73" t="s">
        <v>11</v>
      </c>
      <c r="K11" s="53">
        <f>G11</f>
        <v>4035</v>
      </c>
      <c r="L11" s="59">
        <f>I11*K11</f>
        <v>645600</v>
      </c>
      <c r="M11" s="53">
        <f>I11-D11</f>
        <v>0</v>
      </c>
      <c r="N11" s="44">
        <f>M11*G11</f>
        <v>0</v>
      </c>
      <c r="O11" s="59">
        <f>M11*K11</f>
        <v>0</v>
      </c>
      <c r="P11" s="59"/>
      <c r="Q11" s="53"/>
      <c r="R11" s="46">
        <v>80</v>
      </c>
      <c r="S11" s="6" t="s">
        <v>11</v>
      </c>
      <c r="T11" s="39">
        <v>3419.4915254237289</v>
      </c>
      <c r="U11" s="58">
        <f>R11*T11</f>
        <v>273559.32203389832</v>
      </c>
      <c r="AF11" s="56">
        <f>D11+R11</f>
        <v>240</v>
      </c>
      <c r="AG11" s="73" t="s">
        <v>11</v>
      </c>
      <c r="AH11" s="78">
        <f>T11</f>
        <v>3419.4915254237289</v>
      </c>
      <c r="AI11" s="53">
        <f>AF11*AH11</f>
        <v>820677.96610169497</v>
      </c>
    </row>
    <row r="12" spans="1:35" s="44" customFormat="1" ht="15.6" customHeight="1">
      <c r="A12" s="44">
        <v>4</v>
      </c>
      <c r="J12" s="72"/>
      <c r="AG12" s="72"/>
      <c r="AH12" s="72"/>
    </row>
    <row r="13" spans="1:35" s="44" customFormat="1" ht="31.2">
      <c r="A13" s="44">
        <v>5</v>
      </c>
      <c r="B13" s="6">
        <v>5</v>
      </c>
      <c r="C13" s="7" t="s">
        <v>16</v>
      </c>
      <c r="D13" s="6">
        <v>175</v>
      </c>
      <c r="E13" s="6" t="s">
        <v>11</v>
      </c>
      <c r="F13" s="39">
        <v>3177.9661016949153</v>
      </c>
      <c r="G13" s="39">
        <f>F13*1.18</f>
        <v>3750</v>
      </c>
      <c r="H13" s="39">
        <f>D13*G13</f>
        <v>656250</v>
      </c>
      <c r="I13" s="6">
        <v>175</v>
      </c>
      <c r="J13" s="73" t="s">
        <v>11</v>
      </c>
      <c r="K13" s="53">
        <f>G13</f>
        <v>3750</v>
      </c>
      <c r="L13" s="59">
        <f>I13*K13</f>
        <v>656250</v>
      </c>
      <c r="M13" s="53">
        <f>I13-D13</f>
        <v>0</v>
      </c>
      <c r="N13" s="44">
        <f>M13*G13</f>
        <v>0</v>
      </c>
      <c r="O13" s="59">
        <f>M13*K13</f>
        <v>0</v>
      </c>
      <c r="P13" s="59"/>
      <c r="Q13" s="53"/>
      <c r="R13" s="46">
        <v>50</v>
      </c>
      <c r="S13" s="6" t="s">
        <v>11</v>
      </c>
      <c r="T13" s="39">
        <v>3177.9661016949153</v>
      </c>
      <c r="U13" s="9">
        <f>R13*T13</f>
        <v>158898.30508474578</v>
      </c>
      <c r="AF13" s="56">
        <f>D13+R13</f>
        <v>225</v>
      </c>
      <c r="AG13" s="73" t="s">
        <v>11</v>
      </c>
      <c r="AH13" s="78">
        <f>T13</f>
        <v>3177.9661016949153</v>
      </c>
      <c r="AI13" s="53">
        <f>AF13*AH13</f>
        <v>715042.37288135593</v>
      </c>
    </row>
    <row r="14" spans="1:35" s="44" customFormat="1">
      <c r="A14" s="44">
        <v>5</v>
      </c>
    </row>
    <row r="15" spans="1:35" s="44" customFormat="1" ht="15.6">
      <c r="A15" s="44">
        <v>6</v>
      </c>
      <c r="B15" s="6">
        <v>6</v>
      </c>
      <c r="C15" s="7" t="s">
        <v>17</v>
      </c>
      <c r="D15" s="6">
        <v>4</v>
      </c>
      <c r="E15" s="6" t="s">
        <v>14</v>
      </c>
      <c r="F15" s="39">
        <v>394067.79661016952</v>
      </c>
      <c r="G15" s="39">
        <f>F15*1.18</f>
        <v>465000</v>
      </c>
      <c r="H15" s="39">
        <f>D15*G15</f>
        <v>1860000</v>
      </c>
      <c r="I15" s="6">
        <v>4</v>
      </c>
      <c r="J15" s="6" t="s">
        <v>14</v>
      </c>
      <c r="K15" s="53">
        <f>G15</f>
        <v>465000</v>
      </c>
      <c r="L15" s="59">
        <f>I15*K15</f>
        <v>1860000</v>
      </c>
      <c r="M15" s="53">
        <f>I15-D15</f>
        <v>0</v>
      </c>
      <c r="N15" s="44">
        <f>M15*G15</f>
        <v>0</v>
      </c>
      <c r="O15" s="59"/>
      <c r="P15" s="59"/>
      <c r="Q15" s="53"/>
      <c r="R15" s="46">
        <v>2</v>
      </c>
      <c r="S15" s="6" t="s">
        <v>14</v>
      </c>
      <c r="T15" s="39">
        <v>394067.79661016952</v>
      </c>
      <c r="U15" s="9">
        <f>R15*T15</f>
        <v>788135.59322033904</v>
      </c>
      <c r="AF15" s="56">
        <f>D15+R15</f>
        <v>6</v>
      </c>
      <c r="AG15" s="6" t="s">
        <v>14</v>
      </c>
      <c r="AH15" s="39">
        <v>394067.79661016952</v>
      </c>
      <c r="AI15" s="53">
        <f>AF15*AH15</f>
        <v>2364406.779661017</v>
      </c>
    </row>
    <row r="16" spans="1:35" s="44" customFormat="1">
      <c r="A16" s="44">
        <v>6</v>
      </c>
    </row>
    <row r="17" spans="1:35" s="44" customFormat="1" ht="15.6">
      <c r="A17" s="44">
        <v>7</v>
      </c>
      <c r="B17" s="6">
        <v>7</v>
      </c>
      <c r="C17" s="7" t="s">
        <v>18</v>
      </c>
      <c r="D17" s="6">
        <v>4</v>
      </c>
      <c r="E17" s="6" t="s">
        <v>14</v>
      </c>
      <c r="F17" s="40">
        <v>1266949.1525423729</v>
      </c>
      <c r="G17" s="39">
        <f>F17*1.18</f>
        <v>1495000</v>
      </c>
      <c r="H17" s="39">
        <f>D17*G17</f>
        <v>5980000</v>
      </c>
      <c r="I17" s="6">
        <v>4</v>
      </c>
      <c r="J17" s="6" t="s">
        <v>14</v>
      </c>
      <c r="K17" s="53">
        <f>G17</f>
        <v>1495000</v>
      </c>
      <c r="L17" s="59">
        <f>I17*K17</f>
        <v>5980000</v>
      </c>
      <c r="M17" s="53">
        <f>I17-D17</f>
        <v>0</v>
      </c>
      <c r="N17" s="44">
        <f>M17*G17</f>
        <v>0</v>
      </c>
      <c r="O17" s="59"/>
      <c r="P17" s="59"/>
      <c r="Q17" s="53"/>
      <c r="R17" s="46">
        <v>2</v>
      </c>
      <c r="S17" s="6" t="s">
        <v>14</v>
      </c>
      <c r="T17" s="40">
        <v>1266949.1525423729</v>
      </c>
      <c r="U17" s="9">
        <f>R17*T17</f>
        <v>2533898.3050847459</v>
      </c>
      <c r="AF17" s="56">
        <f>D17+R17</f>
        <v>6</v>
      </c>
      <c r="AG17" s="6" t="s">
        <v>14</v>
      </c>
      <c r="AH17" s="40">
        <v>1266949.1525423729</v>
      </c>
      <c r="AI17" s="53">
        <f>AF17*AH17</f>
        <v>7601694.9152542371</v>
      </c>
    </row>
    <row r="18" spans="1:35" s="44" customFormat="1">
      <c r="A18" s="44">
        <v>7</v>
      </c>
    </row>
    <row r="19" spans="1:35" s="44" customFormat="1" ht="15.6">
      <c r="A19" s="44">
        <v>8</v>
      </c>
      <c r="B19" s="6">
        <v>8</v>
      </c>
      <c r="C19" s="7" t="s">
        <v>19</v>
      </c>
      <c r="D19" s="6">
        <v>4</v>
      </c>
      <c r="E19" s="6" t="s">
        <v>14</v>
      </c>
      <c r="F19" s="40">
        <v>292372.88135593222</v>
      </c>
      <c r="G19" s="39">
        <f>F19*1.18</f>
        <v>345000</v>
      </c>
      <c r="H19" s="39">
        <f>D19*G19</f>
        <v>1380000</v>
      </c>
      <c r="I19" s="6">
        <v>4</v>
      </c>
      <c r="J19" s="6" t="s">
        <v>14</v>
      </c>
      <c r="K19" s="53">
        <f>G19</f>
        <v>345000</v>
      </c>
      <c r="L19" s="59">
        <f>I19*K19</f>
        <v>1380000</v>
      </c>
      <c r="M19" s="53">
        <f>I19-D19</f>
        <v>0</v>
      </c>
      <c r="N19" s="44">
        <f>M19*G19</f>
        <v>0</v>
      </c>
      <c r="O19" s="59"/>
      <c r="P19" s="59"/>
      <c r="Q19" s="53"/>
      <c r="R19" s="46">
        <v>2</v>
      </c>
      <c r="S19" s="6" t="s">
        <v>14</v>
      </c>
      <c r="T19" s="40">
        <v>292372.88135593222</v>
      </c>
      <c r="U19" s="9">
        <f>R19*T19</f>
        <v>584745.76271186443</v>
      </c>
      <c r="AF19" s="56">
        <f>D19+R19</f>
        <v>6</v>
      </c>
      <c r="AG19" s="6" t="s">
        <v>14</v>
      </c>
      <c r="AH19" s="40">
        <v>292372.88135593222</v>
      </c>
      <c r="AI19" s="53">
        <f>AF19*AH19</f>
        <v>1754237.2881355933</v>
      </c>
    </row>
    <row r="20" spans="1:35" s="44" customFormat="1" ht="15.6" customHeight="1">
      <c r="A20" s="44">
        <v>8</v>
      </c>
    </row>
    <row r="21" spans="1:35" s="44" customFormat="1" ht="15.6">
      <c r="A21" s="44">
        <v>9</v>
      </c>
      <c r="B21" s="6">
        <v>9</v>
      </c>
      <c r="C21" s="7" t="s">
        <v>20</v>
      </c>
      <c r="D21" s="6">
        <v>4</v>
      </c>
      <c r="E21" s="6" t="s">
        <v>14</v>
      </c>
      <c r="F21" s="40">
        <v>19067.796610169491</v>
      </c>
      <c r="G21" s="39">
        <f>F21*1.18</f>
        <v>22500</v>
      </c>
      <c r="H21" s="39">
        <f>D21*G21</f>
        <v>90000</v>
      </c>
      <c r="I21" s="6">
        <v>4</v>
      </c>
      <c r="J21" s="6" t="s">
        <v>14</v>
      </c>
      <c r="K21" s="53">
        <f>G21</f>
        <v>22500</v>
      </c>
      <c r="L21" s="59">
        <f>I21*K21</f>
        <v>90000</v>
      </c>
      <c r="M21" s="53">
        <f>I21-D21</f>
        <v>0</v>
      </c>
      <c r="N21" s="44">
        <f>M21*G21</f>
        <v>0</v>
      </c>
      <c r="O21" s="59"/>
      <c r="P21" s="59"/>
      <c r="Q21" s="53"/>
      <c r="R21" s="46">
        <v>2</v>
      </c>
      <c r="S21" s="6" t="s">
        <v>14</v>
      </c>
      <c r="T21" s="40">
        <v>19067.796610169491</v>
      </c>
      <c r="U21" s="9">
        <f>R21*T21</f>
        <v>38135.593220338982</v>
      </c>
      <c r="AF21" s="56">
        <f>D21+R21</f>
        <v>6</v>
      </c>
      <c r="AG21" s="6" t="s">
        <v>14</v>
      </c>
      <c r="AH21" s="40">
        <v>19067.796610169491</v>
      </c>
      <c r="AI21" s="53">
        <f>AF21*AH21</f>
        <v>114406.77966101695</v>
      </c>
    </row>
    <row r="22" spans="1:35" s="44" customFormat="1">
      <c r="A22" s="44">
        <v>9</v>
      </c>
    </row>
    <row r="23" spans="1:35" s="44" customFormat="1" ht="15.6">
      <c r="A23" s="44">
        <v>10</v>
      </c>
      <c r="B23" s="6">
        <v>10</v>
      </c>
      <c r="C23" s="7" t="s">
        <v>21</v>
      </c>
      <c r="D23" s="6">
        <v>4</v>
      </c>
      <c r="E23" s="6" t="s">
        <v>14</v>
      </c>
      <c r="F23" s="40">
        <v>1012711.8644067798</v>
      </c>
      <c r="G23" s="39">
        <f>F23*1.18</f>
        <v>1195000</v>
      </c>
      <c r="H23" s="39">
        <f>D23*G23</f>
        <v>4780000</v>
      </c>
      <c r="I23" s="6">
        <v>4</v>
      </c>
      <c r="J23" s="6" t="s">
        <v>14</v>
      </c>
      <c r="K23" s="53">
        <f>G23</f>
        <v>1195000</v>
      </c>
      <c r="L23" s="59">
        <f>I23*K23</f>
        <v>4780000</v>
      </c>
      <c r="M23" s="53">
        <f>I23-D23</f>
        <v>0</v>
      </c>
      <c r="N23" s="44">
        <f>M23*G23</f>
        <v>0</v>
      </c>
      <c r="O23" s="59"/>
      <c r="P23" s="59"/>
      <c r="Q23" s="53"/>
      <c r="R23" s="46">
        <v>8</v>
      </c>
      <c r="S23" s="6" t="s">
        <v>14</v>
      </c>
      <c r="T23" s="40">
        <v>1012711.8644067798</v>
      </c>
      <c r="U23" s="9">
        <f>R23*T23</f>
        <v>8101694.9152542381</v>
      </c>
      <c r="AF23" s="56">
        <f>D23+R23</f>
        <v>12</v>
      </c>
      <c r="AG23" s="6" t="s">
        <v>14</v>
      </c>
      <c r="AH23" s="40">
        <v>1012711.8644067798</v>
      </c>
      <c r="AI23" s="53">
        <f>AF23*AH23</f>
        <v>12152542.372881357</v>
      </c>
    </row>
    <row r="24" spans="1:35" s="44" customFormat="1">
      <c r="A24" s="44">
        <v>10</v>
      </c>
    </row>
    <row r="25" spans="1:35" s="44" customFormat="1" ht="15.6">
      <c r="A25" s="44">
        <v>11</v>
      </c>
      <c r="B25" s="6">
        <v>11</v>
      </c>
      <c r="C25" s="7" t="s">
        <v>22</v>
      </c>
      <c r="D25" s="6">
        <v>2</v>
      </c>
      <c r="E25" s="6" t="s">
        <v>14</v>
      </c>
      <c r="F25" s="40">
        <v>4025423.7288135597</v>
      </c>
      <c r="G25" s="39">
        <f>F25*1.18</f>
        <v>4750000</v>
      </c>
      <c r="H25" s="39">
        <f>D25*G25</f>
        <v>9500000</v>
      </c>
      <c r="I25" s="6">
        <v>2</v>
      </c>
      <c r="J25" s="6" t="s">
        <v>14</v>
      </c>
      <c r="K25" s="53">
        <f>G25</f>
        <v>4750000</v>
      </c>
      <c r="L25" s="59">
        <f>I25*K25</f>
        <v>9500000</v>
      </c>
      <c r="M25" s="53">
        <f>I25-D25</f>
        <v>0</v>
      </c>
      <c r="N25" s="44">
        <f>M25*G25</f>
        <v>0</v>
      </c>
      <c r="O25" s="59"/>
      <c r="P25" s="59"/>
      <c r="Q25" s="53"/>
      <c r="R25" s="46"/>
      <c r="S25" s="6" t="s">
        <v>14</v>
      </c>
      <c r="T25" s="40">
        <v>4025423.7288135597</v>
      </c>
      <c r="U25" s="9">
        <f>R25*T25</f>
        <v>0</v>
      </c>
      <c r="AF25" s="56">
        <f>D25+R25</f>
        <v>2</v>
      </c>
      <c r="AG25" s="6" t="s">
        <v>14</v>
      </c>
      <c r="AH25" s="40">
        <v>4025423.7288135597</v>
      </c>
      <c r="AI25" s="53">
        <f>AF25*AH25</f>
        <v>8050847.4576271195</v>
      </c>
    </row>
    <row r="26" spans="1:35" s="44" customFormat="1">
      <c r="A26" s="44">
        <v>11</v>
      </c>
    </row>
    <row r="27" spans="1:35" s="44" customFormat="1" ht="15.6">
      <c r="A27" s="44">
        <v>12</v>
      </c>
      <c r="B27" s="6">
        <v>12</v>
      </c>
      <c r="C27" s="7" t="s">
        <v>23</v>
      </c>
      <c r="D27" s="6">
        <v>2</v>
      </c>
      <c r="E27" s="6" t="s">
        <v>14</v>
      </c>
      <c r="F27" s="40">
        <v>3008474.5762711866</v>
      </c>
      <c r="G27" s="39">
        <f>F27*1.18</f>
        <v>3550000</v>
      </c>
      <c r="H27" s="39">
        <f>D27*G27</f>
        <v>7100000</v>
      </c>
      <c r="I27" s="6">
        <v>2</v>
      </c>
      <c r="J27" s="6" t="s">
        <v>14</v>
      </c>
      <c r="K27" s="53">
        <f>G27</f>
        <v>3550000</v>
      </c>
      <c r="L27" s="59">
        <f>I27*K27</f>
        <v>7100000</v>
      </c>
      <c r="M27" s="53">
        <f>I27-D27</f>
        <v>0</v>
      </c>
      <c r="N27" s="44">
        <f>M27*G27</f>
        <v>0</v>
      </c>
      <c r="O27" s="59"/>
      <c r="P27" s="59"/>
      <c r="Q27" s="53"/>
      <c r="R27" s="46">
        <v>2</v>
      </c>
      <c r="S27" s="6" t="s">
        <v>14</v>
      </c>
      <c r="T27" s="40">
        <v>3008474.5762711866</v>
      </c>
      <c r="U27" s="9">
        <f>R27*T27</f>
        <v>6016949.1525423732</v>
      </c>
      <c r="AF27" s="56">
        <f>D27+R27</f>
        <v>4</v>
      </c>
      <c r="AG27" s="6" t="s">
        <v>14</v>
      </c>
      <c r="AH27" s="40">
        <v>3008474.5762711866</v>
      </c>
      <c r="AI27" s="53">
        <f>AF27*AH27</f>
        <v>12033898.305084746</v>
      </c>
    </row>
    <row r="28" spans="1:35" s="44" customFormat="1">
      <c r="A28" s="44">
        <v>12</v>
      </c>
    </row>
    <row r="29" spans="1:35" s="44" customFormat="1" ht="31.2">
      <c r="A29" s="44">
        <v>13</v>
      </c>
      <c r="B29" s="6">
        <v>13</v>
      </c>
      <c r="C29" s="7" t="s">
        <v>24</v>
      </c>
      <c r="D29" s="6">
        <v>2</v>
      </c>
      <c r="E29" s="6" t="s">
        <v>14</v>
      </c>
      <c r="F29" s="39">
        <v>843220.3389830509</v>
      </c>
      <c r="G29" s="39">
        <f>F29*1.18</f>
        <v>995000</v>
      </c>
      <c r="H29" s="39">
        <f>D29*G29</f>
        <v>1990000</v>
      </c>
      <c r="I29" s="6">
        <v>2</v>
      </c>
      <c r="J29" s="6" t="s">
        <v>14</v>
      </c>
      <c r="K29" s="53">
        <f>G29</f>
        <v>995000</v>
      </c>
      <c r="L29" s="59">
        <f>I29*K29</f>
        <v>1990000</v>
      </c>
      <c r="M29" s="53">
        <f>I29-D29</f>
        <v>0</v>
      </c>
      <c r="N29" s="44">
        <f>M29*G29</f>
        <v>0</v>
      </c>
      <c r="O29" s="59"/>
      <c r="P29" s="59"/>
      <c r="Q29" s="53"/>
      <c r="R29" s="46">
        <v>1</v>
      </c>
      <c r="S29" s="6" t="s">
        <v>14</v>
      </c>
      <c r="T29" s="39">
        <v>843220.3389830509</v>
      </c>
      <c r="U29" s="9">
        <f>R29*T29</f>
        <v>843220.3389830509</v>
      </c>
      <c r="AF29" s="56">
        <f>D29+R29</f>
        <v>3</v>
      </c>
      <c r="AG29" s="6" t="s">
        <v>14</v>
      </c>
      <c r="AH29" s="39">
        <v>843220.3389830509</v>
      </c>
      <c r="AI29" s="53">
        <f>AF29*AH29</f>
        <v>2529661.0169491526</v>
      </c>
    </row>
    <row r="30" spans="1:35" s="44" customFormat="1">
      <c r="A30" s="44">
        <v>13</v>
      </c>
    </row>
    <row r="31" spans="1:35" s="44" customFormat="1" ht="15.6">
      <c r="A31" s="44">
        <v>14</v>
      </c>
      <c r="B31" s="6">
        <v>14</v>
      </c>
      <c r="C31" s="7" t="s">
        <v>25</v>
      </c>
      <c r="D31" s="6">
        <v>4</v>
      </c>
      <c r="E31" s="6" t="s">
        <v>14</v>
      </c>
      <c r="F31" s="39">
        <v>19067.796610169491</v>
      </c>
      <c r="G31" s="39">
        <f>F31*1.18</f>
        <v>22500</v>
      </c>
      <c r="H31" s="39">
        <f>D31*G31</f>
        <v>90000</v>
      </c>
      <c r="I31" s="6">
        <v>4</v>
      </c>
      <c r="J31" s="6" t="s">
        <v>14</v>
      </c>
      <c r="K31" s="53">
        <f>G31</f>
        <v>22500</v>
      </c>
      <c r="L31" s="59">
        <f>I31*K31</f>
        <v>90000</v>
      </c>
      <c r="M31" s="53">
        <f>I31-D31</f>
        <v>0</v>
      </c>
      <c r="N31" s="44">
        <f>M31*G31</f>
        <v>0</v>
      </c>
      <c r="O31" s="59"/>
      <c r="P31" s="59"/>
      <c r="Q31" s="53"/>
      <c r="R31" s="46">
        <v>2</v>
      </c>
      <c r="S31" s="6" t="s">
        <v>14</v>
      </c>
      <c r="T31" s="39">
        <v>19067.796610169491</v>
      </c>
      <c r="U31" s="9">
        <f>R31*T31</f>
        <v>38135.593220338982</v>
      </c>
      <c r="AF31" s="56">
        <f>D31+R31</f>
        <v>6</v>
      </c>
      <c r="AG31" s="6" t="s">
        <v>14</v>
      </c>
      <c r="AH31" s="39">
        <v>19067.796610169491</v>
      </c>
      <c r="AI31" s="53">
        <f>AF31*AH31</f>
        <v>114406.77966101695</v>
      </c>
    </row>
    <row r="32" spans="1:35" s="44" customFormat="1">
      <c r="A32" s="44">
        <v>14</v>
      </c>
    </row>
    <row r="33" spans="1:35" s="44" customFormat="1" ht="15.6">
      <c r="A33" s="44">
        <v>15</v>
      </c>
      <c r="B33" s="6">
        <v>15</v>
      </c>
      <c r="C33" s="7" t="s">
        <v>26</v>
      </c>
      <c r="D33" s="6">
        <v>62</v>
      </c>
      <c r="E33" s="6" t="s">
        <v>14</v>
      </c>
      <c r="F33" s="39">
        <v>15889.830508474577</v>
      </c>
      <c r="G33" s="39">
        <f>F33*1.18</f>
        <v>18750</v>
      </c>
      <c r="H33" s="39">
        <f>D33*G33</f>
        <v>1162500</v>
      </c>
      <c r="I33" s="6">
        <v>62</v>
      </c>
      <c r="J33" s="6" t="s">
        <v>14</v>
      </c>
      <c r="K33" s="53">
        <f>G33</f>
        <v>18750</v>
      </c>
      <c r="L33" s="59">
        <f>I33*K33</f>
        <v>1162500</v>
      </c>
      <c r="M33" s="53">
        <f>I33-D33</f>
        <v>0</v>
      </c>
      <c r="N33" s="44">
        <f>M33*G33</f>
        <v>0</v>
      </c>
      <c r="O33" s="59"/>
      <c r="P33" s="59"/>
      <c r="Q33" s="53"/>
      <c r="R33" s="46">
        <v>40</v>
      </c>
      <c r="S33" s="6" t="s">
        <v>14</v>
      </c>
      <c r="T33" s="39">
        <v>15889.830508474577</v>
      </c>
      <c r="U33" s="9">
        <f>R33*T33</f>
        <v>635593.22033898311</v>
      </c>
      <c r="AF33" s="56">
        <f>D33+R33</f>
        <v>102</v>
      </c>
      <c r="AG33" s="6" t="s">
        <v>14</v>
      </c>
      <c r="AH33" s="39">
        <v>15889.830508474577</v>
      </c>
      <c r="AI33" s="53">
        <f>AF33*AH33</f>
        <v>1620762.7118644069</v>
      </c>
    </row>
    <row r="34" spans="1:35" s="44" customFormat="1">
      <c r="A34" s="44">
        <v>15</v>
      </c>
    </row>
    <row r="35" spans="1:35" s="44" customFormat="1" ht="31.2">
      <c r="A35" s="44">
        <v>16</v>
      </c>
      <c r="B35" s="6">
        <v>16</v>
      </c>
      <c r="C35" s="7" t="s">
        <v>27</v>
      </c>
      <c r="D35" s="6">
        <v>7</v>
      </c>
      <c r="E35" s="6" t="s">
        <v>14</v>
      </c>
      <c r="F35" s="39">
        <v>97457.627118644072</v>
      </c>
      <c r="G35" s="39">
        <f>F35*1.18</f>
        <v>115000</v>
      </c>
      <c r="H35" s="39">
        <f>D35*G35</f>
        <v>805000</v>
      </c>
      <c r="I35" s="6">
        <v>7</v>
      </c>
      <c r="J35" s="6" t="s">
        <v>14</v>
      </c>
      <c r="K35" s="53">
        <f>G35</f>
        <v>115000</v>
      </c>
      <c r="L35" s="59">
        <f>I35*K35</f>
        <v>805000</v>
      </c>
      <c r="M35" s="53">
        <f>I35-D35</f>
        <v>0</v>
      </c>
      <c r="N35" s="44">
        <f>M35*G35</f>
        <v>0</v>
      </c>
      <c r="O35" s="59"/>
      <c r="P35" s="59"/>
      <c r="Q35" s="53"/>
      <c r="R35" s="46">
        <v>2</v>
      </c>
      <c r="S35" s="6" t="s">
        <v>14</v>
      </c>
      <c r="T35" s="39">
        <v>97457.627118644072</v>
      </c>
      <c r="U35" s="9">
        <f>R35*T35</f>
        <v>194915.25423728814</v>
      </c>
      <c r="AF35" s="56">
        <f>D35+R35</f>
        <v>9</v>
      </c>
      <c r="AG35" s="6" t="s">
        <v>14</v>
      </c>
      <c r="AH35" s="39">
        <v>97457.627118644072</v>
      </c>
      <c r="AI35" s="53">
        <f>AF35*AH35</f>
        <v>877118.64406779665</v>
      </c>
    </row>
    <row r="36" spans="1:35" s="44" customFormat="1">
      <c r="A36" s="44">
        <v>16</v>
      </c>
    </row>
    <row r="37" spans="1:35" s="44" customFormat="1" ht="15.6">
      <c r="A37" s="44">
        <v>17</v>
      </c>
      <c r="B37" s="6">
        <v>17</v>
      </c>
      <c r="C37" s="7" t="s">
        <v>28</v>
      </c>
      <c r="D37" s="6">
        <v>4</v>
      </c>
      <c r="E37" s="6" t="s">
        <v>14</v>
      </c>
      <c r="F37" s="39">
        <v>97457.627118644072</v>
      </c>
      <c r="G37" s="39">
        <f>F37*1.18</f>
        <v>115000</v>
      </c>
      <c r="H37" s="39">
        <f>D37*G37</f>
        <v>460000</v>
      </c>
      <c r="I37" s="6">
        <v>4</v>
      </c>
      <c r="J37" s="6" t="s">
        <v>14</v>
      </c>
      <c r="K37" s="53">
        <f>G37</f>
        <v>115000</v>
      </c>
      <c r="L37" s="59">
        <f>I37*K37</f>
        <v>460000</v>
      </c>
      <c r="M37" s="53">
        <f>I37-D37</f>
        <v>0</v>
      </c>
      <c r="N37" s="44">
        <f>M37*G37</f>
        <v>0</v>
      </c>
      <c r="O37" s="59"/>
      <c r="P37" s="59"/>
      <c r="Q37" s="53"/>
      <c r="R37" s="46">
        <v>2</v>
      </c>
      <c r="S37" s="6" t="s">
        <v>14</v>
      </c>
      <c r="T37" s="39">
        <v>97457.627118644072</v>
      </c>
      <c r="U37" s="9">
        <f>R37*T37</f>
        <v>194915.25423728814</v>
      </c>
      <c r="AF37" s="56">
        <f>D37+R37</f>
        <v>6</v>
      </c>
      <c r="AG37" s="6" t="s">
        <v>14</v>
      </c>
      <c r="AH37" s="39">
        <v>97457.627118644072</v>
      </c>
      <c r="AI37" s="53">
        <f>AF37*AH37</f>
        <v>584745.76271186443</v>
      </c>
    </row>
    <row r="38" spans="1:35" s="44" customFormat="1">
      <c r="A38" s="44">
        <v>17</v>
      </c>
    </row>
    <row r="39" spans="1:35" s="44" customFormat="1" ht="31.2">
      <c r="A39" s="44">
        <v>18</v>
      </c>
      <c r="B39" s="6">
        <v>18</v>
      </c>
      <c r="C39" s="7" t="s">
        <v>29</v>
      </c>
      <c r="D39" s="6">
        <v>2</v>
      </c>
      <c r="E39" s="6" t="s">
        <v>14</v>
      </c>
      <c r="F39" s="39">
        <v>444915.25423728814</v>
      </c>
      <c r="G39" s="39">
        <f>F39*1.18</f>
        <v>525000</v>
      </c>
      <c r="H39" s="39">
        <f>D39*G39</f>
        <v>1050000</v>
      </c>
      <c r="I39" s="6">
        <v>2</v>
      </c>
      <c r="J39" s="6" t="s">
        <v>14</v>
      </c>
      <c r="K39" s="53">
        <f>G39</f>
        <v>525000</v>
      </c>
      <c r="L39" s="59">
        <f>I39*K39</f>
        <v>1050000</v>
      </c>
      <c r="M39" s="53">
        <f>I39-D39</f>
        <v>0</v>
      </c>
      <c r="N39" s="44">
        <f>M39*G39</f>
        <v>0</v>
      </c>
      <c r="O39" s="59"/>
      <c r="P39" s="59"/>
      <c r="Q39" s="53"/>
      <c r="R39" s="46"/>
      <c r="S39" s="6" t="s">
        <v>14</v>
      </c>
      <c r="T39" s="39">
        <v>444915.25423728814</v>
      </c>
      <c r="U39" s="9">
        <f>R39*T39</f>
        <v>0</v>
      </c>
      <c r="AF39" s="56">
        <f>D39+R39</f>
        <v>2</v>
      </c>
      <c r="AG39" s="6" t="s">
        <v>14</v>
      </c>
      <c r="AH39" s="39">
        <v>444915.25423728814</v>
      </c>
      <c r="AI39" s="53">
        <f>AF39*AH39</f>
        <v>889830.50847457629</v>
      </c>
    </row>
    <row r="40" spans="1:35" s="44" customFormat="1">
      <c r="A40" s="44">
        <v>18</v>
      </c>
      <c r="C40" s="47"/>
      <c r="F40" s="45"/>
      <c r="G40" s="45"/>
      <c r="H40" s="45"/>
      <c r="L40" s="45"/>
      <c r="M40" s="45"/>
      <c r="N40" s="45"/>
      <c r="O40" s="45"/>
      <c r="P40" s="45"/>
    </row>
    <row r="41" spans="1:35" s="44" customFormat="1" ht="15.6">
      <c r="A41" s="44">
        <v>19</v>
      </c>
      <c r="B41" s="6">
        <v>19</v>
      </c>
      <c r="C41" s="7" t="s">
        <v>30</v>
      </c>
      <c r="D41" s="6">
        <v>4</v>
      </c>
      <c r="E41" s="6" t="s">
        <v>14</v>
      </c>
      <c r="F41" s="39">
        <v>63559.322033898308</v>
      </c>
      <c r="G41" s="39">
        <f>F41*1.18</f>
        <v>75000</v>
      </c>
      <c r="H41" s="39">
        <f>D41*G41</f>
        <v>300000</v>
      </c>
      <c r="I41" s="6">
        <v>4</v>
      </c>
      <c r="J41" s="6" t="s">
        <v>14</v>
      </c>
      <c r="K41" s="53">
        <f>G41</f>
        <v>75000</v>
      </c>
      <c r="L41" s="59">
        <f>I41*K41</f>
        <v>300000</v>
      </c>
      <c r="M41" s="53">
        <f>I41-D41</f>
        <v>0</v>
      </c>
      <c r="N41" s="44">
        <f>M41*G41</f>
        <v>0</v>
      </c>
      <c r="O41" s="59"/>
      <c r="P41" s="59"/>
      <c r="Q41" s="53"/>
      <c r="R41" s="46">
        <v>2</v>
      </c>
      <c r="S41" s="6" t="s">
        <v>14</v>
      </c>
      <c r="T41" s="39">
        <v>63559.322033898308</v>
      </c>
      <c r="U41" s="9">
        <f>R41*T41</f>
        <v>127118.64406779662</v>
      </c>
      <c r="AF41" s="56">
        <f>D41+R41</f>
        <v>6</v>
      </c>
      <c r="AG41" s="6" t="s">
        <v>14</v>
      </c>
      <c r="AH41" s="39">
        <v>63559.322033898308</v>
      </c>
      <c r="AI41" s="53">
        <f>AF41*AH41</f>
        <v>381355.93220338982</v>
      </c>
    </row>
    <row r="42" spans="1:35" s="44" customFormat="1">
      <c r="A42" s="44">
        <v>19</v>
      </c>
      <c r="C42" s="47"/>
      <c r="F42" s="45"/>
      <c r="G42" s="45"/>
      <c r="H42" s="45"/>
      <c r="L42" s="45"/>
      <c r="M42" s="45"/>
      <c r="N42" s="45"/>
      <c r="O42" s="45"/>
      <c r="P42" s="45"/>
    </row>
    <row r="43" spans="1:35" s="44" customFormat="1" ht="15.6">
      <c r="A43" s="44">
        <v>20</v>
      </c>
      <c r="B43" s="6">
        <v>20</v>
      </c>
      <c r="C43" s="7" t="s">
        <v>31</v>
      </c>
      <c r="D43" s="6">
        <v>4</v>
      </c>
      <c r="E43" s="6" t="s">
        <v>14</v>
      </c>
      <c r="F43" s="39">
        <v>15889.830508474577</v>
      </c>
      <c r="G43" s="39">
        <f>F43*1.18</f>
        <v>18750</v>
      </c>
      <c r="H43" s="39">
        <f>D43*G43</f>
        <v>75000</v>
      </c>
      <c r="I43" s="6">
        <v>4</v>
      </c>
      <c r="J43" s="6" t="s">
        <v>14</v>
      </c>
      <c r="K43" s="53">
        <f>G43</f>
        <v>18750</v>
      </c>
      <c r="L43" s="59">
        <f>I43*K43</f>
        <v>75000</v>
      </c>
      <c r="M43" s="53">
        <f>I43-D43</f>
        <v>0</v>
      </c>
      <c r="N43" s="44">
        <f>M43*G43</f>
        <v>0</v>
      </c>
      <c r="O43" s="59"/>
      <c r="P43" s="59"/>
      <c r="Q43" s="53"/>
      <c r="R43" s="46">
        <v>2</v>
      </c>
      <c r="S43" s="6" t="s">
        <v>14</v>
      </c>
      <c r="T43" s="39">
        <v>15889.830508474577</v>
      </c>
      <c r="U43" s="9">
        <f>R43*T43</f>
        <v>31779.661016949154</v>
      </c>
      <c r="AF43" s="56">
        <f>D43+R43</f>
        <v>6</v>
      </c>
      <c r="AG43" s="6" t="s">
        <v>14</v>
      </c>
      <c r="AH43" s="39">
        <v>15889.830508474577</v>
      </c>
      <c r="AI43" s="53">
        <f>AF43*AH43</f>
        <v>95338.983050847455</v>
      </c>
    </row>
    <row r="44" spans="1:35" s="44" customFormat="1">
      <c r="A44" s="44">
        <v>20</v>
      </c>
      <c r="C44" s="47"/>
      <c r="F44" s="45"/>
      <c r="G44" s="45"/>
      <c r="H44" s="45"/>
      <c r="L44" s="45"/>
      <c r="M44" s="45"/>
      <c r="N44" s="45"/>
      <c r="O44" s="45"/>
      <c r="P44" s="45"/>
    </row>
    <row r="45" spans="1:35" s="44" customFormat="1" ht="15.6">
      <c r="A45" s="44">
        <v>21</v>
      </c>
      <c r="B45" s="6">
        <v>21</v>
      </c>
      <c r="C45" s="7" t="s">
        <v>32</v>
      </c>
      <c r="D45" s="6">
        <v>4</v>
      </c>
      <c r="E45" s="6" t="s">
        <v>14</v>
      </c>
      <c r="F45" s="39">
        <v>31779.661016949154</v>
      </c>
      <c r="G45" s="39">
        <f>F45*1.18</f>
        <v>37500</v>
      </c>
      <c r="H45" s="39">
        <f>D45*G45</f>
        <v>150000</v>
      </c>
      <c r="I45" s="6">
        <v>4</v>
      </c>
      <c r="J45" s="6" t="s">
        <v>14</v>
      </c>
      <c r="K45" s="53">
        <f>G45</f>
        <v>37500</v>
      </c>
      <c r="L45" s="59">
        <f>I45*K45</f>
        <v>150000</v>
      </c>
      <c r="M45" s="53">
        <f>I45-D45</f>
        <v>0</v>
      </c>
      <c r="N45" s="44">
        <f>M45*G45</f>
        <v>0</v>
      </c>
      <c r="O45" s="59"/>
      <c r="P45" s="59"/>
      <c r="Q45" s="53"/>
      <c r="R45" s="46">
        <v>2</v>
      </c>
      <c r="S45" s="6" t="s">
        <v>14</v>
      </c>
      <c r="T45" s="39">
        <v>31779.661016949154</v>
      </c>
      <c r="U45" s="9">
        <f>R45*T45</f>
        <v>63559.322033898308</v>
      </c>
      <c r="AF45" s="56">
        <f>D45+R45</f>
        <v>6</v>
      </c>
      <c r="AG45" s="6" t="s">
        <v>14</v>
      </c>
      <c r="AH45" s="39">
        <v>31779.661016949154</v>
      </c>
      <c r="AI45" s="53">
        <f>AF45*AH45</f>
        <v>190677.96610169491</v>
      </c>
    </row>
    <row r="46" spans="1:35" s="44" customFormat="1">
      <c r="A46" s="44">
        <v>21</v>
      </c>
      <c r="C46" s="47"/>
      <c r="F46" s="45"/>
      <c r="G46" s="45"/>
      <c r="H46" s="45"/>
      <c r="L46" s="45"/>
      <c r="M46" s="45"/>
      <c r="N46" s="45"/>
      <c r="O46" s="45"/>
      <c r="P46" s="45"/>
    </row>
    <row r="47" spans="1:35" s="44" customFormat="1" ht="15.6">
      <c r="A47" s="44">
        <v>22</v>
      </c>
      <c r="B47" s="6">
        <v>22</v>
      </c>
      <c r="C47" s="7" t="s">
        <v>33</v>
      </c>
      <c r="D47" s="6">
        <v>4</v>
      </c>
      <c r="E47" s="6" t="s">
        <v>14</v>
      </c>
      <c r="F47" s="39">
        <v>326271.18644067796</v>
      </c>
      <c r="G47" s="39">
        <f>F47*1.18</f>
        <v>385000</v>
      </c>
      <c r="H47" s="39">
        <f>D47*G47</f>
        <v>1540000</v>
      </c>
      <c r="I47" s="6">
        <v>4</v>
      </c>
      <c r="J47" s="6" t="s">
        <v>14</v>
      </c>
      <c r="K47" s="53">
        <f>G47</f>
        <v>385000</v>
      </c>
      <c r="L47" s="59">
        <f>I47*K47</f>
        <v>1540000</v>
      </c>
      <c r="M47" s="53">
        <f>I47-D47</f>
        <v>0</v>
      </c>
      <c r="N47" s="44">
        <f>M47*G47</f>
        <v>0</v>
      </c>
      <c r="O47" s="59"/>
      <c r="P47" s="59"/>
      <c r="Q47" s="53"/>
      <c r="R47" s="46">
        <v>2</v>
      </c>
      <c r="S47" s="6" t="s">
        <v>14</v>
      </c>
      <c r="T47" s="39">
        <v>326271.18644067796</v>
      </c>
      <c r="U47" s="9">
        <f>R47*T47</f>
        <v>652542.37288135593</v>
      </c>
      <c r="AF47" s="56">
        <f>D47+R47</f>
        <v>6</v>
      </c>
      <c r="AG47" s="6" t="s">
        <v>14</v>
      </c>
      <c r="AH47" s="39">
        <v>326271.18644067796</v>
      </c>
      <c r="AI47" s="53">
        <f>AF47*AH47</f>
        <v>1957627.1186440678</v>
      </c>
    </row>
    <row r="48" spans="1:35" s="44" customFormat="1">
      <c r="A48" s="44">
        <v>22</v>
      </c>
      <c r="C48" s="47"/>
      <c r="F48" s="45"/>
      <c r="G48" s="45"/>
      <c r="H48" s="45"/>
      <c r="L48" s="45"/>
      <c r="M48" s="45"/>
      <c r="N48" s="45"/>
      <c r="O48" s="45"/>
      <c r="P48" s="45"/>
    </row>
    <row r="49" spans="1:35" s="44" customFormat="1" ht="15.6">
      <c r="A49" s="44">
        <v>23</v>
      </c>
      <c r="B49" s="6">
        <v>23</v>
      </c>
      <c r="C49" s="7" t="s">
        <v>34</v>
      </c>
      <c r="D49" s="6">
        <v>2</v>
      </c>
      <c r="E49" s="6" t="s">
        <v>14</v>
      </c>
      <c r="F49" s="39">
        <v>312500</v>
      </c>
      <c r="G49" s="39">
        <f>F49*1.18</f>
        <v>368750</v>
      </c>
      <c r="H49" s="39">
        <f>D49*G49</f>
        <v>737500</v>
      </c>
      <c r="I49" s="6">
        <v>2</v>
      </c>
      <c r="J49" s="6" t="s">
        <v>14</v>
      </c>
      <c r="K49" s="53">
        <f>G49</f>
        <v>368750</v>
      </c>
      <c r="L49" s="59">
        <f>I49*K49</f>
        <v>737500</v>
      </c>
      <c r="M49" s="53">
        <f>I49-D49</f>
        <v>0</v>
      </c>
      <c r="N49" s="44">
        <f>M49*G49</f>
        <v>0</v>
      </c>
      <c r="O49" s="59"/>
      <c r="P49" s="59"/>
      <c r="Q49" s="53"/>
      <c r="R49" s="46"/>
      <c r="S49" s="6" t="s">
        <v>14</v>
      </c>
      <c r="T49" s="39">
        <v>312500</v>
      </c>
      <c r="U49" s="9">
        <f>R49*T49</f>
        <v>0</v>
      </c>
      <c r="AF49" s="56">
        <f>D49+R49</f>
        <v>2</v>
      </c>
      <c r="AG49" s="6" t="s">
        <v>14</v>
      </c>
      <c r="AH49" s="39">
        <v>312500</v>
      </c>
      <c r="AI49" s="53">
        <f>AF49*AH49</f>
        <v>625000</v>
      </c>
    </row>
    <row r="50" spans="1:35" s="44" customFormat="1">
      <c r="A50" s="44">
        <v>23</v>
      </c>
      <c r="C50" s="47"/>
      <c r="F50" s="45"/>
      <c r="G50" s="45"/>
      <c r="H50" s="45"/>
      <c r="L50" s="45"/>
      <c r="M50" s="45"/>
      <c r="N50" s="45"/>
      <c r="O50" s="45"/>
      <c r="P50" s="45"/>
    </row>
    <row r="51" spans="1:35" s="44" customFormat="1" ht="15.6">
      <c r="A51" s="44">
        <v>24</v>
      </c>
      <c r="B51" s="6">
        <v>24</v>
      </c>
      <c r="C51" s="7" t="s">
        <v>109</v>
      </c>
      <c r="D51" s="6">
        <v>1</v>
      </c>
      <c r="E51" s="6" t="s">
        <v>14</v>
      </c>
      <c r="F51" s="39">
        <v>6779661.0169491526</v>
      </c>
      <c r="G51" s="39">
        <f>F51*1.18</f>
        <v>8000000</v>
      </c>
      <c r="H51" s="39">
        <f>D51*G51</f>
        <v>8000000</v>
      </c>
      <c r="I51" s="6">
        <v>1</v>
      </c>
      <c r="J51" s="6" t="s">
        <v>14</v>
      </c>
      <c r="K51" s="53">
        <f>G51</f>
        <v>8000000</v>
      </c>
      <c r="L51" s="59">
        <f>I51*K51</f>
        <v>8000000</v>
      </c>
      <c r="M51" s="53">
        <f>I51-D51</f>
        <v>0</v>
      </c>
      <c r="N51" s="44">
        <f>M51*G51</f>
        <v>0</v>
      </c>
      <c r="O51" s="59"/>
      <c r="P51" s="59"/>
      <c r="Q51" s="53"/>
      <c r="R51" s="46"/>
      <c r="S51" s="6" t="s">
        <v>14</v>
      </c>
      <c r="T51" s="39">
        <v>6779661.0169491526</v>
      </c>
      <c r="U51" s="9">
        <f>R51*T51</f>
        <v>0</v>
      </c>
      <c r="AF51" s="56">
        <f>D51+R51</f>
        <v>1</v>
      </c>
      <c r="AG51" s="6" t="s">
        <v>14</v>
      </c>
      <c r="AH51" s="39">
        <v>6779661.0169491526</v>
      </c>
      <c r="AI51" s="53">
        <f>AF51*AH51</f>
        <v>6779661.0169491526</v>
      </c>
    </row>
    <row r="52" spans="1:35" s="44" customFormat="1" ht="15" customHeight="1">
      <c r="A52" s="44">
        <v>24</v>
      </c>
      <c r="C52" s="47"/>
      <c r="F52" s="45"/>
      <c r="G52" s="45"/>
      <c r="H52" s="45"/>
      <c r="L52" s="45"/>
      <c r="M52" s="45"/>
      <c r="N52" s="45"/>
      <c r="O52" s="45"/>
      <c r="P52" s="45"/>
    </row>
    <row r="53" spans="1:35" s="44" customFormat="1" ht="15.6">
      <c r="A53" s="44">
        <v>25</v>
      </c>
      <c r="B53" s="6">
        <v>25</v>
      </c>
      <c r="C53" s="7" t="s">
        <v>35</v>
      </c>
      <c r="D53" s="6">
        <v>4</v>
      </c>
      <c r="E53" s="6" t="s">
        <v>14</v>
      </c>
      <c r="F53" s="39">
        <v>1097457.6271186441</v>
      </c>
      <c r="G53" s="39">
        <f>F53*1.18</f>
        <v>1295000</v>
      </c>
      <c r="H53" s="39">
        <f>D53*G53</f>
        <v>5180000</v>
      </c>
      <c r="I53" s="6">
        <v>4</v>
      </c>
      <c r="J53" s="6" t="s">
        <v>14</v>
      </c>
      <c r="K53" s="53">
        <f>G53</f>
        <v>1295000</v>
      </c>
      <c r="L53" s="59">
        <f>I53*K53</f>
        <v>5180000</v>
      </c>
      <c r="M53" s="53">
        <f>I53-D53</f>
        <v>0</v>
      </c>
      <c r="N53" s="44">
        <f>M53*G53</f>
        <v>0</v>
      </c>
      <c r="O53" s="59"/>
      <c r="P53" s="59"/>
      <c r="Q53" s="53"/>
      <c r="R53" s="46">
        <v>2</v>
      </c>
      <c r="S53" s="6" t="s">
        <v>14</v>
      </c>
      <c r="T53" s="39">
        <v>1097457.6271186441</v>
      </c>
      <c r="U53" s="9">
        <f>R53*T53</f>
        <v>2194915.2542372881</v>
      </c>
      <c r="AF53" s="56">
        <f>D53+R53</f>
        <v>6</v>
      </c>
      <c r="AG53" s="6" t="s">
        <v>14</v>
      </c>
      <c r="AH53" s="39">
        <v>1097457.6271186441</v>
      </c>
      <c r="AI53" s="53">
        <f>AF53*AH53</f>
        <v>6584745.762711864</v>
      </c>
    </row>
    <row r="54" spans="1:35" s="44" customFormat="1">
      <c r="A54" s="44">
        <v>25</v>
      </c>
      <c r="C54" s="47"/>
      <c r="F54" s="45"/>
      <c r="G54" s="45"/>
      <c r="H54" s="45"/>
      <c r="L54" s="45"/>
      <c r="M54" s="45"/>
      <c r="N54" s="45"/>
      <c r="O54" s="45"/>
      <c r="P54" s="45"/>
    </row>
    <row r="55" spans="1:35" s="44" customFormat="1" ht="31.2">
      <c r="A55" s="44">
        <v>26</v>
      </c>
      <c r="B55" s="6">
        <v>26</v>
      </c>
      <c r="C55" s="7" t="s">
        <v>36</v>
      </c>
      <c r="D55" s="6">
        <v>2</v>
      </c>
      <c r="E55" s="6" t="s">
        <v>14</v>
      </c>
      <c r="F55" s="39">
        <v>419491.52542372886</v>
      </c>
      <c r="G55" s="39">
        <f>F55*1.18</f>
        <v>495000.00000000006</v>
      </c>
      <c r="H55" s="39">
        <f>D55*G55</f>
        <v>990000.00000000012</v>
      </c>
      <c r="I55" s="6">
        <v>2</v>
      </c>
      <c r="J55" s="6" t="s">
        <v>14</v>
      </c>
      <c r="K55" s="53">
        <f>G55</f>
        <v>495000.00000000006</v>
      </c>
      <c r="L55" s="59">
        <f>I55*K55</f>
        <v>990000.00000000012</v>
      </c>
      <c r="M55" s="53">
        <f>I55-D55</f>
        <v>0</v>
      </c>
      <c r="N55" s="44">
        <f>M55*G55</f>
        <v>0</v>
      </c>
      <c r="O55" s="59"/>
      <c r="P55" s="59"/>
      <c r="Q55" s="53"/>
      <c r="R55" s="46"/>
      <c r="S55" s="6" t="s">
        <v>14</v>
      </c>
      <c r="T55" s="39">
        <v>419491.52542372886</v>
      </c>
      <c r="U55" s="9">
        <f>R55*T55</f>
        <v>0</v>
      </c>
      <c r="AF55" s="56">
        <f>D55+R55</f>
        <v>2</v>
      </c>
      <c r="AG55" s="6" t="s">
        <v>14</v>
      </c>
      <c r="AH55" s="39">
        <v>419491.52542372886</v>
      </c>
      <c r="AI55" s="53">
        <f>AF55*AH55</f>
        <v>838983.05084745772</v>
      </c>
    </row>
    <row r="56" spans="1:35" s="44" customFormat="1">
      <c r="A56" s="44">
        <v>26</v>
      </c>
      <c r="C56" s="47"/>
      <c r="F56" s="45"/>
      <c r="G56" s="45"/>
      <c r="H56" s="45"/>
      <c r="L56" s="45"/>
      <c r="M56" s="45"/>
      <c r="N56" s="45"/>
      <c r="O56" s="45"/>
      <c r="P56" s="45"/>
    </row>
    <row r="57" spans="1:35" s="44" customFormat="1" ht="31.2">
      <c r="A57" s="44">
        <v>27</v>
      </c>
      <c r="B57" s="6">
        <v>27</v>
      </c>
      <c r="C57" s="63" t="s">
        <v>111</v>
      </c>
      <c r="D57" s="6">
        <v>4</v>
      </c>
      <c r="E57" s="6" t="s">
        <v>49</v>
      </c>
      <c r="F57" s="39">
        <v>845338.98305084754</v>
      </c>
      <c r="G57" s="39">
        <f>F57*1.18</f>
        <v>997500</v>
      </c>
      <c r="H57" s="39">
        <f>D57*G57</f>
        <v>3990000</v>
      </c>
      <c r="I57" s="6">
        <v>4</v>
      </c>
      <c r="J57" s="6" t="s">
        <v>49</v>
      </c>
      <c r="K57" s="53">
        <f>G57</f>
        <v>997500</v>
      </c>
      <c r="L57" s="59">
        <f>I57*K57</f>
        <v>3990000</v>
      </c>
      <c r="M57" s="53">
        <f>I57-D57</f>
        <v>0</v>
      </c>
      <c r="N57" s="44">
        <f>M57*G57</f>
        <v>0</v>
      </c>
      <c r="O57" s="59"/>
      <c r="P57" s="59"/>
      <c r="Q57" s="53"/>
      <c r="R57" s="46">
        <v>2</v>
      </c>
      <c r="S57" s="6" t="s">
        <v>49</v>
      </c>
      <c r="T57" s="39">
        <v>845338.98305084754</v>
      </c>
      <c r="U57" s="9">
        <f>R57*T57</f>
        <v>1690677.9661016951</v>
      </c>
      <c r="AF57" s="56">
        <f>D57+R57</f>
        <v>6</v>
      </c>
      <c r="AG57" s="6" t="s">
        <v>49</v>
      </c>
      <c r="AH57" s="39">
        <v>845338.98305084754</v>
      </c>
      <c r="AI57" s="53">
        <f>AF57*AH57</f>
        <v>5072033.8983050855</v>
      </c>
    </row>
    <row r="58" spans="1:35" s="44" customFormat="1">
      <c r="A58" s="44">
        <v>27</v>
      </c>
      <c r="C58" s="47"/>
      <c r="F58" s="45"/>
      <c r="G58" s="45"/>
      <c r="H58" s="45"/>
      <c r="L58" s="45"/>
      <c r="M58" s="45"/>
      <c r="N58" s="45"/>
      <c r="O58" s="45"/>
      <c r="P58" s="45"/>
    </row>
    <row r="59" spans="1:35" s="44" customFormat="1" ht="15.6">
      <c r="A59" s="44">
        <v>28</v>
      </c>
      <c r="B59" s="6">
        <v>28</v>
      </c>
      <c r="C59" s="7" t="s">
        <v>37</v>
      </c>
      <c r="D59" s="6">
        <v>1</v>
      </c>
      <c r="E59" s="6" t="s">
        <v>14</v>
      </c>
      <c r="F59" s="39">
        <v>216101.69491525425</v>
      </c>
      <c r="G59" s="39">
        <f>F59*1.18</f>
        <v>255000</v>
      </c>
      <c r="H59" s="39">
        <f>D59*G59</f>
        <v>255000</v>
      </c>
      <c r="I59" s="6">
        <v>1</v>
      </c>
      <c r="J59" s="6" t="s">
        <v>14</v>
      </c>
      <c r="K59" s="53">
        <f>G59</f>
        <v>255000</v>
      </c>
      <c r="L59" s="59">
        <f>I59*K59</f>
        <v>255000</v>
      </c>
      <c r="M59" s="53">
        <f>I59-D59</f>
        <v>0</v>
      </c>
      <c r="N59" s="44">
        <f>M59*G59</f>
        <v>0</v>
      </c>
      <c r="O59" s="59"/>
      <c r="P59" s="59"/>
      <c r="Q59" s="53"/>
      <c r="R59" s="46"/>
      <c r="S59" s="6" t="s">
        <v>14</v>
      </c>
      <c r="T59" s="39">
        <v>216101.69491525425</v>
      </c>
      <c r="U59" s="9">
        <f>R59*T59</f>
        <v>0</v>
      </c>
      <c r="AF59" s="56">
        <f>D59+R59</f>
        <v>1</v>
      </c>
      <c r="AG59" s="6" t="s">
        <v>14</v>
      </c>
      <c r="AH59" s="39">
        <v>216101.69491525425</v>
      </c>
      <c r="AI59" s="53">
        <f>AF59*AH59</f>
        <v>216101.69491525425</v>
      </c>
    </row>
    <row r="60" spans="1:35" s="44" customFormat="1" ht="30" customHeight="1">
      <c r="A60" s="44">
        <v>28</v>
      </c>
      <c r="C60" s="47"/>
      <c r="F60" s="45"/>
      <c r="G60" s="45"/>
      <c r="H60" s="45"/>
      <c r="L60" s="45"/>
      <c r="M60" s="45"/>
      <c r="N60" s="45"/>
      <c r="O60" s="45"/>
      <c r="P60" s="45"/>
    </row>
    <row r="61" spans="1:35" s="44" customFormat="1" ht="31.95" customHeight="1">
      <c r="A61" s="44">
        <v>29</v>
      </c>
      <c r="B61" s="6">
        <v>29</v>
      </c>
      <c r="C61" s="7" t="s">
        <v>38</v>
      </c>
      <c r="D61" s="6">
        <v>1</v>
      </c>
      <c r="E61" s="6" t="s">
        <v>14</v>
      </c>
      <c r="F61" s="39">
        <v>207627.11864406781</v>
      </c>
      <c r="G61" s="39">
        <f>F61*1.18</f>
        <v>245000</v>
      </c>
      <c r="H61" s="39">
        <f>D61*G61</f>
        <v>245000</v>
      </c>
      <c r="I61" s="6">
        <v>1</v>
      </c>
      <c r="J61" s="6" t="s">
        <v>14</v>
      </c>
      <c r="K61" s="53">
        <f>G61</f>
        <v>245000</v>
      </c>
      <c r="L61" s="59">
        <f>I61*K61</f>
        <v>245000</v>
      </c>
      <c r="M61" s="53">
        <f>I61-D61</f>
        <v>0</v>
      </c>
      <c r="N61" s="44">
        <f>M61*G61</f>
        <v>0</v>
      </c>
      <c r="O61" s="59"/>
      <c r="P61" s="59"/>
      <c r="Q61" s="53"/>
      <c r="R61" s="46"/>
      <c r="S61" s="6" t="s">
        <v>14</v>
      </c>
      <c r="T61" s="39">
        <v>207627.11864406781</v>
      </c>
      <c r="U61" s="9">
        <f>R61*T61</f>
        <v>0</v>
      </c>
      <c r="AF61" s="56">
        <f>D61+R61</f>
        <v>1</v>
      </c>
      <c r="AG61" s="6" t="s">
        <v>14</v>
      </c>
      <c r="AH61" s="39">
        <v>207627.11864406781</v>
      </c>
      <c r="AI61" s="53">
        <f>AF61*AH61</f>
        <v>207627.11864406781</v>
      </c>
    </row>
    <row r="62" spans="1:35" s="44" customFormat="1" ht="30" customHeight="1">
      <c r="A62" s="44">
        <v>29</v>
      </c>
      <c r="C62" s="47"/>
      <c r="F62" s="45"/>
      <c r="G62" s="45"/>
      <c r="H62" s="45"/>
      <c r="L62" s="45"/>
      <c r="M62" s="45"/>
      <c r="N62" s="45"/>
      <c r="O62" s="45"/>
      <c r="P62" s="45"/>
    </row>
    <row r="63" spans="1:35" s="44" customFormat="1" ht="30" customHeight="1">
      <c r="A63" s="44">
        <v>30</v>
      </c>
      <c r="B63" s="6">
        <v>30</v>
      </c>
      <c r="C63" s="7" t="s">
        <v>39</v>
      </c>
      <c r="D63" s="6">
        <v>4</v>
      </c>
      <c r="E63" s="6" t="s">
        <v>14</v>
      </c>
      <c r="F63" s="39">
        <v>12711.864406779661</v>
      </c>
      <c r="G63" s="39">
        <f>F63*1.18</f>
        <v>15000</v>
      </c>
      <c r="H63" s="39">
        <f>D63*G63</f>
        <v>60000</v>
      </c>
      <c r="I63" s="6">
        <v>4</v>
      </c>
      <c r="J63" s="6" t="s">
        <v>14</v>
      </c>
      <c r="K63" s="53">
        <f>G63</f>
        <v>15000</v>
      </c>
      <c r="L63" s="59">
        <f>I63*K63</f>
        <v>60000</v>
      </c>
      <c r="M63" s="53">
        <f>I63-D63</f>
        <v>0</v>
      </c>
      <c r="N63" s="44">
        <f>M63*G63</f>
        <v>0</v>
      </c>
      <c r="O63" s="59"/>
      <c r="P63" s="59"/>
      <c r="Q63" s="53"/>
      <c r="R63" s="46">
        <v>2</v>
      </c>
      <c r="S63" s="6" t="s">
        <v>14</v>
      </c>
      <c r="T63" s="39">
        <v>12711.864406779661</v>
      </c>
      <c r="U63" s="9">
        <f>R63*T63</f>
        <v>25423.728813559323</v>
      </c>
      <c r="AF63" s="56">
        <f>D63+R63</f>
        <v>6</v>
      </c>
      <c r="AG63" s="6" t="s">
        <v>14</v>
      </c>
      <c r="AH63" s="39">
        <v>12711.864406779661</v>
      </c>
      <c r="AI63" s="53">
        <f>AF63*AH63</f>
        <v>76271.186440677964</v>
      </c>
    </row>
    <row r="64" spans="1:35" s="44" customFormat="1">
      <c r="A64" s="44">
        <v>30</v>
      </c>
      <c r="C64" s="47"/>
      <c r="F64" s="45"/>
      <c r="G64" s="45"/>
      <c r="H64" s="45"/>
      <c r="L64" s="45"/>
      <c r="M64" s="45"/>
      <c r="N64" s="45"/>
      <c r="O64" s="45"/>
      <c r="P64" s="45"/>
    </row>
    <row r="65" spans="1:35" s="44" customFormat="1" ht="15.6">
      <c r="A65" s="44">
        <v>31</v>
      </c>
      <c r="B65" s="6">
        <v>31</v>
      </c>
      <c r="C65" s="7" t="s">
        <v>40</v>
      </c>
      <c r="D65" s="6">
        <v>1</v>
      </c>
      <c r="E65" s="6" t="s">
        <v>14</v>
      </c>
      <c r="F65" s="39">
        <v>1012711.8644067798</v>
      </c>
      <c r="G65" s="39">
        <f>F65*1.18</f>
        <v>1195000</v>
      </c>
      <c r="H65" s="39">
        <f>D65*G65</f>
        <v>1195000</v>
      </c>
      <c r="I65" s="6">
        <v>1</v>
      </c>
      <c r="J65" s="6" t="s">
        <v>14</v>
      </c>
      <c r="K65" s="53">
        <f>G65</f>
        <v>1195000</v>
      </c>
      <c r="L65" s="59">
        <f>I65*K65</f>
        <v>1195000</v>
      </c>
      <c r="M65" s="53">
        <f>I65-D65</f>
        <v>0</v>
      </c>
      <c r="N65" s="44">
        <f>M65*G65</f>
        <v>0</v>
      </c>
      <c r="O65" s="59"/>
      <c r="P65" s="59"/>
      <c r="Q65" s="53"/>
      <c r="R65" s="46"/>
      <c r="S65" s="6" t="s">
        <v>14</v>
      </c>
      <c r="T65" s="39">
        <v>1012711.8644067798</v>
      </c>
      <c r="U65" s="9">
        <f>R65*T65</f>
        <v>0</v>
      </c>
      <c r="AF65" s="56">
        <f>D65+R65</f>
        <v>1</v>
      </c>
      <c r="AG65" s="6" t="s">
        <v>14</v>
      </c>
      <c r="AH65" s="39">
        <v>1012711.8644067798</v>
      </c>
      <c r="AI65" s="53">
        <f>AF65*AH65</f>
        <v>1012711.8644067798</v>
      </c>
    </row>
    <row r="66" spans="1:35" s="44" customFormat="1">
      <c r="A66" s="44">
        <v>31</v>
      </c>
      <c r="C66" s="47"/>
      <c r="F66" s="45"/>
      <c r="G66" s="45"/>
      <c r="H66" s="45"/>
      <c r="L66" s="45"/>
      <c r="M66" s="45"/>
      <c r="N66" s="45"/>
      <c r="O66" s="45"/>
      <c r="P66" s="45"/>
    </row>
    <row r="67" spans="1:35" s="44" customFormat="1" ht="15.6">
      <c r="A67" s="44">
        <v>32</v>
      </c>
      <c r="B67" s="6">
        <v>32</v>
      </c>
      <c r="C67" s="7" t="s">
        <v>41</v>
      </c>
      <c r="D67" s="6">
        <v>1</v>
      </c>
      <c r="E67" s="6" t="s">
        <v>14</v>
      </c>
      <c r="F67" s="39">
        <v>122881.3559322034</v>
      </c>
      <c r="G67" s="39">
        <f>F67*1.18</f>
        <v>145000</v>
      </c>
      <c r="H67" s="39">
        <f>D67*G67</f>
        <v>145000</v>
      </c>
      <c r="I67" s="6">
        <v>1</v>
      </c>
      <c r="J67" s="6" t="s">
        <v>14</v>
      </c>
      <c r="K67" s="53">
        <f>G67</f>
        <v>145000</v>
      </c>
      <c r="L67" s="59">
        <f>I67*K67</f>
        <v>145000</v>
      </c>
      <c r="M67" s="53">
        <f>I67-D67</f>
        <v>0</v>
      </c>
      <c r="N67" s="44">
        <f>M67*G67</f>
        <v>0</v>
      </c>
      <c r="O67" s="59"/>
      <c r="P67" s="59"/>
      <c r="Q67" s="53"/>
      <c r="R67" s="46"/>
      <c r="S67" s="6" t="s">
        <v>14</v>
      </c>
      <c r="T67" s="39">
        <v>122881.3559322034</v>
      </c>
      <c r="U67" s="9">
        <f>R67*T67</f>
        <v>0</v>
      </c>
      <c r="AF67" s="56">
        <f>D67+R67</f>
        <v>1</v>
      </c>
      <c r="AG67" s="6" t="s">
        <v>14</v>
      </c>
      <c r="AH67" s="39">
        <v>122881.3559322034</v>
      </c>
      <c r="AI67" s="53">
        <f>AF67*AH67</f>
        <v>122881.3559322034</v>
      </c>
    </row>
    <row r="68" spans="1:35" s="44" customFormat="1">
      <c r="A68" s="44">
        <v>32</v>
      </c>
      <c r="C68" s="47"/>
      <c r="F68" s="45"/>
      <c r="G68" s="45"/>
      <c r="H68" s="45"/>
      <c r="L68" s="45"/>
      <c r="M68" s="45"/>
      <c r="N68" s="45"/>
      <c r="O68" s="45"/>
      <c r="P68" s="45"/>
    </row>
    <row r="69" spans="1:35" s="44" customFormat="1" ht="15.6">
      <c r="A69" s="44">
        <v>33</v>
      </c>
      <c r="B69" s="6">
        <v>33</v>
      </c>
      <c r="C69" s="7" t="s">
        <v>42</v>
      </c>
      <c r="D69" s="6">
        <v>1</v>
      </c>
      <c r="E69" s="6" t="s">
        <v>14</v>
      </c>
      <c r="F69" s="39">
        <v>207627.11864406781</v>
      </c>
      <c r="G69" s="39">
        <f>F69*1.18</f>
        <v>245000</v>
      </c>
      <c r="H69" s="39">
        <f>D69*G69</f>
        <v>245000</v>
      </c>
      <c r="I69" s="6">
        <v>1</v>
      </c>
      <c r="J69" s="6" t="s">
        <v>14</v>
      </c>
      <c r="K69" s="53">
        <f>G69</f>
        <v>245000</v>
      </c>
      <c r="L69" s="59">
        <f>I69*K69</f>
        <v>245000</v>
      </c>
      <c r="M69" s="53">
        <f>I69-D69</f>
        <v>0</v>
      </c>
      <c r="N69" s="44">
        <f>M69*G69</f>
        <v>0</v>
      </c>
      <c r="O69" s="59"/>
      <c r="P69" s="59"/>
      <c r="Q69" s="53"/>
      <c r="R69" s="46"/>
      <c r="S69" s="6" t="s">
        <v>14</v>
      </c>
      <c r="T69" s="39">
        <v>207627.11864406781</v>
      </c>
      <c r="U69" s="9">
        <f>R69*T69</f>
        <v>0</v>
      </c>
      <c r="AF69" s="56">
        <f>D69+R69</f>
        <v>1</v>
      </c>
      <c r="AG69" s="6" t="s">
        <v>14</v>
      </c>
      <c r="AH69" s="39">
        <v>207627.11864406781</v>
      </c>
      <c r="AI69" s="53">
        <f>AF69*AH69</f>
        <v>207627.11864406781</v>
      </c>
    </row>
    <row r="70" spans="1:35" s="44" customFormat="1">
      <c r="A70" s="44">
        <v>33</v>
      </c>
      <c r="C70" s="47"/>
      <c r="F70" s="45"/>
      <c r="G70" s="45"/>
      <c r="H70" s="45"/>
      <c r="L70" s="45"/>
      <c r="M70" s="45"/>
      <c r="N70" s="45"/>
      <c r="O70" s="45"/>
      <c r="P70" s="45"/>
    </row>
    <row r="71" spans="1:35" s="44" customFormat="1" ht="15.6">
      <c r="A71" s="44">
        <v>34</v>
      </c>
      <c r="B71" s="6">
        <v>34</v>
      </c>
      <c r="C71" s="7" t="s">
        <v>43</v>
      </c>
      <c r="D71" s="6">
        <v>1</v>
      </c>
      <c r="E71" s="6" t="s">
        <v>14</v>
      </c>
      <c r="F71" s="39">
        <v>42372.881355932208</v>
      </c>
      <c r="G71" s="39">
        <f>F71*1.18</f>
        <v>50000</v>
      </c>
      <c r="H71" s="39">
        <f>D71*G71</f>
        <v>50000</v>
      </c>
      <c r="I71" s="6">
        <v>1</v>
      </c>
      <c r="J71" s="6" t="s">
        <v>14</v>
      </c>
      <c r="K71" s="53">
        <f>G71</f>
        <v>50000</v>
      </c>
      <c r="L71" s="59">
        <f>I71*K71</f>
        <v>50000</v>
      </c>
      <c r="M71" s="53">
        <f>I71-D71</f>
        <v>0</v>
      </c>
      <c r="N71" s="44">
        <f>M71*G71</f>
        <v>0</v>
      </c>
      <c r="O71" s="59"/>
      <c r="P71" s="59"/>
      <c r="Q71" s="53"/>
      <c r="R71" s="46"/>
      <c r="S71" s="6" t="s">
        <v>14</v>
      </c>
      <c r="T71" s="39">
        <v>42372.881355932208</v>
      </c>
      <c r="U71" s="9">
        <f>R71*T71</f>
        <v>0</v>
      </c>
      <c r="AF71" s="56">
        <f>D71+R71</f>
        <v>1</v>
      </c>
      <c r="AG71" s="6" t="s">
        <v>14</v>
      </c>
      <c r="AH71" s="39">
        <v>42372.881355932208</v>
      </c>
      <c r="AI71" s="53">
        <f>AF71*AH71</f>
        <v>42372.881355932208</v>
      </c>
    </row>
    <row r="72" spans="1:35" s="44" customFormat="1">
      <c r="A72" s="44">
        <v>34</v>
      </c>
      <c r="C72" s="47"/>
      <c r="F72" s="45"/>
      <c r="G72" s="45"/>
      <c r="H72" s="45"/>
      <c r="L72" s="45"/>
      <c r="M72" s="45"/>
      <c r="N72" s="45"/>
      <c r="O72" s="45"/>
      <c r="P72" s="45"/>
    </row>
    <row r="73" spans="1:35" s="44" customFormat="1" ht="15.6">
      <c r="A73" s="44">
        <v>35</v>
      </c>
      <c r="B73" s="6">
        <v>35</v>
      </c>
      <c r="C73" s="7" t="s">
        <v>44</v>
      </c>
      <c r="D73" s="6">
        <v>1</v>
      </c>
      <c r="E73" s="6" t="s">
        <v>14</v>
      </c>
      <c r="F73" s="39">
        <v>1266949.1525423729</v>
      </c>
      <c r="G73" s="39">
        <f>F73*1.18</f>
        <v>1495000</v>
      </c>
      <c r="H73" s="39">
        <f>D73*G73</f>
        <v>1495000</v>
      </c>
      <c r="I73" s="6">
        <v>1</v>
      </c>
      <c r="J73" s="6" t="s">
        <v>14</v>
      </c>
      <c r="K73" s="53">
        <f>G73</f>
        <v>1495000</v>
      </c>
      <c r="L73" s="59">
        <f>I73*K73</f>
        <v>1495000</v>
      </c>
      <c r="M73" s="53">
        <f>I73-D73</f>
        <v>0</v>
      </c>
      <c r="N73" s="44">
        <f>M73*G73</f>
        <v>0</v>
      </c>
      <c r="O73" s="59"/>
      <c r="P73" s="59"/>
      <c r="Q73" s="53"/>
      <c r="R73" s="46"/>
      <c r="S73" s="6" t="s">
        <v>14</v>
      </c>
      <c r="T73" s="39">
        <v>1266949.1525423729</v>
      </c>
      <c r="U73" s="9">
        <f>R73*T73</f>
        <v>0</v>
      </c>
      <c r="AF73" s="56">
        <f>D73+R73</f>
        <v>1</v>
      </c>
      <c r="AG73" s="6" t="s">
        <v>14</v>
      </c>
      <c r="AH73" s="39">
        <v>1266949.1525423729</v>
      </c>
      <c r="AI73" s="53">
        <f>AF73*AH73</f>
        <v>1266949.1525423729</v>
      </c>
    </row>
    <row r="74" spans="1:35" s="44" customFormat="1">
      <c r="A74" s="44">
        <v>35</v>
      </c>
      <c r="C74" s="47"/>
      <c r="F74" s="45"/>
      <c r="G74" s="45"/>
      <c r="H74" s="45"/>
      <c r="L74" s="45"/>
      <c r="M74" s="45"/>
      <c r="N74" s="45"/>
      <c r="O74" s="45"/>
      <c r="P74" s="45"/>
    </row>
    <row r="75" spans="1:35" s="44" customFormat="1" ht="15.6">
      <c r="A75" s="44">
        <v>36</v>
      </c>
      <c r="B75" s="6">
        <v>36</v>
      </c>
      <c r="C75" s="7" t="s">
        <v>46</v>
      </c>
      <c r="D75" s="6">
        <v>1</v>
      </c>
      <c r="E75" s="6" t="s">
        <v>14</v>
      </c>
      <c r="F75" s="39">
        <v>33898.305084745763</v>
      </c>
      <c r="G75" s="39">
        <f>F75*1.18</f>
        <v>40000</v>
      </c>
      <c r="H75" s="39">
        <f>D75*G75</f>
        <v>40000</v>
      </c>
      <c r="I75" s="6">
        <v>1</v>
      </c>
      <c r="J75" s="6" t="s">
        <v>14</v>
      </c>
      <c r="K75" s="53">
        <f>G75</f>
        <v>40000</v>
      </c>
      <c r="L75" s="59">
        <f>I75*K75</f>
        <v>40000</v>
      </c>
      <c r="M75" s="53">
        <f>I75-D75</f>
        <v>0</v>
      </c>
      <c r="N75" s="44">
        <f>M75*G75</f>
        <v>0</v>
      </c>
      <c r="O75" s="59"/>
      <c r="P75" s="59"/>
      <c r="Q75" s="53"/>
      <c r="R75" s="46"/>
      <c r="S75" s="6" t="s">
        <v>14</v>
      </c>
      <c r="T75" s="39">
        <v>33898.305084745763</v>
      </c>
      <c r="U75" s="9">
        <f>R75*T75</f>
        <v>0</v>
      </c>
      <c r="AF75" s="56">
        <f>D75+R75</f>
        <v>1</v>
      </c>
      <c r="AG75" s="6" t="s">
        <v>14</v>
      </c>
      <c r="AH75" s="39">
        <v>33898.305084745763</v>
      </c>
      <c r="AI75" s="53">
        <f>AF75*AH75</f>
        <v>33898.305084745763</v>
      </c>
    </row>
    <row r="76" spans="1:35" s="44" customFormat="1">
      <c r="A76" s="44">
        <v>36</v>
      </c>
      <c r="C76" s="47"/>
      <c r="F76" s="45"/>
      <c r="G76" s="45"/>
      <c r="H76" s="45"/>
      <c r="L76" s="45"/>
      <c r="M76" s="45"/>
      <c r="N76" s="45"/>
      <c r="O76" s="45"/>
      <c r="P76" s="45"/>
    </row>
    <row r="77" spans="1:35" s="44" customFormat="1" ht="15.6">
      <c r="A77" s="44">
        <v>37</v>
      </c>
      <c r="B77" s="6">
        <v>37</v>
      </c>
      <c r="C77" s="7" t="s">
        <v>47</v>
      </c>
      <c r="D77" s="6">
        <v>1</v>
      </c>
      <c r="E77" s="6" t="s">
        <v>14</v>
      </c>
      <c r="F77" s="39">
        <v>207627.11864406781</v>
      </c>
      <c r="G77" s="39">
        <f>F77*1.18</f>
        <v>245000</v>
      </c>
      <c r="H77" s="39">
        <f>D77*G77</f>
        <v>245000</v>
      </c>
      <c r="I77" s="6">
        <v>1</v>
      </c>
      <c r="J77" s="6" t="s">
        <v>14</v>
      </c>
      <c r="K77" s="53">
        <f>G77</f>
        <v>245000</v>
      </c>
      <c r="L77" s="59">
        <f>I77*K77</f>
        <v>245000</v>
      </c>
      <c r="M77" s="53">
        <f>I77-D77</f>
        <v>0</v>
      </c>
      <c r="N77" s="44">
        <f>M77*G77</f>
        <v>0</v>
      </c>
      <c r="O77" s="59"/>
      <c r="P77" s="59"/>
      <c r="Q77" s="53"/>
      <c r="R77" s="46"/>
      <c r="S77" s="6" t="s">
        <v>14</v>
      </c>
      <c r="T77" s="39">
        <v>207627.11864406781</v>
      </c>
      <c r="U77" s="9">
        <f>R77*T77</f>
        <v>0</v>
      </c>
      <c r="AF77" s="56">
        <f>D77+R77</f>
        <v>1</v>
      </c>
      <c r="AG77" s="6" t="s">
        <v>14</v>
      </c>
      <c r="AH77" s="39">
        <v>207627.11864406781</v>
      </c>
      <c r="AI77" s="53">
        <f>AF77*AH77</f>
        <v>207627.11864406781</v>
      </c>
    </row>
    <row r="78" spans="1:35" s="44" customFormat="1">
      <c r="A78" s="44">
        <v>37</v>
      </c>
      <c r="C78" s="47"/>
      <c r="F78" s="45"/>
      <c r="G78" s="45"/>
      <c r="H78" s="45"/>
      <c r="L78" s="45"/>
      <c r="M78" s="45"/>
      <c r="N78" s="45"/>
      <c r="O78" s="45"/>
      <c r="P78" s="45"/>
    </row>
    <row r="79" spans="1:35" s="44" customFormat="1" ht="15.6">
      <c r="A79" s="44">
        <v>38</v>
      </c>
      <c r="B79" s="6">
        <v>38</v>
      </c>
      <c r="C79" s="7" t="s">
        <v>48</v>
      </c>
      <c r="D79" s="6">
        <v>7</v>
      </c>
      <c r="E79" s="6" t="s">
        <v>49</v>
      </c>
      <c r="F79" s="39">
        <v>165254.2372881356</v>
      </c>
      <c r="G79" s="39">
        <f>F79*1.18</f>
        <v>195000</v>
      </c>
      <c r="H79" s="39">
        <f>D79*G79</f>
        <v>1365000</v>
      </c>
      <c r="I79" s="6">
        <v>7</v>
      </c>
      <c r="J79" s="6" t="s">
        <v>49</v>
      </c>
      <c r="K79" s="53">
        <f>G79</f>
        <v>195000</v>
      </c>
      <c r="L79" s="59">
        <f>I79*K79</f>
        <v>1365000</v>
      </c>
      <c r="M79" s="53">
        <f>I79-D79</f>
        <v>0</v>
      </c>
      <c r="N79" s="44">
        <f>M79*G79</f>
        <v>0</v>
      </c>
      <c r="O79" s="59"/>
      <c r="P79" s="59"/>
      <c r="Q79" s="53"/>
      <c r="R79" s="46">
        <v>2</v>
      </c>
      <c r="S79" s="6" t="s">
        <v>49</v>
      </c>
      <c r="T79" s="39">
        <v>165254.2372881356</v>
      </c>
      <c r="U79" s="9">
        <f>R79*T79</f>
        <v>330508.4745762712</v>
      </c>
      <c r="AF79" s="56">
        <f>D79+R79</f>
        <v>9</v>
      </c>
      <c r="AG79" s="6" t="s">
        <v>49</v>
      </c>
      <c r="AH79" s="39">
        <v>165254.2372881356</v>
      </c>
      <c r="AI79" s="53">
        <f>AF79*AH79</f>
        <v>1487288.1355932204</v>
      </c>
    </row>
    <row r="80" spans="1:35" s="44" customFormat="1">
      <c r="A80" s="44">
        <v>38</v>
      </c>
      <c r="C80" s="47"/>
      <c r="F80" s="45"/>
      <c r="G80" s="45"/>
      <c r="H80" s="45"/>
      <c r="L80" s="45"/>
      <c r="M80" s="45"/>
      <c r="N80" s="45"/>
      <c r="O80" s="45"/>
      <c r="P80" s="45"/>
    </row>
    <row r="81" spans="1:35" s="44" customFormat="1" ht="15.6">
      <c r="A81" s="44">
        <v>39</v>
      </c>
      <c r="B81" s="6">
        <v>39</v>
      </c>
      <c r="C81" s="7" t="s">
        <v>369</v>
      </c>
      <c r="D81" s="6">
        <v>202</v>
      </c>
      <c r="E81" s="6" t="s">
        <v>11</v>
      </c>
      <c r="F81" s="39">
        <v>12720.338983050848</v>
      </c>
      <c r="G81" s="39">
        <f>F81*1.18</f>
        <v>15010</v>
      </c>
      <c r="H81" s="39">
        <f>D81*G81</f>
        <v>3032020</v>
      </c>
      <c r="I81" s="6">
        <v>202</v>
      </c>
      <c r="J81" s="46"/>
      <c r="K81" s="53">
        <f>G81</f>
        <v>15010</v>
      </c>
      <c r="L81" s="59">
        <f>I81*K81</f>
        <v>3032020</v>
      </c>
      <c r="M81" s="53">
        <f>I81-D81</f>
        <v>0</v>
      </c>
      <c r="N81" s="44">
        <f>M81*G81</f>
        <v>0</v>
      </c>
      <c r="O81" s="59"/>
      <c r="P81" s="59"/>
      <c r="Q81" s="53"/>
      <c r="R81" s="46">
        <v>150</v>
      </c>
      <c r="S81" s="46"/>
      <c r="T81" s="54">
        <f>F81</f>
        <v>12720.338983050848</v>
      </c>
      <c r="U81" s="46"/>
      <c r="AF81" s="56">
        <f>D81+R81</f>
        <v>352</v>
      </c>
      <c r="AG81" s="46"/>
      <c r="AH81" s="53">
        <v>12720.338983050848</v>
      </c>
      <c r="AI81" s="53">
        <f>AF81*AH81</f>
        <v>4477559.322033898</v>
      </c>
    </row>
    <row r="82" spans="1:35" s="44" customFormat="1">
      <c r="A82" s="44">
        <v>39</v>
      </c>
      <c r="C82" s="47"/>
      <c r="F82" s="45"/>
      <c r="G82" s="45"/>
      <c r="H82" s="45"/>
      <c r="L82" s="45"/>
      <c r="M82" s="45"/>
      <c r="N82" s="45"/>
      <c r="O82" s="45"/>
      <c r="P82" s="45"/>
    </row>
    <row r="83" spans="1:35" s="44" customFormat="1" ht="31.2">
      <c r="A83" s="44">
        <v>40</v>
      </c>
      <c r="B83" s="6">
        <v>40</v>
      </c>
      <c r="C83" s="7" t="s">
        <v>51</v>
      </c>
      <c r="D83" s="6">
        <f>85+61</f>
        <v>146</v>
      </c>
      <c r="E83" s="6" t="s">
        <v>11</v>
      </c>
      <c r="F83" s="39">
        <v>12720.338983050848</v>
      </c>
      <c r="G83" s="39">
        <f>F83*1.18</f>
        <v>15010</v>
      </c>
      <c r="H83" s="39">
        <f>D83*G83</f>
        <v>2191460</v>
      </c>
      <c r="I83" s="6">
        <f>85+61</f>
        <v>146</v>
      </c>
      <c r="J83" s="46"/>
      <c r="K83" s="53">
        <f>G83</f>
        <v>15010</v>
      </c>
      <c r="L83" s="59">
        <f>I83*K83</f>
        <v>2191460</v>
      </c>
      <c r="M83" s="53">
        <f>I83-D83</f>
        <v>0</v>
      </c>
      <c r="N83" s="44">
        <f>M83*G83</f>
        <v>0</v>
      </c>
      <c r="O83" s="59"/>
      <c r="P83" s="59"/>
      <c r="Q83" s="53"/>
      <c r="R83" s="46">
        <v>8</v>
      </c>
      <c r="S83" s="46"/>
      <c r="T83" s="54">
        <f>F83</f>
        <v>12720.338983050848</v>
      </c>
      <c r="U83" s="58">
        <f>R83*T83</f>
        <v>101762.71186440678</v>
      </c>
      <c r="AF83" s="56">
        <f>D83+R83</f>
        <v>154</v>
      </c>
      <c r="AG83" s="46"/>
      <c r="AH83" s="53">
        <v>12720.338983050848</v>
      </c>
      <c r="AI83" s="53">
        <f>AF83*AH83</f>
        <v>1958932.2033898307</v>
      </c>
    </row>
    <row r="84" spans="1:35" s="44" customFormat="1">
      <c r="A84" s="44">
        <v>40</v>
      </c>
      <c r="C84" s="47"/>
      <c r="F84" s="45"/>
      <c r="G84" s="45"/>
      <c r="H84" s="45"/>
      <c r="L84" s="45"/>
      <c r="M84" s="45"/>
      <c r="N84" s="45"/>
      <c r="O84" s="45"/>
      <c r="P84" s="45"/>
    </row>
    <row r="85" spans="1:35" s="44" customFormat="1" ht="15.6">
      <c r="A85" s="44">
        <v>41</v>
      </c>
      <c r="B85" s="6">
        <v>41</v>
      </c>
      <c r="C85" s="7" t="s">
        <v>370</v>
      </c>
      <c r="D85" s="6">
        <v>146</v>
      </c>
      <c r="E85" s="6" t="s">
        <v>11</v>
      </c>
      <c r="F85" s="39">
        <v>3419.4915254237289</v>
      </c>
      <c r="G85" s="39">
        <f>F85*1.18</f>
        <v>4035</v>
      </c>
      <c r="H85" s="39">
        <f>D85*G85</f>
        <v>589110</v>
      </c>
      <c r="I85" s="6">
        <v>146</v>
      </c>
      <c r="J85" s="53"/>
      <c r="K85" s="53">
        <f>G85</f>
        <v>4035</v>
      </c>
      <c r="L85" s="59">
        <f>I85*K85</f>
        <v>589110</v>
      </c>
      <c r="M85" s="53">
        <f>I85-D85</f>
        <v>0</v>
      </c>
      <c r="N85" s="44">
        <f>M85*G85</f>
        <v>0</v>
      </c>
      <c r="O85" s="59">
        <f>M85*K85</f>
        <v>0</v>
      </c>
      <c r="P85" s="59"/>
      <c r="Q85" s="53"/>
      <c r="R85" s="46"/>
      <c r="S85" s="6"/>
      <c r="T85" s="39">
        <v>3419.4915254237289</v>
      </c>
      <c r="U85" s="58">
        <f>R85*T85</f>
        <v>0</v>
      </c>
      <c r="AF85" s="56">
        <f>D85+R85</f>
        <v>146</v>
      </c>
      <c r="AG85" s="53"/>
      <c r="AH85" s="53">
        <v>3419.4915254237289</v>
      </c>
      <c r="AI85" s="53">
        <f>AF85*AH85</f>
        <v>499245.76271186443</v>
      </c>
    </row>
    <row r="86" spans="1:35" s="44" customFormat="1">
      <c r="A86" s="44">
        <v>41</v>
      </c>
      <c r="C86" s="47"/>
      <c r="F86" s="45"/>
      <c r="G86" s="45"/>
      <c r="H86" s="45"/>
      <c r="L86" s="45"/>
      <c r="M86" s="45"/>
      <c r="N86" s="45"/>
      <c r="O86" s="45"/>
      <c r="P86" s="45"/>
    </row>
    <row r="87" spans="1:35" s="44" customFormat="1" ht="15.6">
      <c r="A87" s="44">
        <v>42</v>
      </c>
      <c r="B87" s="6">
        <v>42</v>
      </c>
      <c r="C87" s="7" t="s">
        <v>53</v>
      </c>
      <c r="D87" s="6">
        <v>61</v>
      </c>
      <c r="E87" s="6"/>
      <c r="F87" s="39">
        <v>3177.9661016949153</v>
      </c>
      <c r="G87" s="39">
        <f>F87*1.18</f>
        <v>3750</v>
      </c>
      <c r="H87" s="39">
        <f>D87*G87</f>
        <v>228750</v>
      </c>
      <c r="I87" s="6">
        <v>61</v>
      </c>
      <c r="J87" s="53"/>
      <c r="K87" s="53">
        <f>G87</f>
        <v>3750</v>
      </c>
      <c r="L87" s="59">
        <f>I87*K87</f>
        <v>228750</v>
      </c>
      <c r="M87" s="53">
        <f>I87-D87</f>
        <v>0</v>
      </c>
      <c r="N87" s="44">
        <f>M87*G87</f>
        <v>0</v>
      </c>
      <c r="O87" s="59"/>
      <c r="P87" s="59"/>
      <c r="Q87" s="53"/>
      <c r="R87" s="46"/>
      <c r="S87" s="6"/>
      <c r="T87" s="39">
        <v>3177.9661016949153</v>
      </c>
      <c r="U87" s="9">
        <f>R87*T87</f>
        <v>0</v>
      </c>
      <c r="AF87" s="56">
        <f>D87+R87</f>
        <v>61</v>
      </c>
      <c r="AG87" s="53"/>
      <c r="AH87" s="53">
        <f>T87</f>
        <v>3177.9661016949153</v>
      </c>
      <c r="AI87" s="53">
        <f>AF87*AH87</f>
        <v>193855.93220338982</v>
      </c>
    </row>
    <row r="88" spans="1:35" s="44" customFormat="1">
      <c r="A88" s="44">
        <v>42</v>
      </c>
      <c r="C88" s="47"/>
      <c r="F88" s="45"/>
      <c r="G88" s="45"/>
      <c r="H88" s="45"/>
      <c r="L88" s="45"/>
      <c r="M88" s="45"/>
      <c r="N88" s="45"/>
      <c r="O88" s="45"/>
      <c r="P88" s="45"/>
    </row>
    <row r="89" spans="1:35" s="44" customFormat="1" ht="15.6">
      <c r="A89" s="44">
        <v>43</v>
      </c>
      <c r="B89" s="6">
        <v>43</v>
      </c>
      <c r="C89" s="7" t="s">
        <v>17</v>
      </c>
      <c r="D89" s="6">
        <v>3</v>
      </c>
      <c r="E89" s="6" t="s">
        <v>14</v>
      </c>
      <c r="F89" s="39">
        <v>334745.76271186443</v>
      </c>
      <c r="G89" s="39">
        <f>F89*1.18</f>
        <v>395000</v>
      </c>
      <c r="H89" s="39">
        <f>D89*G89</f>
        <v>1185000</v>
      </c>
      <c r="I89" s="6">
        <v>3</v>
      </c>
      <c r="J89" s="6" t="s">
        <v>14</v>
      </c>
      <c r="K89" s="53">
        <f>G89</f>
        <v>395000</v>
      </c>
      <c r="L89" s="59">
        <f>I89*K89</f>
        <v>1185000</v>
      </c>
      <c r="M89" s="53">
        <f>I89-D89</f>
        <v>0</v>
      </c>
      <c r="N89" s="44">
        <f>M89*G89</f>
        <v>0</v>
      </c>
      <c r="O89" s="59"/>
      <c r="P89" s="59"/>
      <c r="Q89" s="53"/>
      <c r="R89" s="46"/>
      <c r="S89" s="6" t="s">
        <v>14</v>
      </c>
      <c r="T89" s="39">
        <v>334745.76271186443</v>
      </c>
      <c r="U89" s="9">
        <f>R89*T89</f>
        <v>0</v>
      </c>
      <c r="AF89" s="56">
        <f>D89+R89</f>
        <v>3</v>
      </c>
      <c r="AG89" s="6" t="s">
        <v>14</v>
      </c>
      <c r="AH89" s="39">
        <v>334745.76271186443</v>
      </c>
      <c r="AI89" s="53">
        <f>AF89*AH89</f>
        <v>1004237.2881355933</v>
      </c>
    </row>
    <row r="90" spans="1:35" s="44" customFormat="1">
      <c r="A90" s="44">
        <v>43</v>
      </c>
      <c r="C90" s="47"/>
      <c r="F90" s="45"/>
      <c r="G90" s="45"/>
      <c r="H90" s="45"/>
      <c r="L90" s="45"/>
      <c r="M90" s="45"/>
      <c r="N90" s="45"/>
      <c r="O90" s="45"/>
      <c r="P90" s="45"/>
    </row>
    <row r="91" spans="1:35" s="44" customFormat="1" ht="15.6">
      <c r="A91" s="44">
        <v>44</v>
      </c>
      <c r="B91" s="6">
        <v>44</v>
      </c>
      <c r="C91" s="7" t="s">
        <v>18</v>
      </c>
      <c r="D91" s="6">
        <v>2</v>
      </c>
      <c r="E91" s="6" t="s">
        <v>14</v>
      </c>
      <c r="F91" s="39">
        <v>1266949.1525423729</v>
      </c>
      <c r="G91" s="39">
        <f>F91*1.18</f>
        <v>1495000</v>
      </c>
      <c r="H91" s="39">
        <f>D91*G91</f>
        <v>2990000</v>
      </c>
      <c r="I91" s="6">
        <v>2</v>
      </c>
      <c r="J91" s="6" t="s">
        <v>14</v>
      </c>
      <c r="K91" s="53">
        <f>G91</f>
        <v>1495000</v>
      </c>
      <c r="L91" s="59">
        <f>I91*K91</f>
        <v>2990000</v>
      </c>
      <c r="M91" s="53">
        <f>I91-D91</f>
        <v>0</v>
      </c>
      <c r="N91" s="44">
        <f>M91*G91</f>
        <v>0</v>
      </c>
      <c r="O91" s="59"/>
      <c r="P91" s="59"/>
      <c r="Q91" s="53"/>
      <c r="R91" s="46"/>
      <c r="S91" s="6" t="s">
        <v>14</v>
      </c>
      <c r="T91" s="39">
        <v>1266949.1525423729</v>
      </c>
      <c r="U91" s="9">
        <f>R91*T91</f>
        <v>0</v>
      </c>
      <c r="AF91" s="56">
        <f>D91+R91</f>
        <v>2</v>
      </c>
      <c r="AG91" s="6" t="s">
        <v>14</v>
      </c>
      <c r="AH91" s="39">
        <v>1266949.1525423729</v>
      </c>
      <c r="AI91" s="53">
        <f>AF91*AH91</f>
        <v>2533898.3050847459</v>
      </c>
    </row>
    <row r="92" spans="1:35" s="44" customFormat="1">
      <c r="A92" s="44">
        <v>44</v>
      </c>
      <c r="C92" s="47"/>
      <c r="F92" s="45"/>
      <c r="G92" s="45"/>
      <c r="H92" s="45"/>
      <c r="L92" s="45"/>
      <c r="M92" s="45"/>
      <c r="N92" s="45"/>
      <c r="O92" s="45"/>
      <c r="P92" s="45"/>
    </row>
    <row r="93" spans="1:35" s="44" customFormat="1" ht="15.6">
      <c r="A93" s="44">
        <v>45</v>
      </c>
      <c r="B93" s="6">
        <v>45</v>
      </c>
      <c r="C93" s="7" t="s">
        <v>54</v>
      </c>
      <c r="D93" s="6">
        <v>1</v>
      </c>
      <c r="E93" s="6" t="s">
        <v>14</v>
      </c>
      <c r="F93" s="39">
        <v>1012711.8644067798</v>
      </c>
      <c r="G93" s="39">
        <f>F93*1.18</f>
        <v>1195000</v>
      </c>
      <c r="H93" s="39">
        <f>D93*G93</f>
        <v>1195000</v>
      </c>
      <c r="I93" s="6">
        <v>1</v>
      </c>
      <c r="J93" s="6" t="s">
        <v>14</v>
      </c>
      <c r="K93" s="53">
        <f>G93</f>
        <v>1195000</v>
      </c>
      <c r="L93" s="59">
        <f>I93*K93</f>
        <v>1195000</v>
      </c>
      <c r="M93" s="53">
        <f>I93-D93</f>
        <v>0</v>
      </c>
      <c r="N93" s="44">
        <f>M93*G93</f>
        <v>0</v>
      </c>
      <c r="O93" s="59"/>
      <c r="P93" s="59"/>
      <c r="Q93" s="53"/>
      <c r="R93" s="46"/>
      <c r="S93" s="6" t="s">
        <v>14</v>
      </c>
      <c r="T93" s="39">
        <v>1012711.8644067798</v>
      </c>
      <c r="U93" s="9">
        <f>R93*T93</f>
        <v>0</v>
      </c>
      <c r="AF93" s="56">
        <f>D93+R93</f>
        <v>1</v>
      </c>
      <c r="AG93" s="6" t="s">
        <v>14</v>
      </c>
      <c r="AH93" s="39">
        <v>1012711.8644067798</v>
      </c>
      <c r="AI93" s="53">
        <f>AF93*AH93</f>
        <v>1012711.8644067798</v>
      </c>
    </row>
    <row r="94" spans="1:35" s="44" customFormat="1">
      <c r="A94" s="44">
        <v>45</v>
      </c>
      <c r="C94" s="47"/>
      <c r="F94" s="45"/>
      <c r="G94" s="45"/>
      <c r="H94" s="45"/>
      <c r="L94" s="45"/>
      <c r="M94" s="45"/>
      <c r="N94" s="45"/>
      <c r="O94" s="45"/>
      <c r="P94" s="45"/>
    </row>
    <row r="95" spans="1:35" s="44" customFormat="1" ht="15.6">
      <c r="A95" s="44">
        <v>46</v>
      </c>
      <c r="B95" s="6">
        <v>46</v>
      </c>
      <c r="C95" s="7" t="s">
        <v>19</v>
      </c>
      <c r="D95" s="6">
        <v>3</v>
      </c>
      <c r="E95" s="6" t="s">
        <v>14</v>
      </c>
      <c r="F95" s="39">
        <v>292372.88135593222</v>
      </c>
      <c r="G95" s="39">
        <f>F95*1.18</f>
        <v>345000</v>
      </c>
      <c r="H95" s="39">
        <f>D95*G95</f>
        <v>1035000</v>
      </c>
      <c r="I95" s="6">
        <v>3</v>
      </c>
      <c r="J95" s="6" t="s">
        <v>14</v>
      </c>
      <c r="K95" s="53">
        <f>G95</f>
        <v>345000</v>
      </c>
      <c r="L95" s="59">
        <f>I95*K95</f>
        <v>1035000</v>
      </c>
      <c r="M95" s="53">
        <f>I95-D95</f>
        <v>0</v>
      </c>
      <c r="N95" s="44">
        <f>M95*G95</f>
        <v>0</v>
      </c>
      <c r="O95" s="59"/>
      <c r="P95" s="59"/>
      <c r="Q95" s="53"/>
      <c r="R95" s="46"/>
      <c r="S95" s="6" t="s">
        <v>14</v>
      </c>
      <c r="T95" s="39">
        <v>292372.88135593222</v>
      </c>
      <c r="U95" s="9">
        <f>R95*T95</f>
        <v>0</v>
      </c>
      <c r="AF95" s="56">
        <f>D95+R95</f>
        <v>3</v>
      </c>
      <c r="AG95" s="6" t="s">
        <v>14</v>
      </c>
      <c r="AH95" s="39">
        <v>292372.88135593222</v>
      </c>
      <c r="AI95" s="53">
        <f>AF95*AH95</f>
        <v>877118.64406779665</v>
      </c>
    </row>
    <row r="96" spans="1:35" s="44" customFormat="1">
      <c r="A96" s="44">
        <v>46</v>
      </c>
      <c r="C96" s="47"/>
      <c r="F96" s="45"/>
      <c r="G96" s="45"/>
      <c r="H96" s="45"/>
      <c r="L96" s="45"/>
      <c r="M96" s="45"/>
      <c r="N96" s="45"/>
      <c r="O96" s="45"/>
      <c r="P96" s="45"/>
    </row>
    <row r="97" spans="1:35" s="44" customFormat="1" ht="15.6">
      <c r="A97" s="44">
        <v>47</v>
      </c>
      <c r="B97" s="6">
        <v>47</v>
      </c>
      <c r="C97" s="7" t="s">
        <v>20</v>
      </c>
      <c r="D97" s="6">
        <v>3</v>
      </c>
      <c r="E97" s="6" t="s">
        <v>14</v>
      </c>
      <c r="F97" s="39">
        <v>19067.796610169491</v>
      </c>
      <c r="G97" s="39">
        <f>F97*1.18</f>
        <v>22500</v>
      </c>
      <c r="H97" s="39">
        <f>D97*G97</f>
        <v>67500</v>
      </c>
      <c r="I97" s="6">
        <v>3</v>
      </c>
      <c r="J97" s="6" t="s">
        <v>14</v>
      </c>
      <c r="K97" s="53">
        <f>G97</f>
        <v>22500</v>
      </c>
      <c r="L97" s="59">
        <f>I97*K97</f>
        <v>67500</v>
      </c>
      <c r="M97" s="53">
        <f>I97-D97</f>
        <v>0</v>
      </c>
      <c r="N97" s="44">
        <f>M97*G97</f>
        <v>0</v>
      </c>
      <c r="O97" s="59"/>
      <c r="P97" s="59"/>
      <c r="Q97" s="53"/>
      <c r="R97" s="46"/>
      <c r="S97" s="6" t="s">
        <v>14</v>
      </c>
      <c r="T97" s="39">
        <v>19067.796610169491</v>
      </c>
      <c r="U97" s="9">
        <f>R97*T97</f>
        <v>0</v>
      </c>
      <c r="AF97" s="56">
        <f>D97+R97</f>
        <v>3</v>
      </c>
      <c r="AG97" s="6" t="s">
        <v>14</v>
      </c>
      <c r="AH97" s="39">
        <v>19067.796610169491</v>
      </c>
      <c r="AI97" s="53">
        <f>AF97*AH97</f>
        <v>57203.389830508473</v>
      </c>
    </row>
    <row r="98" spans="1:35" s="44" customFormat="1">
      <c r="A98" s="44">
        <v>47</v>
      </c>
      <c r="C98" s="47"/>
      <c r="F98" s="45"/>
      <c r="G98" s="45"/>
      <c r="H98" s="45"/>
      <c r="L98" s="45"/>
      <c r="M98" s="45"/>
      <c r="N98" s="45"/>
      <c r="O98" s="45"/>
      <c r="P98" s="45"/>
    </row>
    <row r="99" spans="1:35" s="44" customFormat="1" ht="15.6">
      <c r="A99" s="44">
        <v>48</v>
      </c>
      <c r="B99" s="6">
        <v>48</v>
      </c>
      <c r="C99" s="7" t="s">
        <v>28</v>
      </c>
      <c r="D99" s="6">
        <v>3</v>
      </c>
      <c r="E99" s="6" t="s">
        <v>14</v>
      </c>
      <c r="F99" s="39">
        <v>444915.25423728814</v>
      </c>
      <c r="G99" s="39">
        <f>F99*1.18</f>
        <v>525000</v>
      </c>
      <c r="H99" s="39">
        <f>D99*G99</f>
        <v>1575000</v>
      </c>
      <c r="I99" s="6">
        <v>3</v>
      </c>
      <c r="J99" s="6" t="s">
        <v>14</v>
      </c>
      <c r="K99" s="53">
        <f>G99</f>
        <v>525000</v>
      </c>
      <c r="L99" s="59">
        <f>I99*K99</f>
        <v>1575000</v>
      </c>
      <c r="M99" s="53">
        <f>I99-D99</f>
        <v>0</v>
      </c>
      <c r="N99" s="44">
        <f>M99*G99</f>
        <v>0</v>
      </c>
      <c r="O99" s="59"/>
      <c r="P99" s="59"/>
      <c r="Q99" s="53"/>
      <c r="R99" s="46"/>
      <c r="S99" s="6" t="s">
        <v>14</v>
      </c>
      <c r="T99" s="39">
        <v>444915.25423728814</v>
      </c>
      <c r="U99" s="9">
        <f>R99*T99</f>
        <v>0</v>
      </c>
      <c r="AF99" s="56">
        <f>D99+R99</f>
        <v>3</v>
      </c>
      <c r="AG99" s="6" t="s">
        <v>14</v>
      </c>
      <c r="AH99" s="39">
        <v>444915.25423728814</v>
      </c>
      <c r="AI99" s="53">
        <f>AF99*AH99</f>
        <v>1334745.7627118644</v>
      </c>
    </row>
    <row r="100" spans="1:35" s="44" customFormat="1">
      <c r="A100" s="44">
        <v>48</v>
      </c>
      <c r="C100" s="47"/>
      <c r="F100" s="45"/>
      <c r="G100" s="45"/>
      <c r="H100" s="45"/>
      <c r="L100" s="45"/>
      <c r="M100" s="45"/>
      <c r="N100" s="45"/>
      <c r="O100" s="45"/>
      <c r="P100" s="45"/>
    </row>
    <row r="101" spans="1:35" s="44" customFormat="1" ht="15.6">
      <c r="A101" s="44">
        <v>49</v>
      </c>
      <c r="B101" s="6">
        <v>49</v>
      </c>
      <c r="C101" s="7" t="s">
        <v>55</v>
      </c>
      <c r="D101" s="6">
        <v>40</v>
      </c>
      <c r="E101" s="6" t="s">
        <v>11</v>
      </c>
      <c r="F101" s="39">
        <v>550.84745762711873</v>
      </c>
      <c r="G101" s="39">
        <f>F101*1.18</f>
        <v>650.00000000000011</v>
      </c>
      <c r="H101" s="39">
        <f>D101*G101</f>
        <v>26000.000000000004</v>
      </c>
      <c r="I101" s="6">
        <v>40</v>
      </c>
      <c r="J101" s="6" t="s">
        <v>11</v>
      </c>
      <c r="K101" s="53">
        <f>G101</f>
        <v>650.00000000000011</v>
      </c>
      <c r="L101" s="59">
        <f>I101*K101</f>
        <v>26000.000000000004</v>
      </c>
      <c r="M101" s="53">
        <f>I101-D101</f>
        <v>0</v>
      </c>
      <c r="N101" s="44">
        <f>M101*G101</f>
        <v>0</v>
      </c>
      <c r="O101" s="59"/>
      <c r="P101" s="59"/>
      <c r="Q101" s="53"/>
      <c r="R101" s="46"/>
      <c r="S101" s="6" t="s">
        <v>11</v>
      </c>
      <c r="T101" s="39">
        <v>550.84745762711873</v>
      </c>
      <c r="U101" s="9">
        <f>R101*T101</f>
        <v>0</v>
      </c>
      <c r="AF101" s="56">
        <f>D101+R101</f>
        <v>40</v>
      </c>
      <c r="AG101" s="6" t="s">
        <v>11</v>
      </c>
      <c r="AH101" s="39">
        <v>550.84745762711873</v>
      </c>
      <c r="AI101" s="53">
        <f>AF101*AH101</f>
        <v>22033.898305084749</v>
      </c>
    </row>
    <row r="102" spans="1:35" s="44" customFormat="1">
      <c r="A102" s="44">
        <v>49</v>
      </c>
      <c r="C102" s="47"/>
      <c r="F102" s="45"/>
      <c r="G102" s="45"/>
      <c r="H102" s="45"/>
      <c r="L102" s="45"/>
      <c r="M102" s="45"/>
      <c r="N102" s="45"/>
      <c r="O102" s="45"/>
      <c r="P102" s="45"/>
    </row>
    <row r="103" spans="1:35" s="44" customFormat="1" ht="15.6">
      <c r="A103" s="44">
        <v>50</v>
      </c>
      <c r="B103" s="6">
        <v>50</v>
      </c>
      <c r="C103" s="7" t="s">
        <v>56</v>
      </c>
      <c r="D103" s="6">
        <v>3</v>
      </c>
      <c r="E103" s="6" t="s">
        <v>14</v>
      </c>
      <c r="F103" s="39">
        <v>139830.50847457629</v>
      </c>
      <c r="G103" s="39">
        <f>F103*1.18</f>
        <v>165000</v>
      </c>
      <c r="H103" s="39">
        <f>D103*G103</f>
        <v>495000</v>
      </c>
      <c r="I103" s="6">
        <v>3</v>
      </c>
      <c r="J103" s="6" t="s">
        <v>14</v>
      </c>
      <c r="K103" s="53">
        <f>G103</f>
        <v>165000</v>
      </c>
      <c r="L103" s="59">
        <f>I103*K103</f>
        <v>495000</v>
      </c>
      <c r="M103" s="53">
        <f>I103-D103</f>
        <v>0</v>
      </c>
      <c r="N103" s="44">
        <f>M103*G103</f>
        <v>0</v>
      </c>
      <c r="O103" s="59"/>
      <c r="P103" s="59"/>
      <c r="Q103" s="53"/>
      <c r="R103" s="46"/>
      <c r="S103" s="6" t="s">
        <v>14</v>
      </c>
      <c r="T103" s="39">
        <v>139830.50847457629</v>
      </c>
      <c r="U103" s="9">
        <f>R103*T103</f>
        <v>0</v>
      </c>
      <c r="AF103" s="56">
        <f>D103+R103</f>
        <v>3</v>
      </c>
      <c r="AG103" s="6" t="s">
        <v>14</v>
      </c>
      <c r="AH103" s="39">
        <v>139830.50847457629</v>
      </c>
      <c r="AI103" s="53">
        <f>AF103*AH103</f>
        <v>419491.52542372886</v>
      </c>
    </row>
    <row r="104" spans="1:35" s="44" customFormat="1">
      <c r="A104" s="44">
        <v>50</v>
      </c>
      <c r="C104" s="47"/>
      <c r="F104" s="45"/>
      <c r="G104" s="45"/>
      <c r="H104" s="45"/>
      <c r="L104" s="45"/>
      <c r="M104" s="45"/>
      <c r="N104" s="45"/>
      <c r="O104" s="45"/>
      <c r="P104" s="45"/>
    </row>
    <row r="105" spans="1:35" s="44" customFormat="1" ht="15.6">
      <c r="A105" s="44">
        <v>51</v>
      </c>
      <c r="B105" s="6">
        <v>51</v>
      </c>
      <c r="C105" s="7" t="s">
        <v>25</v>
      </c>
      <c r="D105" s="6">
        <v>3</v>
      </c>
      <c r="E105" s="6" t="s">
        <v>14</v>
      </c>
      <c r="F105" s="39">
        <v>10169.491525423729</v>
      </c>
      <c r="G105" s="39">
        <f>F105*1.18</f>
        <v>12000</v>
      </c>
      <c r="H105" s="39">
        <f>D105*G105</f>
        <v>36000</v>
      </c>
      <c r="I105" s="6">
        <v>3</v>
      </c>
      <c r="J105" s="6" t="s">
        <v>14</v>
      </c>
      <c r="K105" s="53">
        <f>G105</f>
        <v>12000</v>
      </c>
      <c r="L105" s="59">
        <f>I105*K105</f>
        <v>36000</v>
      </c>
      <c r="M105" s="53">
        <f>I105-D105</f>
        <v>0</v>
      </c>
      <c r="N105" s="44">
        <f>M105*G105</f>
        <v>0</v>
      </c>
      <c r="O105" s="59"/>
      <c r="P105" s="59"/>
      <c r="Q105" s="53"/>
      <c r="R105" s="46"/>
      <c r="S105" s="6" t="s">
        <v>14</v>
      </c>
      <c r="T105" s="39">
        <v>10169.491525423729</v>
      </c>
      <c r="U105" s="9">
        <f>R105*T105</f>
        <v>0</v>
      </c>
      <c r="AF105" s="56">
        <f>D105+R105</f>
        <v>3</v>
      </c>
      <c r="AG105" s="6" t="s">
        <v>14</v>
      </c>
      <c r="AH105" s="39">
        <v>10169.491525423729</v>
      </c>
      <c r="AI105" s="53">
        <f>AF105*AH105</f>
        <v>30508.47457627119</v>
      </c>
    </row>
    <row r="106" spans="1:35" s="44" customFormat="1">
      <c r="A106" s="44">
        <v>51</v>
      </c>
      <c r="C106" s="47"/>
      <c r="F106" s="45"/>
      <c r="G106" s="45"/>
      <c r="H106" s="45"/>
      <c r="L106" s="45"/>
      <c r="M106" s="45"/>
      <c r="N106" s="45"/>
      <c r="O106" s="45"/>
      <c r="P106" s="45"/>
    </row>
    <row r="107" spans="1:35" s="44" customFormat="1" ht="31.2">
      <c r="A107" s="44">
        <v>52</v>
      </c>
      <c r="B107" s="6">
        <v>52</v>
      </c>
      <c r="C107" s="7" t="s">
        <v>57</v>
      </c>
      <c r="D107" s="6">
        <v>3</v>
      </c>
      <c r="E107" s="6" t="s">
        <v>14</v>
      </c>
      <c r="F107" s="39">
        <v>41949.152542372882</v>
      </c>
      <c r="G107" s="39">
        <f>F107*1.18</f>
        <v>49500</v>
      </c>
      <c r="H107" s="39">
        <f>D107*G107</f>
        <v>148500</v>
      </c>
      <c r="I107" s="6">
        <v>3</v>
      </c>
      <c r="J107" s="6" t="s">
        <v>14</v>
      </c>
      <c r="K107" s="53">
        <f>G107</f>
        <v>49500</v>
      </c>
      <c r="L107" s="59">
        <f>I107*K107</f>
        <v>148500</v>
      </c>
      <c r="M107" s="53">
        <f>I107-D107</f>
        <v>0</v>
      </c>
      <c r="N107" s="44">
        <f>M107*G107</f>
        <v>0</v>
      </c>
      <c r="O107" s="59"/>
      <c r="P107" s="59"/>
      <c r="Q107" s="53"/>
      <c r="R107" s="46"/>
      <c r="S107" s="6" t="s">
        <v>14</v>
      </c>
      <c r="T107" s="39">
        <v>41949.152542372882</v>
      </c>
      <c r="U107" s="9">
        <f>R107*T107</f>
        <v>0</v>
      </c>
      <c r="AF107" s="56">
        <f>D107+R107</f>
        <v>3</v>
      </c>
      <c r="AG107" s="6" t="s">
        <v>14</v>
      </c>
      <c r="AH107" s="39">
        <v>41949.152542372882</v>
      </c>
      <c r="AI107" s="53">
        <f>AF107*AH107</f>
        <v>125847.45762711865</v>
      </c>
    </row>
    <row r="108" spans="1:35" s="44" customFormat="1">
      <c r="A108" s="44">
        <v>52</v>
      </c>
      <c r="C108" s="47"/>
      <c r="F108" s="45"/>
      <c r="G108" s="45"/>
      <c r="H108" s="45"/>
      <c r="L108" s="45"/>
      <c r="M108" s="45"/>
      <c r="N108" s="45"/>
      <c r="O108" s="45"/>
      <c r="P108" s="45"/>
    </row>
    <row r="109" spans="1:35" s="44" customFormat="1" ht="31.2">
      <c r="A109" s="44">
        <v>53</v>
      </c>
      <c r="B109" s="6">
        <v>5</v>
      </c>
      <c r="C109" s="7" t="s">
        <v>59</v>
      </c>
      <c r="D109" s="6">
        <v>5</v>
      </c>
      <c r="E109" s="6" t="s">
        <v>14</v>
      </c>
      <c r="F109" s="39">
        <v>31779.661016949154</v>
      </c>
      <c r="G109" s="39">
        <f>F109*1.18</f>
        <v>37500</v>
      </c>
      <c r="H109" s="39">
        <f>D109*G109</f>
        <v>187500</v>
      </c>
      <c r="I109" s="6">
        <v>5</v>
      </c>
      <c r="J109" s="6" t="s">
        <v>14</v>
      </c>
      <c r="K109" s="53">
        <f>G109</f>
        <v>37500</v>
      </c>
      <c r="L109" s="59">
        <f>I109*K109</f>
        <v>187500</v>
      </c>
      <c r="M109" s="53">
        <f>I109-D109</f>
        <v>0</v>
      </c>
      <c r="N109" s="44">
        <f>M109*G109</f>
        <v>0</v>
      </c>
      <c r="O109" s="59"/>
      <c r="P109" s="59"/>
      <c r="Q109" s="53"/>
      <c r="R109" s="46"/>
      <c r="S109" s="6" t="s">
        <v>14</v>
      </c>
      <c r="T109" s="39">
        <v>31779.661016949154</v>
      </c>
      <c r="U109" s="9">
        <f>R109*T109</f>
        <v>0</v>
      </c>
      <c r="AF109" s="56">
        <f>D109+R109</f>
        <v>5</v>
      </c>
      <c r="AG109" s="6" t="s">
        <v>14</v>
      </c>
      <c r="AH109" s="39">
        <v>31779.661016949154</v>
      </c>
      <c r="AI109" s="53">
        <f>AF109*AH109</f>
        <v>158898.30508474578</v>
      </c>
    </row>
    <row r="110" spans="1:35" s="44" customFormat="1">
      <c r="A110" s="44">
        <v>53</v>
      </c>
      <c r="C110" s="47"/>
      <c r="F110" s="45"/>
      <c r="G110" s="45"/>
      <c r="H110" s="45"/>
      <c r="L110" s="45"/>
      <c r="M110" s="45"/>
      <c r="N110" s="45"/>
      <c r="O110" s="45"/>
      <c r="P110" s="45"/>
    </row>
    <row r="111" spans="1:35" s="44" customFormat="1" ht="15.6">
      <c r="A111" s="44">
        <v>54</v>
      </c>
      <c r="B111" s="6">
        <v>54</v>
      </c>
      <c r="C111" s="7" t="s">
        <v>60</v>
      </c>
      <c r="D111" s="6">
        <v>5</v>
      </c>
      <c r="E111" s="6" t="s">
        <v>14</v>
      </c>
      <c r="F111" s="39">
        <v>15889.830508474577</v>
      </c>
      <c r="G111" s="39">
        <f>F111*1.18</f>
        <v>18750</v>
      </c>
      <c r="H111" s="39">
        <f>D111*G111</f>
        <v>93750</v>
      </c>
      <c r="I111" s="6">
        <v>5</v>
      </c>
      <c r="J111" s="6" t="s">
        <v>14</v>
      </c>
      <c r="K111" s="53">
        <f>G111</f>
        <v>18750</v>
      </c>
      <c r="L111" s="59">
        <f>I111*K111</f>
        <v>93750</v>
      </c>
      <c r="M111" s="53">
        <f>I111-D111</f>
        <v>0</v>
      </c>
      <c r="N111" s="44">
        <f>M111*G111</f>
        <v>0</v>
      </c>
      <c r="O111" s="59"/>
      <c r="P111" s="59"/>
      <c r="Q111" s="53"/>
      <c r="R111" s="46"/>
      <c r="S111" s="6" t="s">
        <v>14</v>
      </c>
      <c r="T111" s="39">
        <v>15889.830508474577</v>
      </c>
      <c r="U111" s="9">
        <f>R111*T111</f>
        <v>0</v>
      </c>
      <c r="AF111" s="56">
        <f>D111+R111</f>
        <v>5</v>
      </c>
      <c r="AG111" s="6" t="s">
        <v>14</v>
      </c>
      <c r="AH111" s="39">
        <v>15889.830508474577</v>
      </c>
      <c r="AI111" s="53">
        <f>AF111*AH111</f>
        <v>79449.152542372889</v>
      </c>
    </row>
    <row r="112" spans="1:35" s="44" customFormat="1">
      <c r="A112" s="44">
        <v>54</v>
      </c>
      <c r="C112" s="47"/>
      <c r="F112" s="45"/>
      <c r="G112" s="45"/>
      <c r="H112" s="45"/>
      <c r="L112" s="45"/>
      <c r="M112" s="45"/>
      <c r="N112" s="45"/>
      <c r="O112" s="45"/>
      <c r="P112" s="45"/>
    </row>
    <row r="113" spans="1:35" s="44" customFormat="1" ht="15.6">
      <c r="A113" s="44">
        <v>55</v>
      </c>
      <c r="B113" s="6">
        <v>55</v>
      </c>
      <c r="C113" s="7" t="s">
        <v>61</v>
      </c>
      <c r="D113" s="6">
        <v>10</v>
      </c>
      <c r="E113" s="6" t="s">
        <v>14</v>
      </c>
      <c r="F113" s="39">
        <v>8050.8474576271192</v>
      </c>
      <c r="G113" s="39">
        <f>F113*1.18</f>
        <v>9500</v>
      </c>
      <c r="H113" s="39">
        <f>D113*G113</f>
        <v>95000</v>
      </c>
      <c r="I113" s="46">
        <v>10</v>
      </c>
      <c r="J113" s="6" t="s">
        <v>14</v>
      </c>
      <c r="K113" s="53">
        <f>G113</f>
        <v>9500</v>
      </c>
      <c r="L113" s="59">
        <f>I113*K113</f>
        <v>95000</v>
      </c>
      <c r="M113" s="53">
        <f>I113-D113</f>
        <v>0</v>
      </c>
      <c r="N113" s="44">
        <f>M113*G113</f>
        <v>0</v>
      </c>
      <c r="O113" s="59"/>
      <c r="P113" s="59"/>
      <c r="Q113" s="53"/>
      <c r="R113" s="46"/>
      <c r="S113" s="6" t="s">
        <v>14</v>
      </c>
      <c r="T113" s="39">
        <v>8050.8474576271192</v>
      </c>
      <c r="U113" s="9">
        <f>R113*T113</f>
        <v>0</v>
      </c>
      <c r="AF113" s="56">
        <f>D113+R113</f>
        <v>10</v>
      </c>
      <c r="AG113" s="6" t="s">
        <v>14</v>
      </c>
      <c r="AH113" s="39">
        <v>8050.8474576271192</v>
      </c>
      <c r="AI113" s="53">
        <f>AF113*AH113</f>
        <v>80508.474576271197</v>
      </c>
    </row>
    <row r="114" spans="1:35" s="44" customFormat="1">
      <c r="A114" s="44">
        <v>55</v>
      </c>
      <c r="C114" s="47"/>
      <c r="F114" s="45"/>
      <c r="G114" s="45"/>
      <c r="H114" s="45"/>
      <c r="L114" s="45"/>
      <c r="M114" s="45"/>
      <c r="N114" s="45"/>
      <c r="O114" s="45"/>
      <c r="P114" s="45"/>
    </row>
    <row r="115" spans="1:35" s="44" customFormat="1" ht="15.6">
      <c r="A115" s="44">
        <v>56</v>
      </c>
      <c r="B115" s="6">
        <v>56</v>
      </c>
      <c r="C115" s="14" t="s">
        <v>362</v>
      </c>
      <c r="D115" s="12">
        <v>10000</v>
      </c>
      <c r="E115" s="12" t="s">
        <v>64</v>
      </c>
      <c r="F115" s="41">
        <v>93.220338983050851</v>
      </c>
      <c r="G115" s="39">
        <f>F115*1.18</f>
        <v>110</v>
      </c>
      <c r="H115" s="39">
        <f>D115*G115</f>
        <v>1100000</v>
      </c>
      <c r="I115" s="54">
        <f>AF115</f>
        <v>10000</v>
      </c>
      <c r="J115" s="12" t="s">
        <v>64</v>
      </c>
      <c r="K115" s="53">
        <f>G115</f>
        <v>110</v>
      </c>
      <c r="L115" s="59">
        <f>I115*K115</f>
        <v>1100000</v>
      </c>
      <c r="M115" s="53">
        <f>I115-D115</f>
        <v>0</v>
      </c>
      <c r="N115" s="44">
        <f>M115*G115</f>
        <v>0</v>
      </c>
      <c r="O115" s="59"/>
      <c r="P115" s="59"/>
      <c r="Q115" s="53"/>
      <c r="R115" s="46"/>
      <c r="S115" s="12" t="s">
        <v>64</v>
      </c>
      <c r="T115" s="41">
        <v>93.220338983050851</v>
      </c>
      <c r="U115" s="9">
        <f>R115*T115</f>
        <v>0</v>
      </c>
      <c r="AF115" s="56">
        <f>D115+R115</f>
        <v>10000</v>
      </c>
      <c r="AG115" s="12" t="s">
        <v>64</v>
      </c>
      <c r="AH115" s="41">
        <v>93.220338983050851</v>
      </c>
      <c r="AI115" s="53">
        <f>AF115*AH115</f>
        <v>932203.3898305085</v>
      </c>
    </row>
    <row r="116" spans="1:35" s="44" customFormat="1">
      <c r="A116" s="44">
        <v>56</v>
      </c>
      <c r="C116" s="47"/>
      <c r="F116" s="45"/>
      <c r="G116" s="45"/>
      <c r="H116" s="45"/>
      <c r="L116" s="45"/>
      <c r="M116" s="45"/>
      <c r="N116" s="45"/>
      <c r="O116" s="45"/>
      <c r="P116" s="45"/>
    </row>
    <row r="117" spans="1:35" s="44" customFormat="1" ht="31.2">
      <c r="A117" s="44">
        <v>57</v>
      </c>
      <c r="B117" s="6">
        <v>57</v>
      </c>
      <c r="C117" s="14" t="s">
        <v>361</v>
      </c>
      <c r="D117" s="12">
        <v>4000</v>
      </c>
      <c r="E117" s="12" t="s">
        <v>64</v>
      </c>
      <c r="F117" s="41">
        <v>97.457627118644069</v>
      </c>
      <c r="G117" s="39">
        <f>F117*1.18</f>
        <v>115</v>
      </c>
      <c r="H117" s="39">
        <f>D117*G117</f>
        <v>460000</v>
      </c>
      <c r="I117" s="54">
        <f>AF117</f>
        <v>4000</v>
      </c>
      <c r="J117" s="12" t="s">
        <v>64</v>
      </c>
      <c r="K117" s="53">
        <f>G117</f>
        <v>115</v>
      </c>
      <c r="L117" s="59">
        <f>I117*K117</f>
        <v>460000</v>
      </c>
      <c r="M117" s="53">
        <f>I117-D117</f>
        <v>0</v>
      </c>
      <c r="N117" s="44">
        <f>M117*G117</f>
        <v>0</v>
      </c>
      <c r="O117" s="59"/>
      <c r="P117" s="59"/>
      <c r="Q117" s="53"/>
      <c r="R117" s="46"/>
      <c r="S117" s="12" t="s">
        <v>64</v>
      </c>
      <c r="T117" s="41">
        <v>97.457627118644069</v>
      </c>
      <c r="U117" s="9">
        <f>R117*T117</f>
        <v>0</v>
      </c>
      <c r="AF117" s="56">
        <f>D117+R117</f>
        <v>4000</v>
      </c>
      <c r="AG117" s="12" t="s">
        <v>64</v>
      </c>
      <c r="AH117" s="41">
        <v>97.457627118644069</v>
      </c>
      <c r="AI117" s="53">
        <f>AF117*AH117</f>
        <v>389830.50847457629</v>
      </c>
    </row>
    <row r="118" spans="1:35" s="44" customFormat="1">
      <c r="A118" s="44">
        <v>57</v>
      </c>
      <c r="C118" s="47"/>
      <c r="F118" s="45"/>
      <c r="G118" s="45"/>
      <c r="H118" s="45"/>
      <c r="L118" s="45"/>
      <c r="M118" s="45"/>
      <c r="N118" s="45"/>
      <c r="O118" s="45"/>
      <c r="P118" s="45"/>
    </row>
    <row r="119" spans="1:35" s="44" customFormat="1" ht="46.8">
      <c r="A119" s="44">
        <v>58</v>
      </c>
      <c r="B119" s="6">
        <v>58</v>
      </c>
      <c r="C119" s="16" t="s">
        <v>118</v>
      </c>
      <c r="D119" s="12">
        <v>570</v>
      </c>
      <c r="E119" s="12" t="s">
        <v>119</v>
      </c>
      <c r="F119" s="41">
        <v>1292.3728813559323</v>
      </c>
      <c r="G119" s="39">
        <f>F119*1.18</f>
        <v>1525</v>
      </c>
      <c r="H119" s="39">
        <f>D119*G119</f>
        <v>869250</v>
      </c>
      <c r="I119" s="54">
        <f>AF119</f>
        <v>570</v>
      </c>
      <c r="J119" s="12" t="s">
        <v>119</v>
      </c>
      <c r="K119" s="53">
        <f>G119</f>
        <v>1525</v>
      </c>
      <c r="L119" s="59">
        <f>I119*K119</f>
        <v>869250</v>
      </c>
      <c r="M119" s="53">
        <f>I119-D119</f>
        <v>0</v>
      </c>
      <c r="N119" s="44">
        <f>M119*G119</f>
        <v>0</v>
      </c>
      <c r="O119" s="59"/>
      <c r="P119" s="59"/>
      <c r="Q119" s="53"/>
      <c r="R119" s="46"/>
      <c r="S119" s="12" t="s">
        <v>119</v>
      </c>
      <c r="T119" s="41">
        <v>1292.3728813559323</v>
      </c>
      <c r="U119" s="9">
        <f>R119*T119</f>
        <v>0</v>
      </c>
      <c r="AF119" s="56">
        <f>D119+R119</f>
        <v>570</v>
      </c>
      <c r="AG119" s="12" t="s">
        <v>119</v>
      </c>
      <c r="AH119" s="41">
        <v>1292.3728813559323</v>
      </c>
      <c r="AI119" s="53">
        <f>AF119*AH119</f>
        <v>736652.54237288143</v>
      </c>
    </row>
    <row r="120" spans="1:35" s="44" customFormat="1">
      <c r="A120" s="44">
        <v>58</v>
      </c>
      <c r="C120" s="47"/>
      <c r="F120" s="45"/>
      <c r="G120" s="45"/>
      <c r="H120" s="45"/>
      <c r="L120" s="45"/>
      <c r="M120" s="45"/>
      <c r="N120" s="45"/>
      <c r="O120" s="45"/>
      <c r="P120" s="45"/>
    </row>
    <row r="121" spans="1:35" s="44" customFormat="1" ht="46.8">
      <c r="A121" s="44">
        <v>59</v>
      </c>
      <c r="B121" s="6">
        <v>59</v>
      </c>
      <c r="C121" s="16" t="s">
        <v>121</v>
      </c>
      <c r="D121" s="12">
        <v>10</v>
      </c>
      <c r="E121" s="12" t="s">
        <v>119</v>
      </c>
      <c r="F121" s="41">
        <v>932.20338983050851</v>
      </c>
      <c r="G121" s="39">
        <f>F121*1.18</f>
        <v>1100</v>
      </c>
      <c r="H121" s="39">
        <f>D121*G121</f>
        <v>11000</v>
      </c>
      <c r="I121" s="54">
        <f>AF121</f>
        <v>10</v>
      </c>
      <c r="J121" s="12" t="s">
        <v>119</v>
      </c>
      <c r="K121" s="53">
        <f>G121</f>
        <v>1100</v>
      </c>
      <c r="L121" s="59">
        <f>I121*K121</f>
        <v>11000</v>
      </c>
      <c r="M121" s="53">
        <f>I121-D121</f>
        <v>0</v>
      </c>
      <c r="N121" s="44">
        <f>M121*G121</f>
        <v>0</v>
      </c>
      <c r="O121" s="59"/>
      <c r="P121" s="59"/>
      <c r="Q121" s="53"/>
      <c r="R121" s="46"/>
      <c r="S121" s="12" t="s">
        <v>119</v>
      </c>
      <c r="T121" s="41">
        <v>932.20338983050851</v>
      </c>
      <c r="U121" s="9">
        <f>R121*T121</f>
        <v>0</v>
      </c>
      <c r="AF121" s="56">
        <f>D121+R121</f>
        <v>10</v>
      </c>
      <c r="AG121" s="12" t="s">
        <v>119</v>
      </c>
      <c r="AH121" s="41">
        <v>932.20338983050851</v>
      </c>
      <c r="AI121" s="53">
        <f>AF121*AH121</f>
        <v>9322.033898305086</v>
      </c>
    </row>
    <row r="122" spans="1:35" s="44" customFormat="1">
      <c r="A122" s="44">
        <v>59</v>
      </c>
      <c r="C122" s="47"/>
      <c r="F122" s="45"/>
      <c r="G122" s="45"/>
      <c r="H122" s="45"/>
      <c r="L122" s="45"/>
      <c r="M122" s="45"/>
      <c r="N122" s="45"/>
      <c r="O122" s="45"/>
      <c r="P122" s="45"/>
    </row>
    <row r="123" spans="1:35" s="44" customFormat="1" ht="31.2">
      <c r="A123" s="44">
        <v>60</v>
      </c>
      <c r="B123" s="6">
        <v>60</v>
      </c>
      <c r="C123" s="14" t="s">
        <v>123</v>
      </c>
      <c r="D123" s="12">
        <v>25</v>
      </c>
      <c r="E123" s="12" t="s">
        <v>119</v>
      </c>
      <c r="F123" s="41">
        <v>762.71186440677968</v>
      </c>
      <c r="G123" s="39">
        <f>F123*1.18</f>
        <v>900</v>
      </c>
      <c r="H123" s="39">
        <f>D123*G123</f>
        <v>22500</v>
      </c>
      <c r="I123" s="54">
        <f>AF123</f>
        <v>25</v>
      </c>
      <c r="J123" s="12" t="s">
        <v>119</v>
      </c>
      <c r="K123" s="53">
        <f>G123</f>
        <v>900</v>
      </c>
      <c r="L123" s="59">
        <f>I123*K123</f>
        <v>22500</v>
      </c>
      <c r="M123" s="53">
        <f>I123-D123</f>
        <v>0</v>
      </c>
      <c r="N123" s="44">
        <f>M123*G123</f>
        <v>0</v>
      </c>
      <c r="O123" s="59"/>
      <c r="P123" s="59"/>
      <c r="Q123" s="53"/>
      <c r="R123" s="46"/>
      <c r="S123" s="12" t="s">
        <v>119</v>
      </c>
      <c r="T123" s="41">
        <v>762.71186440677968</v>
      </c>
      <c r="U123" s="9">
        <f>R123*T123</f>
        <v>0</v>
      </c>
      <c r="AF123" s="56">
        <f>D123+R123</f>
        <v>25</v>
      </c>
      <c r="AG123" s="12" t="s">
        <v>119</v>
      </c>
      <c r="AH123" s="41">
        <v>762.71186440677968</v>
      </c>
      <c r="AI123" s="53">
        <f>AF123*AH123</f>
        <v>19067.796610169491</v>
      </c>
    </row>
    <row r="124" spans="1:35" s="44" customFormat="1">
      <c r="A124" s="44">
        <v>60</v>
      </c>
      <c r="C124" s="47"/>
      <c r="F124" s="45"/>
      <c r="G124" s="45"/>
      <c r="H124" s="45"/>
      <c r="L124" s="45"/>
      <c r="M124" s="45"/>
      <c r="N124" s="45"/>
      <c r="O124" s="45"/>
      <c r="P124" s="45"/>
    </row>
    <row r="125" spans="1:35" s="44" customFormat="1" ht="46.8">
      <c r="A125" s="44">
        <v>61</v>
      </c>
      <c r="B125" s="6">
        <v>61</v>
      </c>
      <c r="C125" s="14" t="s">
        <v>125</v>
      </c>
      <c r="D125" s="12">
        <v>50</v>
      </c>
      <c r="E125" s="12" t="s">
        <v>119</v>
      </c>
      <c r="F125" s="41">
        <v>2372.8813559322034</v>
      </c>
      <c r="G125" s="39">
        <f>F125*1.18</f>
        <v>2800</v>
      </c>
      <c r="H125" s="39">
        <f>D125*G125</f>
        <v>140000</v>
      </c>
      <c r="I125" s="54">
        <f>AF125</f>
        <v>50</v>
      </c>
      <c r="J125" s="12" t="s">
        <v>119</v>
      </c>
      <c r="K125" s="53">
        <f>G125</f>
        <v>2800</v>
      </c>
      <c r="L125" s="59">
        <f>I125*K125</f>
        <v>140000</v>
      </c>
      <c r="M125" s="53">
        <f>I125-D125</f>
        <v>0</v>
      </c>
      <c r="N125" s="44">
        <f>M125*G125</f>
        <v>0</v>
      </c>
      <c r="O125" s="59"/>
      <c r="P125" s="59"/>
      <c r="Q125" s="53"/>
      <c r="R125" s="46"/>
      <c r="S125" s="12" t="s">
        <v>119</v>
      </c>
      <c r="T125" s="41">
        <v>2372.8813559322034</v>
      </c>
      <c r="U125" s="9">
        <f>R125*T125</f>
        <v>0</v>
      </c>
      <c r="AF125" s="56">
        <f>D125+R125</f>
        <v>50</v>
      </c>
      <c r="AG125" s="12" t="s">
        <v>119</v>
      </c>
      <c r="AH125" s="41">
        <v>2372.8813559322034</v>
      </c>
      <c r="AI125" s="53">
        <f>AF125*AH125</f>
        <v>118644.06779661016</v>
      </c>
    </row>
    <row r="126" spans="1:35" s="44" customFormat="1">
      <c r="A126" s="44">
        <v>61</v>
      </c>
      <c r="C126" s="47"/>
      <c r="F126" s="45"/>
      <c r="G126" s="45"/>
      <c r="H126" s="45"/>
      <c r="L126" s="45"/>
      <c r="M126" s="45"/>
      <c r="N126" s="45"/>
      <c r="O126" s="45"/>
      <c r="P126" s="45"/>
    </row>
    <row r="127" spans="1:35" s="44" customFormat="1" ht="31.2">
      <c r="A127" s="44">
        <v>62</v>
      </c>
      <c r="B127" s="6">
        <v>62</v>
      </c>
      <c r="C127" s="14" t="s">
        <v>127</v>
      </c>
      <c r="D127" s="12">
        <v>200</v>
      </c>
      <c r="E127" s="12" t="s">
        <v>119</v>
      </c>
      <c r="F127" s="41">
        <v>1186.4406779661017</v>
      </c>
      <c r="G127" s="39">
        <f>F127*1.18</f>
        <v>1400</v>
      </c>
      <c r="H127" s="39">
        <f>D127*G127</f>
        <v>280000</v>
      </c>
      <c r="I127" s="54">
        <f>AF127</f>
        <v>200</v>
      </c>
      <c r="J127" s="12" t="s">
        <v>119</v>
      </c>
      <c r="K127" s="53">
        <f>G127</f>
        <v>1400</v>
      </c>
      <c r="L127" s="59">
        <f>I127*K127</f>
        <v>280000</v>
      </c>
      <c r="M127" s="53">
        <f>I127-D127</f>
        <v>0</v>
      </c>
      <c r="N127" s="44">
        <f>M127*G127</f>
        <v>0</v>
      </c>
      <c r="O127" s="59"/>
      <c r="P127" s="59"/>
      <c r="Q127" s="53"/>
      <c r="R127" s="46"/>
      <c r="S127" s="12" t="s">
        <v>119</v>
      </c>
      <c r="T127" s="41">
        <v>1186.4406779661017</v>
      </c>
      <c r="U127" s="9">
        <f>R127*T127</f>
        <v>0</v>
      </c>
      <c r="AF127" s="56">
        <f>D127+R127</f>
        <v>200</v>
      </c>
      <c r="AG127" s="12" t="s">
        <v>119</v>
      </c>
      <c r="AH127" s="41">
        <v>1186.4406779661017</v>
      </c>
      <c r="AI127" s="53">
        <f>AF127*AH127</f>
        <v>237288.13559322033</v>
      </c>
    </row>
    <row r="128" spans="1:35" s="44" customFormat="1">
      <c r="A128" s="44">
        <v>62</v>
      </c>
      <c r="C128" s="47"/>
      <c r="F128" s="45"/>
      <c r="G128" s="45"/>
      <c r="H128" s="45"/>
      <c r="L128" s="45"/>
      <c r="M128" s="45"/>
      <c r="N128" s="45"/>
      <c r="O128" s="45"/>
      <c r="P128" s="45"/>
    </row>
    <row r="129" spans="1:35" s="44" customFormat="1" ht="31.2">
      <c r="A129" s="44">
        <v>63</v>
      </c>
      <c r="B129" s="6">
        <v>63</v>
      </c>
      <c r="C129" s="14" t="s">
        <v>129</v>
      </c>
      <c r="D129" s="12">
        <v>200</v>
      </c>
      <c r="E129" s="6" t="s">
        <v>14</v>
      </c>
      <c r="F129" s="41">
        <v>762.71186440677968</v>
      </c>
      <c r="G129" s="39">
        <f>F129*1.18</f>
        <v>900</v>
      </c>
      <c r="H129" s="39">
        <f>D129*G129</f>
        <v>180000</v>
      </c>
      <c r="I129" s="54">
        <f>AF129</f>
        <v>200</v>
      </c>
      <c r="J129" s="6" t="s">
        <v>14</v>
      </c>
      <c r="K129" s="53">
        <f>G129</f>
        <v>900</v>
      </c>
      <c r="L129" s="59">
        <f>I129*K129</f>
        <v>180000</v>
      </c>
      <c r="M129" s="53">
        <f>I129-D129</f>
        <v>0</v>
      </c>
      <c r="N129" s="44">
        <f>M129*G129</f>
        <v>0</v>
      </c>
      <c r="O129" s="59"/>
      <c r="P129" s="59"/>
      <c r="Q129" s="53"/>
      <c r="R129" s="46"/>
      <c r="S129" s="6" t="s">
        <v>14</v>
      </c>
      <c r="T129" s="41">
        <v>762.71186440677968</v>
      </c>
      <c r="U129" s="9">
        <f>R129*T129</f>
        <v>0</v>
      </c>
      <c r="AF129" s="56">
        <f>D129+R129</f>
        <v>200</v>
      </c>
      <c r="AG129" s="6" t="s">
        <v>14</v>
      </c>
      <c r="AH129" s="41">
        <v>762.71186440677968</v>
      </c>
      <c r="AI129" s="53">
        <f>AF129*AH129</f>
        <v>152542.37288135593</v>
      </c>
    </row>
    <row r="130" spans="1:35" s="44" customFormat="1">
      <c r="A130" s="44">
        <v>63</v>
      </c>
      <c r="C130" s="47"/>
      <c r="F130" s="45"/>
      <c r="G130" s="45"/>
      <c r="H130" s="45"/>
      <c r="L130" s="45"/>
      <c r="M130" s="45"/>
      <c r="N130" s="45"/>
      <c r="O130" s="45"/>
      <c r="P130" s="45"/>
    </row>
    <row r="131" spans="1:35" s="44" customFormat="1" ht="15.6">
      <c r="A131" s="44">
        <v>64</v>
      </c>
      <c r="B131" s="6">
        <v>64</v>
      </c>
      <c r="C131" s="14" t="s">
        <v>131</v>
      </c>
      <c r="D131" s="12">
        <v>18</v>
      </c>
      <c r="E131" s="6" t="s">
        <v>14</v>
      </c>
      <c r="F131" s="41">
        <v>1355.9322033898306</v>
      </c>
      <c r="G131" s="39">
        <f>F131*1.18</f>
        <v>1600</v>
      </c>
      <c r="H131" s="39">
        <f>D131*G131</f>
        <v>28800</v>
      </c>
      <c r="I131" s="54">
        <f>AF131</f>
        <v>18</v>
      </c>
      <c r="J131" s="6" t="s">
        <v>14</v>
      </c>
      <c r="K131" s="53">
        <f>G131</f>
        <v>1600</v>
      </c>
      <c r="L131" s="59">
        <f>I131*K131</f>
        <v>28800</v>
      </c>
      <c r="M131" s="53">
        <f>I131-D131</f>
        <v>0</v>
      </c>
      <c r="N131" s="44">
        <f>M131*G131</f>
        <v>0</v>
      </c>
      <c r="O131" s="59"/>
      <c r="P131" s="59"/>
      <c r="Q131" s="53"/>
      <c r="R131" s="46"/>
      <c r="S131" s="6" t="s">
        <v>14</v>
      </c>
      <c r="T131" s="41">
        <v>1355.9322033898306</v>
      </c>
      <c r="U131" s="9">
        <f>R131*T131</f>
        <v>0</v>
      </c>
      <c r="AF131" s="56">
        <f>D131+R131</f>
        <v>18</v>
      </c>
      <c r="AG131" s="6" t="s">
        <v>14</v>
      </c>
      <c r="AH131" s="41">
        <v>1355.9322033898306</v>
      </c>
      <c r="AI131" s="53">
        <f>AF131*AH131</f>
        <v>24406.779661016953</v>
      </c>
    </row>
    <row r="132" spans="1:35" s="44" customFormat="1">
      <c r="A132" s="44">
        <v>64</v>
      </c>
      <c r="C132" s="47"/>
      <c r="F132" s="45"/>
      <c r="G132" s="45"/>
      <c r="H132" s="45"/>
      <c r="L132" s="45"/>
      <c r="M132" s="45"/>
      <c r="N132" s="45"/>
      <c r="O132" s="45"/>
      <c r="P132" s="45"/>
    </row>
    <row r="133" spans="1:35" s="44" customFormat="1" ht="31.2">
      <c r="A133" s="44">
        <v>65</v>
      </c>
      <c r="B133" s="6">
        <v>65</v>
      </c>
      <c r="C133" s="14" t="s">
        <v>133</v>
      </c>
      <c r="D133" s="12">
        <v>4</v>
      </c>
      <c r="E133" s="6" t="s">
        <v>14</v>
      </c>
      <c r="F133" s="41">
        <v>15254.237288135593</v>
      </c>
      <c r="G133" s="39">
        <f>F133*1.18</f>
        <v>18000</v>
      </c>
      <c r="H133" s="39">
        <f>D133*G133</f>
        <v>72000</v>
      </c>
      <c r="I133" s="54">
        <f>AF133</f>
        <v>4</v>
      </c>
      <c r="J133" s="6" t="s">
        <v>14</v>
      </c>
      <c r="K133" s="53">
        <f>G133</f>
        <v>18000</v>
      </c>
      <c r="L133" s="59">
        <f>I133*K133</f>
        <v>72000</v>
      </c>
      <c r="M133" s="53">
        <f>I133-D133</f>
        <v>0</v>
      </c>
      <c r="N133" s="44">
        <f>M133*G133</f>
        <v>0</v>
      </c>
      <c r="O133" s="59"/>
      <c r="P133" s="59"/>
      <c r="Q133" s="53"/>
      <c r="R133" s="46"/>
      <c r="S133" s="6" t="s">
        <v>14</v>
      </c>
      <c r="T133" s="41">
        <v>15254.237288135593</v>
      </c>
      <c r="U133" s="9">
        <f>R133*T133</f>
        <v>0</v>
      </c>
      <c r="AF133" s="56">
        <f>D133+R133</f>
        <v>4</v>
      </c>
      <c r="AG133" s="6" t="s">
        <v>14</v>
      </c>
      <c r="AH133" s="41">
        <v>15254.237288135593</v>
      </c>
      <c r="AI133" s="53">
        <f>AF133*AH133</f>
        <v>61016.949152542373</v>
      </c>
    </row>
    <row r="134" spans="1:35" s="44" customFormat="1">
      <c r="A134" s="44">
        <v>65</v>
      </c>
      <c r="C134" s="47"/>
      <c r="F134" s="45"/>
      <c r="G134" s="45"/>
      <c r="H134" s="45"/>
      <c r="L134" s="45"/>
      <c r="M134" s="45"/>
      <c r="N134" s="45"/>
      <c r="O134" s="45"/>
      <c r="P134" s="45"/>
    </row>
    <row r="135" spans="1:35" s="44" customFormat="1" ht="46.8">
      <c r="A135" s="44">
        <v>66</v>
      </c>
      <c r="B135" s="6">
        <v>66</v>
      </c>
      <c r="C135" s="14" t="s">
        <v>135</v>
      </c>
      <c r="D135" s="12">
        <v>2000</v>
      </c>
      <c r="E135" s="12" t="s">
        <v>64</v>
      </c>
      <c r="F135" s="41">
        <v>30.508474576271187</v>
      </c>
      <c r="G135" s="39">
        <f>F135*1.18</f>
        <v>36</v>
      </c>
      <c r="H135" s="39">
        <f>D135*G135</f>
        <v>72000</v>
      </c>
      <c r="I135" s="54">
        <f>AF135</f>
        <v>2000</v>
      </c>
      <c r="J135" s="12" t="s">
        <v>64</v>
      </c>
      <c r="K135" s="53">
        <f>G135</f>
        <v>36</v>
      </c>
      <c r="L135" s="59">
        <f>I135*K135</f>
        <v>72000</v>
      </c>
      <c r="M135" s="53">
        <f>I135-D135</f>
        <v>0</v>
      </c>
      <c r="N135" s="44">
        <f>M135*G135</f>
        <v>0</v>
      </c>
      <c r="O135" s="59"/>
      <c r="P135" s="59"/>
      <c r="Q135" s="53"/>
      <c r="R135" s="46"/>
      <c r="S135" s="12" t="s">
        <v>64</v>
      </c>
      <c r="T135" s="41">
        <v>30.508474576271187</v>
      </c>
      <c r="U135" s="9">
        <f>R135*T135</f>
        <v>0</v>
      </c>
      <c r="AF135" s="56">
        <f>D135+R135</f>
        <v>2000</v>
      </c>
      <c r="AG135" s="12" t="s">
        <v>64</v>
      </c>
      <c r="AH135" s="41">
        <v>30.508474576271187</v>
      </c>
      <c r="AI135" s="53">
        <f>AF135*AH135</f>
        <v>61016.949152542373</v>
      </c>
    </row>
    <row r="136" spans="1:35" s="44" customFormat="1">
      <c r="A136" s="44">
        <v>66</v>
      </c>
      <c r="C136" s="47"/>
      <c r="F136" s="45"/>
      <c r="G136" s="45"/>
      <c r="H136" s="45"/>
      <c r="L136" s="45"/>
      <c r="M136" s="45"/>
      <c r="N136" s="45"/>
      <c r="O136" s="45"/>
      <c r="P136" s="45"/>
    </row>
    <row r="137" spans="1:35" s="44" customFormat="1" ht="46.8">
      <c r="A137" s="44">
        <v>67</v>
      </c>
      <c r="B137" s="6">
        <v>67</v>
      </c>
      <c r="C137" s="14" t="s">
        <v>137</v>
      </c>
      <c r="D137" s="12">
        <v>2000</v>
      </c>
      <c r="E137" s="12" t="s">
        <v>64</v>
      </c>
      <c r="F137" s="41">
        <v>84.745762711864415</v>
      </c>
      <c r="G137" s="39">
        <f>F137*1.18</f>
        <v>100</v>
      </c>
      <c r="H137" s="39">
        <f>D137*G137</f>
        <v>200000</v>
      </c>
      <c r="I137" s="54">
        <f>AF137</f>
        <v>2000</v>
      </c>
      <c r="J137" s="12" t="s">
        <v>64</v>
      </c>
      <c r="K137" s="53">
        <f>G137</f>
        <v>100</v>
      </c>
      <c r="L137" s="59">
        <f>I137*K137</f>
        <v>200000</v>
      </c>
      <c r="M137" s="53">
        <f>I137-D137</f>
        <v>0</v>
      </c>
      <c r="N137" s="44">
        <f>M137*G137</f>
        <v>0</v>
      </c>
      <c r="O137" s="59"/>
      <c r="P137" s="59"/>
      <c r="Q137" s="53"/>
      <c r="R137" s="46"/>
      <c r="S137" s="12" t="s">
        <v>64</v>
      </c>
      <c r="T137" s="41">
        <v>84.745762711864415</v>
      </c>
      <c r="U137" s="9">
        <f>R137*T137</f>
        <v>0</v>
      </c>
      <c r="AF137" s="56">
        <f>D137+R137</f>
        <v>2000</v>
      </c>
      <c r="AG137" s="12" t="s">
        <v>64</v>
      </c>
      <c r="AH137" s="41">
        <v>84.745762711864415</v>
      </c>
      <c r="AI137" s="53">
        <f>AF137*AH137</f>
        <v>169491.52542372883</v>
      </c>
    </row>
    <row r="138" spans="1:35" s="44" customFormat="1">
      <c r="A138" s="44">
        <v>67</v>
      </c>
      <c r="C138" s="47"/>
      <c r="F138" s="45"/>
      <c r="G138" s="45"/>
      <c r="H138" s="45"/>
      <c r="L138" s="45"/>
      <c r="M138" s="45"/>
      <c r="N138" s="45"/>
      <c r="O138" s="45"/>
      <c r="P138" s="45"/>
    </row>
    <row r="139" spans="1:35" s="44" customFormat="1" ht="46.8">
      <c r="A139" s="44">
        <v>68</v>
      </c>
      <c r="B139" s="6">
        <v>68</v>
      </c>
      <c r="C139" s="14" t="s">
        <v>139</v>
      </c>
      <c r="D139" s="12">
        <v>8000</v>
      </c>
      <c r="E139" s="12" t="s">
        <v>64</v>
      </c>
      <c r="F139" s="41">
        <v>122.88135593220339</v>
      </c>
      <c r="G139" s="39">
        <f>F139*1.18</f>
        <v>145</v>
      </c>
      <c r="H139" s="39">
        <f>D139*G139</f>
        <v>1160000</v>
      </c>
      <c r="I139" s="54">
        <f>AF139</f>
        <v>8000</v>
      </c>
      <c r="J139" s="12" t="s">
        <v>64</v>
      </c>
      <c r="K139" s="53">
        <f>G139</f>
        <v>145</v>
      </c>
      <c r="L139" s="59">
        <f>I139*K139</f>
        <v>1160000</v>
      </c>
      <c r="M139" s="53">
        <f>I139-D139</f>
        <v>0</v>
      </c>
      <c r="N139" s="44">
        <f>M139*G139</f>
        <v>0</v>
      </c>
      <c r="O139" s="59"/>
      <c r="P139" s="59"/>
      <c r="Q139" s="53"/>
      <c r="R139" s="46"/>
      <c r="S139" s="12" t="s">
        <v>64</v>
      </c>
      <c r="T139" s="41">
        <v>122.88135593220339</v>
      </c>
      <c r="U139" s="9">
        <f>R139*T139</f>
        <v>0</v>
      </c>
      <c r="AF139" s="56">
        <f>D139+R139</f>
        <v>8000</v>
      </c>
      <c r="AG139" s="12" t="s">
        <v>64</v>
      </c>
      <c r="AH139" s="41">
        <v>122.88135593220339</v>
      </c>
      <c r="AI139" s="53">
        <f>AF139*AH139</f>
        <v>983050.84745762718</v>
      </c>
    </row>
    <row r="140" spans="1:35" s="44" customFormat="1" ht="30" customHeight="1">
      <c r="A140" s="44">
        <v>68</v>
      </c>
      <c r="C140" s="47"/>
      <c r="F140" s="45"/>
      <c r="G140" s="45"/>
      <c r="H140" s="45"/>
      <c r="L140" s="45"/>
      <c r="M140" s="45"/>
      <c r="N140" s="45"/>
      <c r="O140" s="45"/>
      <c r="P140" s="45"/>
    </row>
    <row r="141" spans="1:35" s="44" customFormat="1" ht="46.8">
      <c r="A141" s="44">
        <v>69</v>
      </c>
      <c r="B141" s="6">
        <v>69</v>
      </c>
      <c r="C141" s="14" t="s">
        <v>141</v>
      </c>
      <c r="D141" s="12">
        <v>5000</v>
      </c>
      <c r="E141" s="12" t="s">
        <v>64</v>
      </c>
      <c r="F141" s="41">
        <v>194.91525423728814</v>
      </c>
      <c r="G141" s="39">
        <f>F141*1.18</f>
        <v>230</v>
      </c>
      <c r="H141" s="39">
        <f>D141*G141</f>
        <v>1150000</v>
      </c>
      <c r="I141" s="54">
        <f>AF141</f>
        <v>5000</v>
      </c>
      <c r="J141" s="12" t="s">
        <v>64</v>
      </c>
      <c r="K141" s="53">
        <f>G141</f>
        <v>230</v>
      </c>
      <c r="L141" s="59">
        <f>I141*K141</f>
        <v>1150000</v>
      </c>
      <c r="M141" s="53">
        <f>I141-D141</f>
        <v>0</v>
      </c>
      <c r="N141" s="44">
        <f>M141*G141</f>
        <v>0</v>
      </c>
      <c r="O141" s="59"/>
      <c r="P141" s="59"/>
      <c r="Q141" s="53"/>
      <c r="R141" s="46"/>
      <c r="S141" s="12" t="s">
        <v>64</v>
      </c>
      <c r="T141" s="41">
        <v>194.91525423728814</v>
      </c>
      <c r="U141" s="9">
        <f>R141*T141</f>
        <v>0</v>
      </c>
      <c r="AF141" s="56">
        <f>D141+R141</f>
        <v>5000</v>
      </c>
      <c r="AG141" s="12" t="s">
        <v>64</v>
      </c>
      <c r="AH141" s="41">
        <v>194.91525423728814</v>
      </c>
      <c r="AI141" s="53">
        <f>AF141*AH141</f>
        <v>974576.27118644072</v>
      </c>
    </row>
    <row r="142" spans="1:35" s="44" customFormat="1">
      <c r="A142" s="44">
        <v>69</v>
      </c>
      <c r="C142" s="47"/>
      <c r="F142" s="45"/>
      <c r="G142" s="45"/>
      <c r="H142" s="45"/>
      <c r="L142" s="45"/>
      <c r="M142" s="45"/>
      <c r="N142" s="45"/>
      <c r="O142" s="45"/>
      <c r="P142" s="45"/>
    </row>
    <row r="143" spans="1:35" s="44" customFormat="1" ht="46.8">
      <c r="A143" s="44">
        <v>70</v>
      </c>
      <c r="B143" s="6">
        <v>70</v>
      </c>
      <c r="C143" s="14" t="s">
        <v>143</v>
      </c>
      <c r="D143" s="12">
        <v>300</v>
      </c>
      <c r="E143" s="12" t="s">
        <v>64</v>
      </c>
      <c r="F143" s="41">
        <v>275.42372881355936</v>
      </c>
      <c r="G143" s="39">
        <f>F143*1.18</f>
        <v>325.00000000000006</v>
      </c>
      <c r="H143" s="39">
        <f>D143*G143</f>
        <v>97500.000000000015</v>
      </c>
      <c r="I143" s="54">
        <f>AF143</f>
        <v>300</v>
      </c>
      <c r="J143" s="12" t="s">
        <v>64</v>
      </c>
      <c r="K143" s="53">
        <f>G143</f>
        <v>325.00000000000006</v>
      </c>
      <c r="L143" s="59">
        <f>I143*K143</f>
        <v>97500.000000000015</v>
      </c>
      <c r="M143" s="53">
        <f>I143-D143</f>
        <v>0</v>
      </c>
      <c r="N143" s="44">
        <f>M143*G143</f>
        <v>0</v>
      </c>
      <c r="O143" s="59"/>
      <c r="P143" s="59"/>
      <c r="Q143" s="53"/>
      <c r="R143" s="46"/>
      <c r="S143" s="12" t="s">
        <v>64</v>
      </c>
      <c r="T143" s="41">
        <v>275.42372881355936</v>
      </c>
      <c r="U143" s="9">
        <f>R143*T143</f>
        <v>0</v>
      </c>
      <c r="AF143" s="56">
        <f>D143+R143</f>
        <v>300</v>
      </c>
      <c r="AG143" s="12" t="s">
        <v>64</v>
      </c>
      <c r="AH143" s="41">
        <v>275.42372881355936</v>
      </c>
      <c r="AI143" s="53">
        <f>AF143*AH143</f>
        <v>82627.118644067814</v>
      </c>
    </row>
    <row r="144" spans="1:35" s="44" customFormat="1">
      <c r="A144" s="44">
        <v>70</v>
      </c>
      <c r="C144" s="47"/>
      <c r="F144" s="45"/>
      <c r="G144" s="45"/>
      <c r="H144" s="45"/>
      <c r="L144" s="45"/>
      <c r="M144" s="45"/>
      <c r="N144" s="45"/>
      <c r="O144" s="45"/>
      <c r="P144" s="45"/>
    </row>
    <row r="145" spans="1:35" s="44" customFormat="1" ht="46.8">
      <c r="A145" s="44">
        <v>71</v>
      </c>
      <c r="B145" s="6">
        <v>71</v>
      </c>
      <c r="C145" s="14" t="s">
        <v>145</v>
      </c>
      <c r="D145" s="12">
        <v>300</v>
      </c>
      <c r="E145" s="12" t="s">
        <v>64</v>
      </c>
      <c r="F145" s="41">
        <v>461.86440677966107</v>
      </c>
      <c r="G145" s="39">
        <f>F145*1.18</f>
        <v>545</v>
      </c>
      <c r="H145" s="39">
        <f>D145*G145</f>
        <v>163500</v>
      </c>
      <c r="I145" s="54">
        <f>AF145</f>
        <v>300</v>
      </c>
      <c r="J145" s="12" t="s">
        <v>64</v>
      </c>
      <c r="K145" s="53">
        <f>G145</f>
        <v>545</v>
      </c>
      <c r="L145" s="59">
        <f>I145*K145</f>
        <v>163500</v>
      </c>
      <c r="M145" s="53">
        <f>I145-D145</f>
        <v>0</v>
      </c>
      <c r="N145" s="44">
        <f>M145*G145</f>
        <v>0</v>
      </c>
      <c r="O145" s="59"/>
      <c r="P145" s="59"/>
      <c r="Q145" s="53"/>
      <c r="R145" s="46"/>
      <c r="S145" s="12" t="s">
        <v>64</v>
      </c>
      <c r="T145" s="41">
        <v>461.86440677966107</v>
      </c>
      <c r="U145" s="9">
        <f>R145*T145</f>
        <v>0</v>
      </c>
      <c r="AF145" s="56">
        <f>D145+R145</f>
        <v>300</v>
      </c>
      <c r="AG145" s="12" t="s">
        <v>64</v>
      </c>
      <c r="AH145" s="41">
        <v>461.86440677966107</v>
      </c>
      <c r="AI145" s="53">
        <f>AF145*AH145</f>
        <v>138559.32203389832</v>
      </c>
    </row>
    <row r="146" spans="1:35" s="44" customFormat="1">
      <c r="A146" s="44">
        <v>71</v>
      </c>
      <c r="C146" s="47"/>
      <c r="F146" s="45"/>
      <c r="G146" s="45"/>
      <c r="H146" s="45"/>
      <c r="L146" s="45"/>
      <c r="M146" s="45"/>
      <c r="N146" s="45"/>
      <c r="O146" s="45"/>
      <c r="P146" s="45"/>
    </row>
    <row r="147" spans="1:35" s="44" customFormat="1" ht="46.8">
      <c r="A147" s="44">
        <v>72</v>
      </c>
      <c r="B147" s="6">
        <v>72</v>
      </c>
      <c r="C147" s="14" t="s">
        <v>147</v>
      </c>
      <c r="D147" s="12">
        <v>500</v>
      </c>
      <c r="E147" s="12" t="s">
        <v>64</v>
      </c>
      <c r="F147" s="41">
        <v>720.33898305084745</v>
      </c>
      <c r="G147" s="39">
        <f>F147*1.18</f>
        <v>849.99999999999989</v>
      </c>
      <c r="H147" s="39">
        <f>D147*G147</f>
        <v>424999.99999999994</v>
      </c>
      <c r="I147" s="54">
        <f>AF147</f>
        <v>500</v>
      </c>
      <c r="J147" s="12" t="s">
        <v>64</v>
      </c>
      <c r="K147" s="53">
        <f>G147</f>
        <v>849.99999999999989</v>
      </c>
      <c r="L147" s="59">
        <f>I147*K147</f>
        <v>424999.99999999994</v>
      </c>
      <c r="M147" s="53">
        <f>I147-D147</f>
        <v>0</v>
      </c>
      <c r="N147" s="44">
        <f>M147*G147</f>
        <v>0</v>
      </c>
      <c r="O147" s="59"/>
      <c r="P147" s="59"/>
      <c r="Q147" s="53"/>
      <c r="R147" s="46"/>
      <c r="S147" s="12" t="s">
        <v>64</v>
      </c>
      <c r="T147" s="41">
        <v>720.33898305084745</v>
      </c>
      <c r="U147" s="9">
        <f>R147*T147</f>
        <v>0</v>
      </c>
      <c r="AF147" s="56">
        <f>D147+R147</f>
        <v>500</v>
      </c>
      <c r="AG147" s="12" t="s">
        <v>64</v>
      </c>
      <c r="AH147" s="41">
        <v>720.33898305084745</v>
      </c>
      <c r="AI147" s="53">
        <f>AF147*AH147</f>
        <v>360169.49152542371</v>
      </c>
    </row>
    <row r="148" spans="1:35" s="44" customFormat="1">
      <c r="A148" s="44">
        <v>72</v>
      </c>
      <c r="C148" s="47"/>
      <c r="F148" s="45"/>
      <c r="G148" s="45"/>
      <c r="H148" s="45"/>
      <c r="L148" s="45"/>
      <c r="M148" s="45"/>
      <c r="N148" s="45"/>
      <c r="O148" s="45"/>
      <c r="P148" s="45"/>
    </row>
    <row r="149" spans="1:35" s="44" customFormat="1" ht="31.2">
      <c r="A149" s="44">
        <v>73</v>
      </c>
      <c r="B149" s="6">
        <v>73</v>
      </c>
      <c r="C149" s="14" t="s">
        <v>149</v>
      </c>
      <c r="D149" s="12">
        <v>8</v>
      </c>
      <c r="E149" s="6" t="s">
        <v>14</v>
      </c>
      <c r="F149" s="41">
        <v>1525.4237288135594</v>
      </c>
      <c r="G149" s="39">
        <f>F149*1.18</f>
        <v>1800</v>
      </c>
      <c r="H149" s="39">
        <f>D149*G149</f>
        <v>14400</v>
      </c>
      <c r="I149" s="54">
        <f>AF149</f>
        <v>8</v>
      </c>
      <c r="J149" s="6" t="s">
        <v>14</v>
      </c>
      <c r="K149" s="53">
        <f>G149</f>
        <v>1800</v>
      </c>
      <c r="L149" s="59">
        <f>I149*K149</f>
        <v>14400</v>
      </c>
      <c r="M149" s="53">
        <f>I149-D149</f>
        <v>0</v>
      </c>
      <c r="N149" s="44">
        <f>M149*G149</f>
        <v>0</v>
      </c>
      <c r="O149" s="59"/>
      <c r="P149" s="59"/>
      <c r="Q149" s="53"/>
      <c r="R149" s="46"/>
      <c r="S149" s="6" t="s">
        <v>14</v>
      </c>
      <c r="T149" s="41">
        <v>1525.4237288135594</v>
      </c>
      <c r="U149" s="9">
        <f>R149*T149</f>
        <v>0</v>
      </c>
      <c r="AF149" s="56">
        <f>D149+R149</f>
        <v>8</v>
      </c>
      <c r="AG149" s="6" t="s">
        <v>14</v>
      </c>
      <c r="AH149" s="41">
        <v>1525.4237288135594</v>
      </c>
      <c r="AI149" s="53">
        <f>AF149*AH149</f>
        <v>12203.389830508475</v>
      </c>
    </row>
    <row r="150" spans="1:35" s="44" customFormat="1">
      <c r="A150" s="44">
        <v>73</v>
      </c>
      <c r="C150" s="47"/>
      <c r="F150" s="45"/>
      <c r="G150" s="45"/>
      <c r="H150" s="45"/>
      <c r="L150" s="45"/>
      <c r="M150" s="45"/>
      <c r="N150" s="45"/>
      <c r="O150" s="45"/>
      <c r="P150" s="45"/>
    </row>
    <row r="151" spans="1:35" s="44" customFormat="1" ht="46.8">
      <c r="A151" s="44">
        <v>74</v>
      </c>
      <c r="B151" s="6">
        <v>74</v>
      </c>
      <c r="C151" s="14" t="s">
        <v>151</v>
      </c>
      <c r="D151" s="6">
        <v>10</v>
      </c>
      <c r="E151" s="6" t="s">
        <v>14</v>
      </c>
      <c r="F151" s="41">
        <v>11016.949152542373</v>
      </c>
      <c r="G151" s="39">
        <f>F151*1.18</f>
        <v>13000</v>
      </c>
      <c r="H151" s="39">
        <f>D151*G151</f>
        <v>130000</v>
      </c>
      <c r="I151" s="54">
        <f>AF151</f>
        <v>10</v>
      </c>
      <c r="J151" s="6" t="s">
        <v>14</v>
      </c>
      <c r="K151" s="53">
        <f>G151</f>
        <v>13000</v>
      </c>
      <c r="L151" s="59">
        <f>I151*K151</f>
        <v>130000</v>
      </c>
      <c r="M151" s="53">
        <f>I151-D151</f>
        <v>0</v>
      </c>
      <c r="N151" s="44">
        <f>M151*G151</f>
        <v>0</v>
      </c>
      <c r="O151" s="59"/>
      <c r="P151" s="59"/>
      <c r="Q151" s="53"/>
      <c r="R151" s="46"/>
      <c r="S151" s="6" t="s">
        <v>14</v>
      </c>
      <c r="T151" s="41">
        <v>11016.949152542373</v>
      </c>
      <c r="U151" s="9">
        <f>R151*T151</f>
        <v>0</v>
      </c>
      <c r="AF151" s="56">
        <f>D151+R151</f>
        <v>10</v>
      </c>
      <c r="AG151" s="6" t="s">
        <v>14</v>
      </c>
      <c r="AH151" s="41">
        <v>11016.949152542373</v>
      </c>
      <c r="AI151" s="53">
        <f>AF151*AH151</f>
        <v>110169.49152542373</v>
      </c>
    </row>
    <row r="152" spans="1:35" s="44" customFormat="1">
      <c r="A152" s="44">
        <v>74</v>
      </c>
      <c r="C152" s="47"/>
      <c r="F152" s="45"/>
      <c r="G152" s="45"/>
      <c r="H152" s="45"/>
      <c r="L152" s="45"/>
      <c r="M152" s="45"/>
      <c r="N152" s="45"/>
      <c r="O152" s="45"/>
      <c r="P152" s="45"/>
    </row>
    <row r="153" spans="1:35" s="44" customFormat="1" ht="46.8">
      <c r="A153" s="44">
        <v>75</v>
      </c>
      <c r="B153" s="6">
        <v>75</v>
      </c>
      <c r="C153" s="14" t="s">
        <v>153</v>
      </c>
      <c r="D153" s="6">
        <v>14</v>
      </c>
      <c r="E153" s="6" t="s">
        <v>14</v>
      </c>
      <c r="F153" s="41">
        <v>11016.949152542373</v>
      </c>
      <c r="G153" s="39">
        <f>F153*1.18</f>
        <v>13000</v>
      </c>
      <c r="H153" s="39">
        <f>D153*G153</f>
        <v>182000</v>
      </c>
      <c r="I153" s="54">
        <f>AF153</f>
        <v>14</v>
      </c>
      <c r="J153" s="6" t="s">
        <v>14</v>
      </c>
      <c r="K153" s="53">
        <f>G153</f>
        <v>13000</v>
      </c>
      <c r="L153" s="59">
        <f>I153*K153</f>
        <v>182000</v>
      </c>
      <c r="M153" s="53">
        <f>I153-D153</f>
        <v>0</v>
      </c>
      <c r="N153" s="44">
        <f>M153*G153</f>
        <v>0</v>
      </c>
      <c r="O153" s="59"/>
      <c r="P153" s="59"/>
      <c r="Q153" s="53"/>
      <c r="R153" s="46"/>
      <c r="S153" s="6" t="s">
        <v>14</v>
      </c>
      <c r="T153" s="41">
        <v>11016.949152542373</v>
      </c>
      <c r="U153" s="9">
        <f>R153*T153</f>
        <v>0</v>
      </c>
      <c r="AF153" s="56">
        <f>D153+R153</f>
        <v>14</v>
      </c>
      <c r="AG153" s="6" t="s">
        <v>14</v>
      </c>
      <c r="AH153" s="41">
        <v>11016.949152542373</v>
      </c>
      <c r="AI153" s="53">
        <f>AF153*AH153</f>
        <v>154237.28813559323</v>
      </c>
    </row>
    <row r="154" spans="1:35" s="44" customFormat="1">
      <c r="A154" s="44">
        <v>75</v>
      </c>
      <c r="C154" s="47"/>
      <c r="F154" s="45"/>
      <c r="G154" s="45"/>
      <c r="H154" s="45"/>
      <c r="L154" s="45"/>
      <c r="M154" s="45"/>
      <c r="N154" s="45"/>
      <c r="O154" s="45"/>
      <c r="P154" s="45"/>
    </row>
    <row r="155" spans="1:35" s="44" customFormat="1" ht="31.2">
      <c r="A155" s="44">
        <v>76</v>
      </c>
      <c r="B155" s="6">
        <v>76</v>
      </c>
      <c r="C155" s="14" t="s">
        <v>155</v>
      </c>
      <c r="D155" s="6">
        <v>5</v>
      </c>
      <c r="E155" s="6" t="s">
        <v>14</v>
      </c>
      <c r="F155" s="41">
        <v>42372.881355932208</v>
      </c>
      <c r="G155" s="39">
        <f>F155*1.18</f>
        <v>50000</v>
      </c>
      <c r="H155" s="39">
        <f>D155*G155</f>
        <v>250000</v>
      </c>
      <c r="I155" s="54">
        <f>AF155</f>
        <v>5</v>
      </c>
      <c r="J155" s="6" t="s">
        <v>14</v>
      </c>
      <c r="K155" s="53">
        <f>G155</f>
        <v>50000</v>
      </c>
      <c r="L155" s="59">
        <f>I155*K155</f>
        <v>250000</v>
      </c>
      <c r="M155" s="53">
        <f>I155-D155</f>
        <v>0</v>
      </c>
      <c r="N155" s="44">
        <f>M155*G155</f>
        <v>0</v>
      </c>
      <c r="O155" s="59"/>
      <c r="P155" s="59"/>
      <c r="Q155" s="53"/>
      <c r="R155" s="46"/>
      <c r="S155" s="6" t="s">
        <v>14</v>
      </c>
      <c r="T155" s="41">
        <v>42372.881355932208</v>
      </c>
      <c r="U155" s="9">
        <f>R155*T155</f>
        <v>0</v>
      </c>
      <c r="AF155" s="56">
        <f>D155+R155</f>
        <v>5</v>
      </c>
      <c r="AG155" s="6" t="s">
        <v>14</v>
      </c>
      <c r="AH155" s="41">
        <v>42372.881355932208</v>
      </c>
      <c r="AI155" s="53">
        <f>AF155*AH155</f>
        <v>211864.40677966105</v>
      </c>
    </row>
    <row r="156" spans="1:35" s="44" customFormat="1">
      <c r="A156" s="44">
        <v>76</v>
      </c>
      <c r="C156" s="47"/>
      <c r="F156" s="45"/>
      <c r="G156" s="45"/>
      <c r="H156" s="45"/>
      <c r="L156" s="45"/>
      <c r="M156" s="45"/>
      <c r="N156" s="45"/>
      <c r="O156" s="45"/>
      <c r="P156" s="45"/>
    </row>
    <row r="157" spans="1:35" s="44" customFormat="1" ht="46.8">
      <c r="A157" s="44">
        <v>77</v>
      </c>
      <c r="B157" s="6">
        <v>77</v>
      </c>
      <c r="C157" s="14" t="s">
        <v>157</v>
      </c>
      <c r="D157" s="6">
        <v>10</v>
      </c>
      <c r="E157" s="6" t="s">
        <v>14</v>
      </c>
      <c r="F157" s="41">
        <v>5084.7457627118647</v>
      </c>
      <c r="G157" s="39">
        <f>F157*1.18</f>
        <v>6000</v>
      </c>
      <c r="H157" s="39">
        <f>D157*G157</f>
        <v>60000</v>
      </c>
      <c r="I157" s="54">
        <f>AF157</f>
        <v>10</v>
      </c>
      <c r="J157" s="6" t="s">
        <v>14</v>
      </c>
      <c r="K157" s="53">
        <f>G157</f>
        <v>6000</v>
      </c>
      <c r="L157" s="59">
        <f>I157*K157</f>
        <v>60000</v>
      </c>
      <c r="M157" s="53">
        <f>I157-D157</f>
        <v>0</v>
      </c>
      <c r="N157" s="44">
        <f>M157*G157</f>
        <v>0</v>
      </c>
      <c r="O157" s="59"/>
      <c r="P157" s="59"/>
      <c r="Q157" s="53"/>
      <c r="R157" s="46"/>
      <c r="S157" s="6" t="s">
        <v>14</v>
      </c>
      <c r="T157" s="41">
        <v>5084.7457627118647</v>
      </c>
      <c r="U157" s="9">
        <f>R157*T157</f>
        <v>0</v>
      </c>
      <c r="AF157" s="56">
        <f>D157+R157</f>
        <v>10</v>
      </c>
      <c r="AG157" s="6" t="s">
        <v>14</v>
      </c>
      <c r="AH157" s="41">
        <v>5084.7457627118647</v>
      </c>
      <c r="AI157" s="53">
        <f>AF157*AH157</f>
        <v>50847.457627118645</v>
      </c>
    </row>
    <row r="158" spans="1:35" s="44" customFormat="1">
      <c r="A158" s="44">
        <v>77</v>
      </c>
      <c r="C158" s="47"/>
      <c r="F158" s="45"/>
      <c r="G158" s="45"/>
      <c r="H158" s="45"/>
      <c r="L158" s="45"/>
      <c r="M158" s="45"/>
      <c r="N158" s="45"/>
      <c r="O158" s="45"/>
      <c r="P158" s="45"/>
    </row>
    <row r="159" spans="1:35" s="44" customFormat="1" ht="31.2">
      <c r="A159" s="44">
        <v>78</v>
      </c>
      <c r="B159" s="6">
        <v>78</v>
      </c>
      <c r="C159" s="14" t="s">
        <v>159</v>
      </c>
      <c r="D159" s="12">
        <v>18</v>
      </c>
      <c r="E159" s="6" t="s">
        <v>14</v>
      </c>
      <c r="F159" s="41">
        <v>19067.796610169491</v>
      </c>
      <c r="G159" s="39">
        <f>F159*1.18</f>
        <v>22500</v>
      </c>
      <c r="H159" s="39">
        <f>D159*G159</f>
        <v>405000</v>
      </c>
      <c r="I159" s="54">
        <f>AF159</f>
        <v>18</v>
      </c>
      <c r="J159" s="6" t="s">
        <v>14</v>
      </c>
      <c r="K159" s="53">
        <f>G159</f>
        <v>22500</v>
      </c>
      <c r="L159" s="59">
        <f>I159*K159</f>
        <v>405000</v>
      </c>
      <c r="M159" s="53">
        <f>I159-D159</f>
        <v>0</v>
      </c>
      <c r="N159" s="44">
        <f>M159*G159</f>
        <v>0</v>
      </c>
      <c r="O159" s="59"/>
      <c r="P159" s="59"/>
      <c r="Q159" s="53"/>
      <c r="R159" s="46"/>
      <c r="S159" s="6" t="s">
        <v>14</v>
      </c>
      <c r="T159" s="41">
        <v>19067.796610169491</v>
      </c>
      <c r="U159" s="9">
        <f>R159*T159</f>
        <v>0</v>
      </c>
      <c r="AF159" s="56">
        <f>D159+R159</f>
        <v>18</v>
      </c>
      <c r="AG159" s="6" t="s">
        <v>14</v>
      </c>
      <c r="AH159" s="41">
        <v>19067.796610169491</v>
      </c>
      <c r="AI159" s="53">
        <f>AF159*AH159</f>
        <v>343220.33898305084</v>
      </c>
    </row>
    <row r="160" spans="1:35" s="44" customFormat="1">
      <c r="A160" s="44">
        <v>78</v>
      </c>
      <c r="C160" s="47"/>
      <c r="F160" s="45"/>
      <c r="G160" s="45"/>
      <c r="H160" s="45"/>
      <c r="L160" s="45"/>
      <c r="M160" s="45"/>
      <c r="N160" s="45"/>
      <c r="O160" s="45"/>
      <c r="P160" s="45"/>
    </row>
    <row r="161" spans="1:35" s="44" customFormat="1" ht="46.8">
      <c r="A161" s="44">
        <v>79</v>
      </c>
      <c r="B161" s="6">
        <v>79</v>
      </c>
      <c r="C161" s="14" t="s">
        <v>161</v>
      </c>
      <c r="D161" s="12">
        <v>18</v>
      </c>
      <c r="E161" s="6" t="s">
        <v>14</v>
      </c>
      <c r="F161" s="41">
        <v>45762.711864406781</v>
      </c>
      <c r="G161" s="39">
        <f>F161*1.18</f>
        <v>54000</v>
      </c>
      <c r="H161" s="39">
        <f>D161*G161</f>
        <v>972000</v>
      </c>
      <c r="I161" s="54">
        <f>AF161</f>
        <v>18</v>
      </c>
      <c r="J161" s="6" t="s">
        <v>14</v>
      </c>
      <c r="K161" s="53">
        <f>G161</f>
        <v>54000</v>
      </c>
      <c r="L161" s="59">
        <f>I161*K161</f>
        <v>972000</v>
      </c>
      <c r="M161" s="53">
        <f>I161-D161</f>
        <v>0</v>
      </c>
      <c r="N161" s="44">
        <f>M161*G161</f>
        <v>0</v>
      </c>
      <c r="O161" s="59"/>
      <c r="P161" s="59"/>
      <c r="Q161" s="53"/>
      <c r="R161" s="46"/>
      <c r="S161" s="6" t="s">
        <v>14</v>
      </c>
      <c r="T161" s="41">
        <v>45762.711864406781</v>
      </c>
      <c r="U161" s="9">
        <f>R161*T161</f>
        <v>0</v>
      </c>
      <c r="AF161" s="56">
        <f>D161+R161</f>
        <v>18</v>
      </c>
      <c r="AG161" s="6" t="s">
        <v>14</v>
      </c>
      <c r="AH161" s="41">
        <v>45762.711864406781</v>
      </c>
      <c r="AI161" s="53">
        <f>AF161*AH161</f>
        <v>823728.81355932204</v>
      </c>
    </row>
    <row r="162" spans="1:35" s="44" customFormat="1">
      <c r="A162" s="44">
        <v>79</v>
      </c>
      <c r="C162" s="47"/>
      <c r="F162" s="45"/>
      <c r="G162" s="45"/>
      <c r="H162" s="45"/>
      <c r="L162" s="45"/>
      <c r="M162" s="45"/>
      <c r="N162" s="45"/>
      <c r="O162" s="45"/>
      <c r="P162" s="45"/>
    </row>
    <row r="163" spans="1:35" s="44" customFormat="1" ht="31.2">
      <c r="A163" s="44">
        <v>80</v>
      </c>
      <c r="B163" s="6">
        <v>80</v>
      </c>
      <c r="C163" s="14" t="s">
        <v>163</v>
      </c>
      <c r="D163" s="12">
        <v>6</v>
      </c>
      <c r="E163" s="6" t="s">
        <v>14</v>
      </c>
      <c r="F163" s="41">
        <v>21186.440677966104</v>
      </c>
      <c r="G163" s="39">
        <f>F163*1.18</f>
        <v>25000</v>
      </c>
      <c r="H163" s="39">
        <f>D163*G163</f>
        <v>150000</v>
      </c>
      <c r="I163" s="54">
        <f>AF163</f>
        <v>6</v>
      </c>
      <c r="J163" s="6" t="s">
        <v>14</v>
      </c>
      <c r="K163" s="53">
        <f>G163</f>
        <v>25000</v>
      </c>
      <c r="L163" s="59">
        <f>I163*K163</f>
        <v>150000</v>
      </c>
      <c r="M163" s="53">
        <f>I163-D163</f>
        <v>0</v>
      </c>
      <c r="N163" s="44">
        <f>M163*G163</f>
        <v>0</v>
      </c>
      <c r="O163" s="59"/>
      <c r="P163" s="59"/>
      <c r="Q163" s="53"/>
      <c r="R163" s="46"/>
      <c r="S163" s="6" t="s">
        <v>14</v>
      </c>
      <c r="T163" s="41">
        <v>21186.440677966104</v>
      </c>
      <c r="U163" s="9">
        <f>R163*T163</f>
        <v>0</v>
      </c>
      <c r="AF163" s="56">
        <f>D163+R163</f>
        <v>6</v>
      </c>
      <c r="AG163" s="6" t="s">
        <v>14</v>
      </c>
      <c r="AH163" s="41">
        <v>21186.440677966104</v>
      </c>
      <c r="AI163" s="53">
        <f>AF163*AH163</f>
        <v>127118.64406779662</v>
      </c>
    </row>
    <row r="164" spans="1:35" s="44" customFormat="1">
      <c r="A164" s="44">
        <v>80</v>
      </c>
      <c r="C164" s="47"/>
      <c r="F164" s="45"/>
      <c r="G164" s="45"/>
      <c r="H164" s="45"/>
      <c r="L164" s="45"/>
      <c r="M164" s="45"/>
      <c r="N164" s="45"/>
      <c r="O164" s="45"/>
      <c r="P164" s="45"/>
    </row>
    <row r="165" spans="1:35" s="44" customFormat="1" ht="15.6">
      <c r="A165" s="44">
        <v>81</v>
      </c>
      <c r="B165" s="6">
        <v>81</v>
      </c>
      <c r="C165" s="14" t="s">
        <v>165</v>
      </c>
      <c r="D165" s="6">
        <v>400</v>
      </c>
      <c r="E165" s="12" t="s">
        <v>64</v>
      </c>
      <c r="F165" s="41">
        <v>381.35593220338984</v>
      </c>
      <c r="G165" s="39">
        <f>F165*1.18</f>
        <v>450</v>
      </c>
      <c r="H165" s="39">
        <f>D165*G165</f>
        <v>180000</v>
      </c>
      <c r="I165" s="54">
        <f>AF165</f>
        <v>400</v>
      </c>
      <c r="J165" s="12" t="s">
        <v>64</v>
      </c>
      <c r="K165" s="53">
        <f>G165</f>
        <v>450</v>
      </c>
      <c r="L165" s="59">
        <f>I165*K165</f>
        <v>180000</v>
      </c>
      <c r="M165" s="53">
        <f>I165-D165</f>
        <v>0</v>
      </c>
      <c r="N165" s="44">
        <f>M165*G165</f>
        <v>0</v>
      </c>
      <c r="O165" s="59"/>
      <c r="P165" s="59"/>
      <c r="Q165" s="53"/>
      <c r="R165" s="46"/>
      <c r="S165" s="12" t="s">
        <v>64</v>
      </c>
      <c r="T165" s="41">
        <v>381.35593220338984</v>
      </c>
      <c r="U165" s="9">
        <f>R165*T165</f>
        <v>0</v>
      </c>
      <c r="AF165" s="56">
        <f>D165+R165</f>
        <v>400</v>
      </c>
      <c r="AG165" s="12" t="s">
        <v>64</v>
      </c>
      <c r="AH165" s="41">
        <v>381.35593220338984</v>
      </c>
      <c r="AI165" s="53">
        <f>AF165*AH165</f>
        <v>152542.37288135593</v>
      </c>
    </row>
    <row r="166" spans="1:35" s="44" customFormat="1">
      <c r="A166" s="44">
        <v>81</v>
      </c>
      <c r="C166" s="47"/>
      <c r="F166" s="45"/>
      <c r="G166" s="45"/>
      <c r="H166" s="45"/>
      <c r="L166" s="45"/>
      <c r="M166" s="45"/>
      <c r="N166" s="45"/>
      <c r="O166" s="45"/>
      <c r="P166" s="45"/>
    </row>
    <row r="167" spans="1:35" s="44" customFormat="1" ht="15.6">
      <c r="A167" s="44">
        <v>82</v>
      </c>
      <c r="B167" s="6">
        <v>82</v>
      </c>
      <c r="C167" s="14" t="s">
        <v>167</v>
      </c>
      <c r="D167" s="6">
        <v>400</v>
      </c>
      <c r="E167" s="12" t="s">
        <v>64</v>
      </c>
      <c r="F167" s="41">
        <v>254.23728813559325</v>
      </c>
      <c r="G167" s="39">
        <f>F167*1.18</f>
        <v>300</v>
      </c>
      <c r="H167" s="39">
        <f>D167*G167</f>
        <v>120000</v>
      </c>
      <c r="I167" s="54">
        <f>AF167</f>
        <v>400</v>
      </c>
      <c r="J167" s="12" t="s">
        <v>64</v>
      </c>
      <c r="K167" s="53">
        <f>G167</f>
        <v>300</v>
      </c>
      <c r="L167" s="59">
        <f>I167*K167</f>
        <v>120000</v>
      </c>
      <c r="M167" s="53">
        <f>I167-D167</f>
        <v>0</v>
      </c>
      <c r="N167" s="44">
        <f>M167*G167</f>
        <v>0</v>
      </c>
      <c r="O167" s="59"/>
      <c r="P167" s="59"/>
      <c r="Q167" s="53"/>
      <c r="R167" s="46"/>
      <c r="S167" s="12" t="s">
        <v>64</v>
      </c>
      <c r="T167" s="41">
        <v>254.23728813559325</v>
      </c>
      <c r="U167" s="9">
        <f>R167*T167</f>
        <v>0</v>
      </c>
      <c r="AF167" s="56">
        <f>D167+R167</f>
        <v>400</v>
      </c>
      <c r="AG167" s="12" t="s">
        <v>64</v>
      </c>
      <c r="AH167" s="41">
        <v>254.23728813559325</v>
      </c>
      <c r="AI167" s="53">
        <f>AF167*AH167</f>
        <v>101694.9152542373</v>
      </c>
    </row>
    <row r="168" spans="1:35" s="44" customFormat="1">
      <c r="A168" s="44">
        <v>82</v>
      </c>
      <c r="C168" s="47"/>
      <c r="F168" s="45"/>
      <c r="G168" s="45"/>
      <c r="H168" s="45"/>
      <c r="L168" s="45"/>
      <c r="M168" s="45"/>
      <c r="N168" s="45"/>
      <c r="O168" s="45"/>
      <c r="P168" s="45"/>
    </row>
    <row r="169" spans="1:35" s="44" customFormat="1" ht="31.2">
      <c r="A169" s="44">
        <v>83</v>
      </c>
      <c r="B169" s="6">
        <v>83</v>
      </c>
      <c r="C169" s="14" t="s">
        <v>169</v>
      </c>
      <c r="D169" s="12">
        <v>20</v>
      </c>
      <c r="E169" s="6" t="s">
        <v>14</v>
      </c>
      <c r="F169" s="41">
        <v>4067.7966101694919</v>
      </c>
      <c r="G169" s="39">
        <f>F169*1.18</f>
        <v>4800</v>
      </c>
      <c r="H169" s="39">
        <f>D169*G169</f>
        <v>96000</v>
      </c>
      <c r="I169" s="54">
        <f>AF169</f>
        <v>20</v>
      </c>
      <c r="J169" s="6" t="s">
        <v>14</v>
      </c>
      <c r="K169" s="53">
        <f>G169</f>
        <v>4800</v>
      </c>
      <c r="L169" s="59">
        <f>I169*K169</f>
        <v>96000</v>
      </c>
      <c r="M169" s="53">
        <f>I169-D169</f>
        <v>0</v>
      </c>
      <c r="N169" s="44">
        <f>M169*G169</f>
        <v>0</v>
      </c>
      <c r="O169" s="59"/>
      <c r="P169" s="59"/>
      <c r="Q169" s="53"/>
      <c r="R169" s="46"/>
      <c r="S169" s="6" t="s">
        <v>14</v>
      </c>
      <c r="T169" s="41">
        <v>4067.7966101694919</v>
      </c>
      <c r="U169" s="9">
        <f>R169*T169</f>
        <v>0</v>
      </c>
      <c r="AF169" s="56">
        <f>D169+R169</f>
        <v>20</v>
      </c>
      <c r="AG169" s="6" t="s">
        <v>14</v>
      </c>
      <c r="AH169" s="41">
        <v>4067.7966101694919</v>
      </c>
      <c r="AI169" s="53">
        <f>AF169*AH169</f>
        <v>81355.932203389835</v>
      </c>
    </row>
    <row r="170" spans="1:35" s="44" customFormat="1">
      <c r="A170" s="44">
        <v>83</v>
      </c>
      <c r="C170" s="47"/>
      <c r="F170" s="45"/>
      <c r="G170" s="45"/>
      <c r="H170" s="45"/>
      <c r="L170" s="45"/>
      <c r="M170" s="45"/>
      <c r="N170" s="45"/>
      <c r="O170" s="45"/>
      <c r="P170" s="45"/>
    </row>
    <row r="171" spans="1:35" s="44" customFormat="1" ht="31.2">
      <c r="A171" s="44">
        <v>84</v>
      </c>
      <c r="B171" s="6">
        <v>84</v>
      </c>
      <c r="C171" s="14" t="s">
        <v>171</v>
      </c>
      <c r="D171" s="12">
        <v>60</v>
      </c>
      <c r="E171" s="6" t="s">
        <v>14</v>
      </c>
      <c r="F171" s="41">
        <v>3389.8305084745766</v>
      </c>
      <c r="G171" s="39">
        <f>F171*1.18</f>
        <v>4000</v>
      </c>
      <c r="H171" s="39">
        <f>D171*G171</f>
        <v>240000</v>
      </c>
      <c r="I171" s="54">
        <f>AF171</f>
        <v>60</v>
      </c>
      <c r="J171" s="6" t="s">
        <v>14</v>
      </c>
      <c r="K171" s="53">
        <f>G171</f>
        <v>4000</v>
      </c>
      <c r="L171" s="59">
        <f>I171*K171</f>
        <v>240000</v>
      </c>
      <c r="M171" s="53">
        <f>I171-D171</f>
        <v>0</v>
      </c>
      <c r="N171" s="44">
        <f>M171*G171</f>
        <v>0</v>
      </c>
      <c r="O171" s="59"/>
      <c r="P171" s="59"/>
      <c r="Q171" s="53"/>
      <c r="R171" s="46"/>
      <c r="S171" s="6" t="s">
        <v>14</v>
      </c>
      <c r="T171" s="41">
        <v>3389.8305084745766</v>
      </c>
      <c r="U171" s="9">
        <f>R171*T171</f>
        <v>0</v>
      </c>
      <c r="AF171" s="56">
        <f>D171+R171</f>
        <v>60</v>
      </c>
      <c r="AG171" s="6" t="s">
        <v>14</v>
      </c>
      <c r="AH171" s="41">
        <v>3389.8305084745766</v>
      </c>
      <c r="AI171" s="53">
        <f>AF171*AH171</f>
        <v>203389.83050847461</v>
      </c>
    </row>
    <row r="172" spans="1:35" s="44" customFormat="1">
      <c r="A172" s="44">
        <v>84</v>
      </c>
      <c r="C172" s="47"/>
      <c r="F172" s="45"/>
      <c r="G172" s="45"/>
      <c r="H172" s="45"/>
      <c r="L172" s="45"/>
      <c r="M172" s="45"/>
      <c r="N172" s="45"/>
      <c r="O172" s="45"/>
      <c r="P172" s="45"/>
    </row>
    <row r="173" spans="1:35" s="44" customFormat="1" ht="46.8">
      <c r="A173" s="44">
        <v>85</v>
      </c>
      <c r="B173" s="6">
        <v>85</v>
      </c>
      <c r="C173" s="14" t="s">
        <v>173</v>
      </c>
      <c r="D173" s="12">
        <v>215</v>
      </c>
      <c r="E173" s="6" t="s">
        <v>14</v>
      </c>
      <c r="F173" s="41">
        <v>1186.4406779661017</v>
      </c>
      <c r="G173" s="39">
        <f>F173*1.18</f>
        <v>1400</v>
      </c>
      <c r="H173" s="39">
        <f>D173*G173</f>
        <v>301000</v>
      </c>
      <c r="I173" s="54">
        <f>AF173</f>
        <v>215</v>
      </c>
      <c r="J173" s="6" t="s">
        <v>14</v>
      </c>
      <c r="K173" s="53">
        <f>G173</f>
        <v>1400</v>
      </c>
      <c r="L173" s="59">
        <f>I173*K173</f>
        <v>301000</v>
      </c>
      <c r="M173" s="53">
        <f>I173-D173</f>
        <v>0</v>
      </c>
      <c r="N173" s="44">
        <f>M173*G173</f>
        <v>0</v>
      </c>
      <c r="O173" s="59"/>
      <c r="P173" s="59"/>
      <c r="Q173" s="53"/>
      <c r="R173" s="46"/>
      <c r="S173" s="6" t="s">
        <v>14</v>
      </c>
      <c r="T173" s="41">
        <v>1186.4406779661017</v>
      </c>
      <c r="U173" s="9">
        <f>R173*T173</f>
        <v>0</v>
      </c>
      <c r="AF173" s="56">
        <f>D173+R173</f>
        <v>215</v>
      </c>
      <c r="AG173" s="6" t="s">
        <v>14</v>
      </c>
      <c r="AH173" s="41">
        <v>1186.4406779661017</v>
      </c>
      <c r="AI173" s="53">
        <f>AF173*AH173</f>
        <v>255084.74576271186</v>
      </c>
    </row>
    <row r="174" spans="1:35" s="44" customFormat="1">
      <c r="A174" s="44">
        <v>85</v>
      </c>
      <c r="C174" s="47"/>
      <c r="F174" s="45"/>
      <c r="G174" s="45"/>
      <c r="H174" s="45"/>
      <c r="L174" s="45"/>
      <c r="M174" s="45"/>
      <c r="N174" s="45"/>
      <c r="O174" s="45"/>
      <c r="P174" s="45"/>
    </row>
    <row r="175" spans="1:35" s="44" customFormat="1" ht="31.2">
      <c r="A175" s="44">
        <v>86</v>
      </c>
      <c r="B175" s="6">
        <v>86</v>
      </c>
      <c r="C175" s="14" t="s">
        <v>175</v>
      </c>
      <c r="D175" s="12">
        <v>95</v>
      </c>
      <c r="E175" s="6" t="s">
        <v>14</v>
      </c>
      <c r="F175" s="41">
        <v>1525.4237288135594</v>
      </c>
      <c r="G175" s="39">
        <f>F175*1.18</f>
        <v>1800</v>
      </c>
      <c r="H175" s="39">
        <f>D175*G175</f>
        <v>171000</v>
      </c>
      <c r="I175" s="54">
        <f>AF175</f>
        <v>95</v>
      </c>
      <c r="J175" s="6" t="s">
        <v>14</v>
      </c>
      <c r="K175" s="53">
        <f>G175</f>
        <v>1800</v>
      </c>
      <c r="L175" s="59">
        <f>I175*K175</f>
        <v>171000</v>
      </c>
      <c r="M175" s="53">
        <f>I175-D175</f>
        <v>0</v>
      </c>
      <c r="N175" s="44">
        <f>M175*G175</f>
        <v>0</v>
      </c>
      <c r="O175" s="59"/>
      <c r="P175" s="59"/>
      <c r="Q175" s="53"/>
      <c r="R175" s="46"/>
      <c r="S175" s="6" t="s">
        <v>14</v>
      </c>
      <c r="T175" s="41">
        <v>1525.4237288135594</v>
      </c>
      <c r="U175" s="9">
        <f>R175*T175</f>
        <v>0</v>
      </c>
      <c r="AF175" s="56">
        <f>D175+R175</f>
        <v>95</v>
      </c>
      <c r="AG175" s="6" t="s">
        <v>14</v>
      </c>
      <c r="AH175" s="41">
        <v>1525.4237288135594</v>
      </c>
      <c r="AI175" s="53">
        <f>AF175*AH175</f>
        <v>144915.25423728814</v>
      </c>
    </row>
    <row r="176" spans="1:35" s="44" customFormat="1">
      <c r="A176" s="44">
        <v>86</v>
      </c>
      <c r="C176" s="47"/>
      <c r="F176" s="45"/>
      <c r="G176" s="45"/>
      <c r="H176" s="45"/>
      <c r="L176" s="45"/>
      <c r="M176" s="45"/>
      <c r="N176" s="45"/>
      <c r="O176" s="45"/>
      <c r="P176" s="45"/>
    </row>
    <row r="177" spans="1:35" s="44" customFormat="1" ht="31.2">
      <c r="A177" s="44">
        <v>87</v>
      </c>
      <c r="B177" s="6">
        <v>87</v>
      </c>
      <c r="C177" s="14" t="s">
        <v>177</v>
      </c>
      <c r="D177" s="12">
        <v>8</v>
      </c>
      <c r="E177" s="6" t="s">
        <v>14</v>
      </c>
      <c r="F177" s="41">
        <v>135.59322033898306</v>
      </c>
      <c r="G177" s="39">
        <f>F177*1.18</f>
        <v>160</v>
      </c>
      <c r="H177" s="39">
        <f>D177*G177</f>
        <v>1280</v>
      </c>
      <c r="I177" s="54">
        <f>AF177</f>
        <v>8</v>
      </c>
      <c r="J177" s="6" t="s">
        <v>14</v>
      </c>
      <c r="K177" s="53">
        <f>G177</f>
        <v>160</v>
      </c>
      <c r="L177" s="59">
        <f>I177*K177</f>
        <v>1280</v>
      </c>
      <c r="M177" s="53">
        <f>I177-D177</f>
        <v>0</v>
      </c>
      <c r="N177" s="44">
        <f>M177*G177</f>
        <v>0</v>
      </c>
      <c r="O177" s="59"/>
      <c r="P177" s="59"/>
      <c r="Q177" s="53"/>
      <c r="R177" s="46"/>
      <c r="S177" s="6" t="s">
        <v>14</v>
      </c>
      <c r="T177" s="41">
        <v>135.59322033898306</v>
      </c>
      <c r="U177" s="9">
        <f>R177*T177</f>
        <v>0</v>
      </c>
      <c r="AF177" s="56">
        <f>D177+R177</f>
        <v>8</v>
      </c>
      <c r="AG177" s="6" t="s">
        <v>14</v>
      </c>
      <c r="AH177" s="41">
        <v>135.59322033898306</v>
      </c>
      <c r="AI177" s="53">
        <f>AF177*AH177</f>
        <v>1084.7457627118645</v>
      </c>
    </row>
    <row r="178" spans="1:35" s="44" customFormat="1">
      <c r="A178" s="44">
        <v>87</v>
      </c>
      <c r="C178" s="47"/>
      <c r="F178" s="45"/>
      <c r="G178" s="45"/>
      <c r="H178" s="45"/>
      <c r="L178" s="45"/>
      <c r="M178" s="45"/>
      <c r="N178" s="45"/>
      <c r="O178" s="45"/>
      <c r="P178" s="45"/>
    </row>
    <row r="179" spans="1:35" s="44" customFormat="1" ht="46.8">
      <c r="A179" s="44">
        <v>88</v>
      </c>
      <c r="B179" s="6">
        <v>88</v>
      </c>
      <c r="C179" s="14" t="s">
        <v>179</v>
      </c>
      <c r="D179" s="12">
        <v>40</v>
      </c>
      <c r="E179" s="6" t="s">
        <v>14</v>
      </c>
      <c r="F179" s="41">
        <v>3135.5932203389834</v>
      </c>
      <c r="G179" s="39">
        <f>F179*1.18</f>
        <v>3700.0000000000005</v>
      </c>
      <c r="H179" s="39">
        <f>D179*G179</f>
        <v>148000.00000000003</v>
      </c>
      <c r="I179" s="54">
        <f>AF179</f>
        <v>40</v>
      </c>
      <c r="J179" s="6" t="s">
        <v>14</v>
      </c>
      <c r="K179" s="53">
        <f>G179</f>
        <v>3700.0000000000005</v>
      </c>
      <c r="L179" s="59">
        <f>I179*K179</f>
        <v>148000.00000000003</v>
      </c>
      <c r="M179" s="53">
        <f>I179-D179</f>
        <v>0</v>
      </c>
      <c r="N179" s="44">
        <f>M179*G179</f>
        <v>0</v>
      </c>
      <c r="O179" s="59"/>
      <c r="P179" s="59"/>
      <c r="Q179" s="53"/>
      <c r="R179" s="46"/>
      <c r="S179" s="6" t="s">
        <v>14</v>
      </c>
      <c r="T179" s="41">
        <v>3135.5932203389834</v>
      </c>
      <c r="U179" s="9">
        <f>R179*T179</f>
        <v>0</v>
      </c>
      <c r="AF179" s="56">
        <f>D179+R179</f>
        <v>40</v>
      </c>
      <c r="AG179" s="6" t="s">
        <v>14</v>
      </c>
      <c r="AH179" s="41">
        <v>3135.5932203389834</v>
      </c>
      <c r="AI179" s="53">
        <f>AF179*AH179</f>
        <v>125423.72881355934</v>
      </c>
    </row>
    <row r="180" spans="1:35" s="44" customFormat="1">
      <c r="A180" s="44">
        <v>88</v>
      </c>
      <c r="C180" s="47"/>
      <c r="F180" s="45"/>
      <c r="G180" s="45"/>
      <c r="H180" s="45"/>
      <c r="L180" s="45"/>
      <c r="M180" s="45"/>
      <c r="N180" s="45"/>
      <c r="O180" s="45"/>
      <c r="P180" s="45"/>
    </row>
    <row r="181" spans="1:35" s="44" customFormat="1" ht="31.2">
      <c r="A181" s="44">
        <v>89</v>
      </c>
      <c r="B181" s="6">
        <v>89</v>
      </c>
      <c r="C181" s="14" t="s">
        <v>181</v>
      </c>
      <c r="D181" s="12">
        <v>40</v>
      </c>
      <c r="E181" s="6" t="s">
        <v>14</v>
      </c>
      <c r="F181" s="41">
        <v>847.45762711864415</v>
      </c>
      <c r="G181" s="39">
        <f>F181*1.18</f>
        <v>1000</v>
      </c>
      <c r="H181" s="39">
        <f>D181*G181</f>
        <v>40000</v>
      </c>
      <c r="I181" s="54">
        <f>AF181</f>
        <v>40</v>
      </c>
      <c r="J181" s="6" t="s">
        <v>14</v>
      </c>
      <c r="K181" s="53">
        <f>G181</f>
        <v>1000</v>
      </c>
      <c r="L181" s="59">
        <f>I181*K181</f>
        <v>40000</v>
      </c>
      <c r="M181" s="53">
        <f>I181-D181</f>
        <v>0</v>
      </c>
      <c r="N181" s="44">
        <f>M181*G181</f>
        <v>0</v>
      </c>
      <c r="O181" s="59"/>
      <c r="P181" s="59"/>
      <c r="Q181" s="53"/>
      <c r="R181" s="46"/>
      <c r="S181" s="6" t="s">
        <v>14</v>
      </c>
      <c r="T181" s="41">
        <v>847.45762711864415</v>
      </c>
      <c r="U181" s="9">
        <f>R181*T181</f>
        <v>0</v>
      </c>
      <c r="AF181" s="56">
        <f>D181+R181</f>
        <v>40</v>
      </c>
      <c r="AG181" s="6" t="s">
        <v>14</v>
      </c>
      <c r="AH181" s="41">
        <v>847.45762711864415</v>
      </c>
      <c r="AI181" s="53">
        <f>AF181*AH181</f>
        <v>33898.305084745763</v>
      </c>
    </row>
    <row r="182" spans="1:35" s="44" customFormat="1">
      <c r="A182" s="44">
        <v>89</v>
      </c>
      <c r="C182" s="47"/>
      <c r="F182" s="45"/>
      <c r="G182" s="45"/>
      <c r="H182" s="45"/>
      <c r="L182" s="45"/>
      <c r="M182" s="45"/>
      <c r="N182" s="45"/>
      <c r="O182" s="45"/>
      <c r="P182" s="45"/>
    </row>
    <row r="183" spans="1:35" s="44" customFormat="1" ht="15.6">
      <c r="A183" s="44">
        <v>90</v>
      </c>
      <c r="B183" s="6">
        <v>90</v>
      </c>
      <c r="C183" s="14" t="s">
        <v>183</v>
      </c>
      <c r="D183" s="12">
        <v>40</v>
      </c>
      <c r="E183" s="6" t="s">
        <v>14</v>
      </c>
      <c r="F183" s="41">
        <v>177.96610169491527</v>
      </c>
      <c r="G183" s="39">
        <f>F183*1.18</f>
        <v>210</v>
      </c>
      <c r="H183" s="39">
        <f>D183*G183</f>
        <v>8400</v>
      </c>
      <c r="I183" s="54">
        <f>AF183</f>
        <v>40</v>
      </c>
      <c r="J183" s="6" t="s">
        <v>14</v>
      </c>
      <c r="K183" s="53">
        <f>G183</f>
        <v>210</v>
      </c>
      <c r="L183" s="59">
        <f>I183*K183</f>
        <v>8400</v>
      </c>
      <c r="M183" s="53">
        <f>I183-D183</f>
        <v>0</v>
      </c>
      <c r="N183" s="44">
        <f>M183*G183</f>
        <v>0</v>
      </c>
      <c r="O183" s="59"/>
      <c r="P183" s="59"/>
      <c r="Q183" s="53"/>
      <c r="R183" s="46"/>
      <c r="S183" s="6" t="s">
        <v>14</v>
      </c>
      <c r="T183" s="41">
        <v>177.96610169491527</v>
      </c>
      <c r="U183" s="9">
        <f>R183*T183</f>
        <v>0</v>
      </c>
      <c r="AF183" s="56">
        <f>D183+R183</f>
        <v>40</v>
      </c>
      <c r="AG183" s="6" t="s">
        <v>14</v>
      </c>
      <c r="AH183" s="41">
        <v>177.96610169491527</v>
      </c>
      <c r="AI183" s="53">
        <f>AF183*AH183</f>
        <v>7118.6440677966111</v>
      </c>
    </row>
    <row r="184" spans="1:35" s="44" customFormat="1">
      <c r="A184" s="44">
        <v>90</v>
      </c>
      <c r="C184" s="47"/>
      <c r="F184" s="45"/>
      <c r="G184" s="45"/>
      <c r="H184" s="45"/>
      <c r="L184" s="45"/>
      <c r="M184" s="45"/>
      <c r="N184" s="45"/>
      <c r="O184" s="45"/>
      <c r="P184" s="45"/>
    </row>
    <row r="185" spans="1:35" s="44" customFormat="1" ht="31.2">
      <c r="A185" s="44">
        <v>91</v>
      </c>
      <c r="B185" s="6">
        <v>91</v>
      </c>
      <c r="C185" s="14" t="s">
        <v>185</v>
      </c>
      <c r="D185" s="12">
        <v>40</v>
      </c>
      <c r="E185" s="6" t="s">
        <v>14</v>
      </c>
      <c r="F185" s="41">
        <v>508.47457627118649</v>
      </c>
      <c r="G185" s="39">
        <f>F185*1.18</f>
        <v>600</v>
      </c>
      <c r="H185" s="39">
        <f>D185*G185</f>
        <v>24000</v>
      </c>
      <c r="I185" s="54">
        <f>AF185</f>
        <v>40</v>
      </c>
      <c r="J185" s="6" t="s">
        <v>14</v>
      </c>
      <c r="K185" s="53">
        <f>G185</f>
        <v>600</v>
      </c>
      <c r="L185" s="59">
        <f>I185*K185</f>
        <v>24000</v>
      </c>
      <c r="M185" s="53">
        <f>I185-D185</f>
        <v>0</v>
      </c>
      <c r="N185" s="44">
        <f>M185*G185</f>
        <v>0</v>
      </c>
      <c r="O185" s="59"/>
      <c r="P185" s="59"/>
      <c r="Q185" s="53"/>
      <c r="R185" s="46"/>
      <c r="S185" s="6" t="s">
        <v>14</v>
      </c>
      <c r="T185" s="41">
        <v>508.47457627118649</v>
      </c>
      <c r="U185" s="9">
        <f>R185*T185</f>
        <v>0</v>
      </c>
      <c r="AF185" s="56">
        <f>D185+R185</f>
        <v>40</v>
      </c>
      <c r="AG185" s="6" t="s">
        <v>14</v>
      </c>
      <c r="AH185" s="41">
        <v>508.47457627118649</v>
      </c>
      <c r="AI185" s="53">
        <f>AF185*AH185</f>
        <v>20338.983050847459</v>
      </c>
    </row>
    <row r="186" spans="1:35" s="44" customFormat="1">
      <c r="A186" s="44">
        <v>91</v>
      </c>
      <c r="C186" s="47"/>
      <c r="F186" s="45"/>
      <c r="G186" s="45"/>
      <c r="H186" s="45"/>
      <c r="L186" s="45"/>
      <c r="M186" s="45"/>
      <c r="N186" s="45"/>
      <c r="O186" s="45"/>
      <c r="P186" s="45"/>
    </row>
    <row r="187" spans="1:35" s="44" customFormat="1" ht="15.6">
      <c r="A187" s="44">
        <v>92</v>
      </c>
      <c r="B187" s="6">
        <v>92</v>
      </c>
      <c r="C187" s="14" t="s">
        <v>187</v>
      </c>
      <c r="D187" s="12">
        <v>5</v>
      </c>
      <c r="E187" s="6" t="s">
        <v>14</v>
      </c>
      <c r="F187" s="41">
        <v>2542.3728813559323</v>
      </c>
      <c r="G187" s="39">
        <f>F187*1.18</f>
        <v>3000</v>
      </c>
      <c r="H187" s="39">
        <f>D187*G187</f>
        <v>15000</v>
      </c>
      <c r="I187" s="54">
        <f>AF187</f>
        <v>5</v>
      </c>
      <c r="J187" s="6" t="s">
        <v>14</v>
      </c>
      <c r="K187" s="53">
        <f>G187</f>
        <v>3000</v>
      </c>
      <c r="L187" s="59">
        <f>I187*K187</f>
        <v>15000</v>
      </c>
      <c r="M187" s="53">
        <f>I187-D187</f>
        <v>0</v>
      </c>
      <c r="N187" s="44">
        <f>M187*G187</f>
        <v>0</v>
      </c>
      <c r="O187" s="59"/>
      <c r="P187" s="59"/>
      <c r="Q187" s="53"/>
      <c r="R187" s="46"/>
      <c r="S187" s="6" t="s">
        <v>14</v>
      </c>
      <c r="T187" s="41">
        <v>2542.3728813559323</v>
      </c>
      <c r="U187" s="9">
        <f>R187*T187</f>
        <v>0</v>
      </c>
      <c r="AF187" s="56">
        <f>D187+R187</f>
        <v>5</v>
      </c>
      <c r="AG187" s="6" t="s">
        <v>14</v>
      </c>
      <c r="AH187" s="41">
        <v>2542.3728813559323</v>
      </c>
      <c r="AI187" s="53">
        <f>AF187*AH187</f>
        <v>12711.864406779661</v>
      </c>
    </row>
    <row r="188" spans="1:35" s="44" customFormat="1">
      <c r="A188" s="44">
        <v>92</v>
      </c>
      <c r="C188" s="47"/>
      <c r="F188" s="45"/>
      <c r="G188" s="45"/>
      <c r="H188" s="45"/>
      <c r="L188" s="45"/>
      <c r="M188" s="45"/>
      <c r="N188" s="45"/>
      <c r="O188" s="45"/>
      <c r="P188" s="45"/>
    </row>
    <row r="189" spans="1:35" s="44" customFormat="1" ht="31.2">
      <c r="A189" s="44">
        <v>93</v>
      </c>
      <c r="B189" s="6">
        <v>93</v>
      </c>
      <c r="C189" s="14" t="s">
        <v>189</v>
      </c>
      <c r="D189" s="12">
        <v>10</v>
      </c>
      <c r="E189" s="6" t="s">
        <v>14</v>
      </c>
      <c r="F189" s="41">
        <v>4152.5423728813557</v>
      </c>
      <c r="G189" s="39">
        <f>F189*1.18</f>
        <v>4899.9999999999991</v>
      </c>
      <c r="H189" s="39">
        <f>D189*G189</f>
        <v>48999.999999999993</v>
      </c>
      <c r="I189" s="54">
        <f>AF189</f>
        <v>10</v>
      </c>
      <c r="J189" s="6" t="s">
        <v>14</v>
      </c>
      <c r="K189" s="53">
        <f>G189</f>
        <v>4899.9999999999991</v>
      </c>
      <c r="L189" s="59">
        <f>I189*K189</f>
        <v>48999.999999999993</v>
      </c>
      <c r="M189" s="53">
        <f>I189-D189</f>
        <v>0</v>
      </c>
      <c r="N189" s="44">
        <f>M189*G189</f>
        <v>0</v>
      </c>
      <c r="O189" s="59"/>
      <c r="P189" s="59"/>
      <c r="Q189" s="53"/>
      <c r="R189" s="46"/>
      <c r="S189" s="6" t="s">
        <v>14</v>
      </c>
      <c r="T189" s="41">
        <v>4152.5423728813557</v>
      </c>
      <c r="U189" s="9">
        <f>R189*T189</f>
        <v>0</v>
      </c>
      <c r="AF189" s="56">
        <f>D189+R189</f>
        <v>10</v>
      </c>
      <c r="AG189" s="6" t="s">
        <v>14</v>
      </c>
      <c r="AH189" s="41">
        <v>4152.5423728813557</v>
      </c>
      <c r="AI189" s="53">
        <f>AF189*AH189</f>
        <v>41525.423728813555</v>
      </c>
    </row>
    <row r="190" spans="1:35" s="44" customFormat="1">
      <c r="A190" s="44">
        <v>93</v>
      </c>
      <c r="C190" s="47"/>
      <c r="F190" s="45"/>
      <c r="G190" s="45"/>
      <c r="H190" s="45"/>
      <c r="L190" s="45"/>
      <c r="M190" s="45"/>
      <c r="N190" s="45"/>
      <c r="O190" s="45"/>
      <c r="P190" s="45"/>
    </row>
    <row r="191" spans="1:35" s="44" customFormat="1" ht="31.2">
      <c r="A191" s="44">
        <v>94</v>
      </c>
      <c r="B191" s="6">
        <v>94</v>
      </c>
      <c r="C191" s="14" t="s">
        <v>191</v>
      </c>
      <c r="D191" s="12">
        <v>15</v>
      </c>
      <c r="E191" s="6" t="s">
        <v>14</v>
      </c>
      <c r="F191" s="41">
        <v>762.71186440677968</v>
      </c>
      <c r="G191" s="39">
        <f>F191*1.18</f>
        <v>900</v>
      </c>
      <c r="H191" s="39">
        <f>D191*G191</f>
        <v>13500</v>
      </c>
      <c r="I191" s="54">
        <f>AF191</f>
        <v>15</v>
      </c>
      <c r="J191" s="6" t="s">
        <v>14</v>
      </c>
      <c r="K191" s="53">
        <f>G191</f>
        <v>900</v>
      </c>
      <c r="L191" s="59">
        <f>I191*K191</f>
        <v>13500</v>
      </c>
      <c r="M191" s="53">
        <f>I191-D191</f>
        <v>0</v>
      </c>
      <c r="N191" s="44">
        <f>M191*G191</f>
        <v>0</v>
      </c>
      <c r="O191" s="59"/>
      <c r="P191" s="59"/>
      <c r="Q191" s="53"/>
      <c r="R191" s="46"/>
      <c r="S191" s="6" t="s">
        <v>14</v>
      </c>
      <c r="T191" s="41">
        <v>762.71186440677968</v>
      </c>
      <c r="U191" s="9">
        <f>R191*T191</f>
        <v>0</v>
      </c>
      <c r="AF191" s="56">
        <f>D191+R191</f>
        <v>15</v>
      </c>
      <c r="AG191" s="6" t="s">
        <v>14</v>
      </c>
      <c r="AH191" s="41">
        <v>762.71186440677968</v>
      </c>
      <c r="AI191" s="53">
        <f>AF191*AH191</f>
        <v>11440.677966101695</v>
      </c>
    </row>
    <row r="192" spans="1:35" s="44" customFormat="1">
      <c r="A192" s="44">
        <v>94</v>
      </c>
      <c r="C192" s="47"/>
      <c r="F192" s="45"/>
      <c r="G192" s="45"/>
      <c r="H192" s="45"/>
      <c r="L192" s="45"/>
      <c r="M192" s="45"/>
      <c r="N192" s="45"/>
      <c r="O192" s="45"/>
      <c r="P192" s="45"/>
    </row>
    <row r="193" spans="1:35" s="44" customFormat="1" ht="15.6">
      <c r="A193" s="44">
        <v>95</v>
      </c>
      <c r="B193" s="6">
        <v>95</v>
      </c>
      <c r="C193" s="14" t="s">
        <v>193</v>
      </c>
      <c r="D193" s="12">
        <v>15</v>
      </c>
      <c r="E193" s="6" t="s">
        <v>14</v>
      </c>
      <c r="F193" s="41">
        <v>2711.8644067796613</v>
      </c>
      <c r="G193" s="39">
        <f>F193*1.18</f>
        <v>3200</v>
      </c>
      <c r="H193" s="39">
        <f>D193*G193</f>
        <v>48000</v>
      </c>
      <c r="I193" s="54">
        <f>AF193</f>
        <v>15</v>
      </c>
      <c r="J193" s="6" t="s">
        <v>14</v>
      </c>
      <c r="K193" s="53">
        <f>G193</f>
        <v>3200</v>
      </c>
      <c r="L193" s="59">
        <f>I193*K193</f>
        <v>48000</v>
      </c>
      <c r="M193" s="53">
        <f>I193-D193</f>
        <v>0</v>
      </c>
      <c r="N193" s="44">
        <f>M193*G193</f>
        <v>0</v>
      </c>
      <c r="O193" s="59"/>
      <c r="P193" s="59"/>
      <c r="Q193" s="53"/>
      <c r="R193" s="46"/>
      <c r="S193" s="6" t="s">
        <v>14</v>
      </c>
      <c r="T193" s="41">
        <v>2711.8644067796613</v>
      </c>
      <c r="U193" s="9">
        <f>R193*T193</f>
        <v>0</v>
      </c>
      <c r="AF193" s="56">
        <f>D193+R193</f>
        <v>15</v>
      </c>
      <c r="AG193" s="6" t="s">
        <v>14</v>
      </c>
      <c r="AH193" s="41">
        <v>2711.8644067796613</v>
      </c>
      <c r="AI193" s="53">
        <f>AF193*AH193</f>
        <v>40677.966101694918</v>
      </c>
    </row>
    <row r="194" spans="1:35" s="44" customFormat="1">
      <c r="A194" s="44">
        <v>95</v>
      </c>
      <c r="C194" s="47"/>
      <c r="F194" s="45"/>
      <c r="G194" s="45"/>
      <c r="H194" s="45"/>
      <c r="L194" s="45"/>
      <c r="M194" s="45"/>
      <c r="N194" s="45"/>
      <c r="O194" s="45"/>
      <c r="P194" s="45"/>
    </row>
    <row r="195" spans="1:35" s="44" customFormat="1" ht="62.4">
      <c r="A195" s="44">
        <v>96</v>
      </c>
      <c r="B195" s="6">
        <v>96</v>
      </c>
      <c r="C195" s="14" t="s">
        <v>195</v>
      </c>
      <c r="D195" s="12">
        <v>1</v>
      </c>
      <c r="E195" s="6" t="s">
        <v>14</v>
      </c>
      <c r="F195" s="41">
        <v>1114406.779661017</v>
      </c>
      <c r="G195" s="39">
        <f>F195*1.18</f>
        <v>1315000</v>
      </c>
      <c r="H195" s="39">
        <f>D195*G195</f>
        <v>1315000</v>
      </c>
      <c r="I195" s="54">
        <f>AF195</f>
        <v>1</v>
      </c>
      <c r="J195" s="6" t="s">
        <v>14</v>
      </c>
      <c r="K195" s="53">
        <f>G195</f>
        <v>1315000</v>
      </c>
      <c r="L195" s="59">
        <f>I195*K195</f>
        <v>1315000</v>
      </c>
      <c r="M195" s="53">
        <f>I195-D195</f>
        <v>0</v>
      </c>
      <c r="N195" s="44">
        <f>M195*G195</f>
        <v>0</v>
      </c>
      <c r="O195" s="59"/>
      <c r="P195" s="59"/>
      <c r="Q195" s="53"/>
      <c r="R195" s="46"/>
      <c r="S195" s="6" t="s">
        <v>14</v>
      </c>
      <c r="T195" s="41">
        <v>1114406.779661017</v>
      </c>
      <c r="U195" s="9">
        <f>R195*T195</f>
        <v>0</v>
      </c>
      <c r="AF195" s="56">
        <f>D195+R195</f>
        <v>1</v>
      </c>
      <c r="AG195" s="6" t="s">
        <v>14</v>
      </c>
      <c r="AH195" s="41">
        <v>1114406.779661017</v>
      </c>
      <c r="AI195" s="53">
        <f>AF195*AH195</f>
        <v>1114406.779661017</v>
      </c>
    </row>
    <row r="196" spans="1:35" s="44" customFormat="1">
      <c r="A196" s="44">
        <v>96</v>
      </c>
      <c r="C196" s="47"/>
      <c r="F196" s="45"/>
      <c r="G196" s="45"/>
      <c r="H196" s="45"/>
      <c r="L196" s="45"/>
      <c r="M196" s="45"/>
      <c r="N196" s="45"/>
      <c r="O196" s="45"/>
      <c r="P196" s="45"/>
    </row>
    <row r="197" spans="1:35" s="44" customFormat="1" ht="62.4">
      <c r="A197" s="44">
        <v>97</v>
      </c>
      <c r="B197" s="6">
        <v>97</v>
      </c>
      <c r="C197" s="14" t="s">
        <v>197</v>
      </c>
      <c r="D197" s="12">
        <v>1</v>
      </c>
      <c r="E197" s="6" t="s">
        <v>14</v>
      </c>
      <c r="F197" s="41">
        <v>741525.42372881365</v>
      </c>
      <c r="G197" s="39">
        <f>F197*1.18</f>
        <v>875000.00000000012</v>
      </c>
      <c r="H197" s="39">
        <f>D197*G197</f>
        <v>875000.00000000012</v>
      </c>
      <c r="I197" s="54">
        <f>AF197</f>
        <v>1</v>
      </c>
      <c r="J197" s="6" t="s">
        <v>14</v>
      </c>
      <c r="K197" s="53">
        <f>G197</f>
        <v>875000.00000000012</v>
      </c>
      <c r="L197" s="59">
        <f>I197*K197</f>
        <v>875000.00000000012</v>
      </c>
      <c r="M197" s="53">
        <f>I197-D197</f>
        <v>0</v>
      </c>
      <c r="N197" s="44">
        <f>M197*G197</f>
        <v>0</v>
      </c>
      <c r="O197" s="59"/>
      <c r="P197" s="59"/>
      <c r="Q197" s="53"/>
      <c r="R197" s="46"/>
      <c r="S197" s="6" t="s">
        <v>14</v>
      </c>
      <c r="T197" s="41">
        <v>741525.42372881365</v>
      </c>
      <c r="U197" s="9">
        <f>R197*T197</f>
        <v>0</v>
      </c>
      <c r="AF197" s="56">
        <f>D197+R197</f>
        <v>1</v>
      </c>
      <c r="AG197" s="6" t="s">
        <v>14</v>
      </c>
      <c r="AH197" s="41">
        <v>741525.42372881365</v>
      </c>
      <c r="AI197" s="53">
        <f>AF197*AH197</f>
        <v>741525.42372881365</v>
      </c>
    </row>
    <row r="198" spans="1:35" s="44" customFormat="1">
      <c r="A198" s="44">
        <v>97</v>
      </c>
      <c r="C198" s="47"/>
      <c r="F198" s="45"/>
      <c r="G198" s="45"/>
      <c r="H198" s="45"/>
      <c r="L198" s="45"/>
      <c r="M198" s="45"/>
      <c r="N198" s="45"/>
      <c r="O198" s="45"/>
      <c r="P198" s="45"/>
    </row>
    <row r="199" spans="1:35" s="44" customFormat="1" ht="62.4">
      <c r="A199" s="44">
        <v>98</v>
      </c>
      <c r="B199" s="6">
        <v>98</v>
      </c>
      <c r="C199" s="14" t="s">
        <v>199</v>
      </c>
      <c r="D199" s="17">
        <v>2</v>
      </c>
      <c r="E199" s="6" t="s">
        <v>14</v>
      </c>
      <c r="F199" s="41">
        <v>313559.32203389832</v>
      </c>
      <c r="G199" s="39">
        <f>F199*1.18</f>
        <v>370000</v>
      </c>
      <c r="H199" s="39">
        <f>D199*G199</f>
        <v>740000</v>
      </c>
      <c r="I199" s="54">
        <f>AF199</f>
        <v>2</v>
      </c>
      <c r="J199" s="6" t="s">
        <v>14</v>
      </c>
      <c r="K199" s="53">
        <f>G199</f>
        <v>370000</v>
      </c>
      <c r="L199" s="59">
        <f>I199*K199</f>
        <v>740000</v>
      </c>
      <c r="M199" s="53">
        <f>I199-D199</f>
        <v>0</v>
      </c>
      <c r="N199" s="44">
        <f>M199*G199</f>
        <v>0</v>
      </c>
      <c r="O199" s="59"/>
      <c r="P199" s="59"/>
      <c r="Q199" s="53"/>
      <c r="R199" s="46"/>
      <c r="S199" s="6" t="s">
        <v>14</v>
      </c>
      <c r="T199" s="41">
        <v>313559.32203389832</v>
      </c>
      <c r="U199" s="9">
        <f>R199*T199</f>
        <v>0</v>
      </c>
      <c r="AF199" s="56">
        <f>D199+R199</f>
        <v>2</v>
      </c>
      <c r="AG199" s="6" t="s">
        <v>14</v>
      </c>
      <c r="AH199" s="41">
        <v>313559.32203389832</v>
      </c>
      <c r="AI199" s="53">
        <f>AF199*AH199</f>
        <v>627118.64406779665</v>
      </c>
    </row>
    <row r="200" spans="1:35" s="44" customFormat="1">
      <c r="A200" s="44">
        <v>98</v>
      </c>
      <c r="C200" s="47"/>
      <c r="F200" s="45"/>
      <c r="G200" s="45"/>
      <c r="H200" s="45"/>
      <c r="L200" s="45"/>
      <c r="M200" s="45"/>
      <c r="N200" s="45"/>
      <c r="O200" s="45"/>
      <c r="P200" s="45"/>
    </row>
    <row r="201" spans="1:35" s="44" customFormat="1" ht="78">
      <c r="A201" s="44">
        <v>99</v>
      </c>
      <c r="B201" s="6">
        <v>99</v>
      </c>
      <c r="C201" s="14" t="s">
        <v>201</v>
      </c>
      <c r="D201" s="17">
        <v>1</v>
      </c>
      <c r="E201" s="6" t="s">
        <v>14</v>
      </c>
      <c r="F201" s="41">
        <v>381355.93220338988</v>
      </c>
      <c r="G201" s="39">
        <f>F201*1.18</f>
        <v>450000.00000000006</v>
      </c>
      <c r="H201" s="39">
        <f>D201*G201</f>
        <v>450000.00000000006</v>
      </c>
      <c r="I201" s="54">
        <f>AF201</f>
        <v>1</v>
      </c>
      <c r="J201" s="6" t="s">
        <v>14</v>
      </c>
      <c r="K201" s="53">
        <f>G201</f>
        <v>450000.00000000006</v>
      </c>
      <c r="L201" s="59">
        <f>I201*K201</f>
        <v>450000.00000000006</v>
      </c>
      <c r="M201" s="53">
        <f>I201-D201</f>
        <v>0</v>
      </c>
      <c r="N201" s="44">
        <f>M201*G201</f>
        <v>0</v>
      </c>
      <c r="O201" s="59"/>
      <c r="P201" s="59"/>
      <c r="Q201" s="53"/>
      <c r="R201" s="46"/>
      <c r="S201" s="6" t="s">
        <v>14</v>
      </c>
      <c r="T201" s="41">
        <v>381355.93220338988</v>
      </c>
      <c r="U201" s="9">
        <f>R201*T201</f>
        <v>0</v>
      </c>
      <c r="AF201" s="56">
        <f>D201+R201</f>
        <v>1</v>
      </c>
      <c r="AG201" s="6" t="s">
        <v>14</v>
      </c>
      <c r="AH201" s="41">
        <v>381355.93220338988</v>
      </c>
      <c r="AI201" s="53">
        <f>AF201*AH201</f>
        <v>381355.93220338988</v>
      </c>
    </row>
    <row r="202" spans="1:35" s="44" customFormat="1">
      <c r="A202" s="44">
        <v>99</v>
      </c>
      <c r="C202" s="47"/>
      <c r="F202" s="45"/>
      <c r="G202" s="45"/>
      <c r="H202" s="45"/>
      <c r="L202" s="45"/>
      <c r="M202" s="45"/>
      <c r="N202" s="45"/>
      <c r="O202" s="45"/>
      <c r="P202" s="45"/>
    </row>
    <row r="203" spans="1:35" s="44" customFormat="1" ht="156">
      <c r="A203" s="44">
        <v>100</v>
      </c>
      <c r="B203" s="6">
        <v>100</v>
      </c>
      <c r="C203" s="7" t="s">
        <v>203</v>
      </c>
      <c r="D203" s="6">
        <v>1</v>
      </c>
      <c r="E203" s="6" t="s">
        <v>14</v>
      </c>
      <c r="F203" s="41">
        <v>3389830.5084745763</v>
      </c>
      <c r="G203" s="39">
        <f>F203*1.18</f>
        <v>4000000</v>
      </c>
      <c r="H203" s="39">
        <f>D203*G203</f>
        <v>4000000</v>
      </c>
      <c r="I203" s="54">
        <v>0</v>
      </c>
      <c r="J203" s="6" t="s">
        <v>14</v>
      </c>
      <c r="K203" s="53">
        <f>G203</f>
        <v>4000000</v>
      </c>
      <c r="L203" s="59">
        <f>I203*K203</f>
        <v>0</v>
      </c>
      <c r="M203" s="53">
        <f>I203-D203</f>
        <v>-1</v>
      </c>
      <c r="N203" s="44">
        <f>M203*G203</f>
        <v>-4000000</v>
      </c>
      <c r="O203" s="59">
        <f>M203*K203</f>
        <v>-4000000</v>
      </c>
      <c r="P203" s="59"/>
      <c r="Q203" s="53"/>
      <c r="R203" s="46"/>
      <c r="S203" s="6" t="s">
        <v>14</v>
      </c>
      <c r="T203" s="41">
        <v>3389830.5084745763</v>
      </c>
      <c r="U203" s="9">
        <f>R203*T203</f>
        <v>0</v>
      </c>
      <c r="AF203" s="56">
        <f>D203+R203</f>
        <v>1</v>
      </c>
      <c r="AG203" s="6" t="s">
        <v>14</v>
      </c>
      <c r="AH203" s="41">
        <v>3389830.5084745763</v>
      </c>
      <c r="AI203" s="53">
        <f>AF203*AH203</f>
        <v>3389830.5084745763</v>
      </c>
    </row>
    <row r="204" spans="1:35" s="44" customFormat="1">
      <c r="A204" s="44">
        <v>100</v>
      </c>
      <c r="C204" s="47"/>
      <c r="F204" s="45"/>
      <c r="G204" s="45"/>
      <c r="H204" s="45"/>
      <c r="L204" s="45"/>
      <c r="M204" s="45"/>
      <c r="N204" s="45"/>
      <c r="O204" s="45"/>
      <c r="P204" s="45"/>
    </row>
    <row r="205" spans="1:35" s="44" customFormat="1" ht="15.6">
      <c r="A205" s="44">
        <v>101</v>
      </c>
      <c r="B205" s="6">
        <v>101</v>
      </c>
      <c r="C205" s="14" t="s">
        <v>205</v>
      </c>
      <c r="D205" s="12">
        <v>200</v>
      </c>
      <c r="E205" s="12" t="s">
        <v>64</v>
      </c>
      <c r="F205" s="41">
        <v>254.23728813559325</v>
      </c>
      <c r="G205" s="39">
        <f>F205*1.18</f>
        <v>300</v>
      </c>
      <c r="H205" s="39">
        <f>D205*G205</f>
        <v>60000</v>
      </c>
      <c r="I205" s="54">
        <f>AF205</f>
        <v>200</v>
      </c>
      <c r="J205" s="12" t="s">
        <v>64</v>
      </c>
      <c r="K205" s="53">
        <f>G205</f>
        <v>300</v>
      </c>
      <c r="L205" s="59">
        <f>I205*K205</f>
        <v>60000</v>
      </c>
      <c r="M205" s="53">
        <f>I205-D205</f>
        <v>0</v>
      </c>
      <c r="N205" s="44">
        <f>M205*G205</f>
        <v>0</v>
      </c>
      <c r="O205" s="59"/>
      <c r="P205" s="59"/>
      <c r="Q205" s="53"/>
      <c r="R205" s="46"/>
      <c r="S205" s="12" t="s">
        <v>64</v>
      </c>
      <c r="T205" s="41">
        <v>254.23728813559325</v>
      </c>
      <c r="U205" s="9">
        <f>R205*T205</f>
        <v>0</v>
      </c>
      <c r="AF205" s="56">
        <f>D205+R205</f>
        <v>200</v>
      </c>
      <c r="AG205" s="12" t="s">
        <v>64</v>
      </c>
      <c r="AH205" s="41">
        <v>254.23728813559325</v>
      </c>
      <c r="AI205" s="53">
        <f>AF205*AH205</f>
        <v>50847.457627118652</v>
      </c>
    </row>
    <row r="206" spans="1:35" s="44" customFormat="1">
      <c r="A206" s="44">
        <v>101</v>
      </c>
      <c r="C206" s="47"/>
      <c r="F206" s="45"/>
      <c r="G206" s="45"/>
      <c r="H206" s="45"/>
      <c r="L206" s="45"/>
      <c r="M206" s="45"/>
      <c r="N206" s="45"/>
      <c r="O206" s="45"/>
      <c r="P206" s="45"/>
    </row>
    <row r="207" spans="1:35" s="44" customFormat="1" ht="15.6">
      <c r="A207" s="44">
        <v>102</v>
      </c>
      <c r="B207" s="6">
        <v>102</v>
      </c>
      <c r="C207" s="14" t="s">
        <v>207</v>
      </c>
      <c r="D207" s="12">
        <v>200</v>
      </c>
      <c r="E207" s="12" t="s">
        <v>64</v>
      </c>
      <c r="F207" s="41">
        <v>474.57627118644069</v>
      </c>
      <c r="G207" s="39">
        <f>F207*1.18</f>
        <v>560</v>
      </c>
      <c r="H207" s="39">
        <f>D207*G207</f>
        <v>112000</v>
      </c>
      <c r="I207" s="54">
        <f>AF207</f>
        <v>200</v>
      </c>
      <c r="J207" s="12" t="s">
        <v>64</v>
      </c>
      <c r="K207" s="53">
        <f>G207</f>
        <v>560</v>
      </c>
      <c r="L207" s="59">
        <f>I207*K207</f>
        <v>112000</v>
      </c>
      <c r="M207" s="53">
        <f>I207-D207</f>
        <v>0</v>
      </c>
      <c r="N207" s="44">
        <f>M207*G207</f>
        <v>0</v>
      </c>
      <c r="O207" s="59"/>
      <c r="P207" s="59"/>
      <c r="Q207" s="53"/>
      <c r="R207" s="46"/>
      <c r="S207" s="12" t="s">
        <v>64</v>
      </c>
      <c r="T207" s="41">
        <v>474.57627118644069</v>
      </c>
      <c r="U207" s="9">
        <f>R207*T207</f>
        <v>0</v>
      </c>
      <c r="AF207" s="56">
        <f>D207+R207</f>
        <v>200</v>
      </c>
      <c r="AG207" s="12" t="s">
        <v>64</v>
      </c>
      <c r="AH207" s="41">
        <v>474.57627118644069</v>
      </c>
      <c r="AI207" s="53">
        <f>AF207*AH207</f>
        <v>94915.254237288143</v>
      </c>
    </row>
    <row r="208" spans="1:35" s="44" customFormat="1">
      <c r="A208" s="44">
        <v>102</v>
      </c>
      <c r="C208" s="47"/>
      <c r="F208" s="45"/>
      <c r="G208" s="45"/>
      <c r="H208" s="45"/>
      <c r="L208" s="45"/>
      <c r="M208" s="45"/>
      <c r="N208" s="45"/>
      <c r="O208" s="45"/>
      <c r="P208" s="45"/>
    </row>
    <row r="209" spans="1:35" s="44" customFormat="1" ht="15.6">
      <c r="A209" s="44">
        <v>103</v>
      </c>
      <c r="B209" s="6">
        <v>103</v>
      </c>
      <c r="C209" s="14" t="s">
        <v>209</v>
      </c>
      <c r="D209" s="12">
        <v>75</v>
      </c>
      <c r="E209" s="12" t="s">
        <v>64</v>
      </c>
      <c r="F209" s="41">
        <v>635.59322033898309</v>
      </c>
      <c r="G209" s="39">
        <f>F209*1.18</f>
        <v>750</v>
      </c>
      <c r="H209" s="39">
        <f>D209*G209</f>
        <v>56250</v>
      </c>
      <c r="I209" s="54">
        <f>AF209</f>
        <v>75</v>
      </c>
      <c r="J209" s="12" t="s">
        <v>64</v>
      </c>
      <c r="K209" s="53">
        <f>G209</f>
        <v>750</v>
      </c>
      <c r="L209" s="59">
        <f>I209*K209</f>
        <v>56250</v>
      </c>
      <c r="M209" s="53">
        <f>I209-D209</f>
        <v>0</v>
      </c>
      <c r="N209" s="44">
        <f>M209*G209</f>
        <v>0</v>
      </c>
      <c r="O209" s="59"/>
      <c r="P209" s="59"/>
      <c r="Q209" s="53"/>
      <c r="R209" s="46"/>
      <c r="S209" s="12" t="s">
        <v>64</v>
      </c>
      <c r="T209" s="41">
        <v>635.59322033898309</v>
      </c>
      <c r="U209" s="9">
        <f>R209*T209</f>
        <v>0</v>
      </c>
      <c r="AF209" s="56">
        <f>D209+R209</f>
        <v>75</v>
      </c>
      <c r="AG209" s="12" t="s">
        <v>64</v>
      </c>
      <c r="AH209" s="41">
        <v>635.59322033898309</v>
      </c>
      <c r="AI209" s="53">
        <f>AF209*AH209</f>
        <v>47669.491525423735</v>
      </c>
    </row>
    <row r="210" spans="1:35" s="44" customFormat="1">
      <c r="A210" s="44">
        <v>103</v>
      </c>
      <c r="C210" s="47"/>
      <c r="F210" s="45"/>
      <c r="G210" s="45"/>
      <c r="H210" s="45"/>
      <c r="L210" s="45"/>
      <c r="M210" s="45"/>
      <c r="N210" s="45"/>
      <c r="O210" s="45"/>
      <c r="P210" s="45"/>
    </row>
    <row r="211" spans="1:35" s="44" customFormat="1" ht="15.6">
      <c r="A211" s="44">
        <v>104</v>
      </c>
      <c r="B211" s="6">
        <v>104</v>
      </c>
      <c r="C211" s="14" t="s">
        <v>211</v>
      </c>
      <c r="D211" s="12">
        <v>50</v>
      </c>
      <c r="E211" s="12" t="s">
        <v>64</v>
      </c>
      <c r="F211" s="41">
        <v>889.83050847457628</v>
      </c>
      <c r="G211" s="39">
        <f>F211*1.18</f>
        <v>1050</v>
      </c>
      <c r="H211" s="39">
        <f>D211*G211</f>
        <v>52500</v>
      </c>
      <c r="I211" s="54">
        <f>AF211</f>
        <v>50</v>
      </c>
      <c r="J211" s="12" t="s">
        <v>64</v>
      </c>
      <c r="K211" s="53">
        <f>G211</f>
        <v>1050</v>
      </c>
      <c r="L211" s="59">
        <f>I211*K211</f>
        <v>52500</v>
      </c>
      <c r="M211" s="53">
        <f>I211-D211</f>
        <v>0</v>
      </c>
      <c r="N211" s="44">
        <f>M211*G211</f>
        <v>0</v>
      </c>
      <c r="O211" s="59"/>
      <c r="P211" s="59"/>
      <c r="Q211" s="53"/>
      <c r="R211" s="46"/>
      <c r="S211" s="12" t="s">
        <v>64</v>
      </c>
      <c r="T211" s="41">
        <v>889.83050847457628</v>
      </c>
      <c r="U211" s="9">
        <f>R211*T211</f>
        <v>0</v>
      </c>
      <c r="AF211" s="56">
        <f>D211+R211</f>
        <v>50</v>
      </c>
      <c r="AG211" s="12" t="s">
        <v>64</v>
      </c>
      <c r="AH211" s="41">
        <v>889.83050847457628</v>
      </c>
      <c r="AI211" s="53">
        <f>AF211*AH211</f>
        <v>44491.525423728817</v>
      </c>
    </row>
    <row r="212" spans="1:35" s="44" customFormat="1">
      <c r="A212" s="44">
        <v>104</v>
      </c>
      <c r="C212" s="47"/>
      <c r="F212" s="45"/>
      <c r="G212" s="45"/>
      <c r="H212" s="45"/>
      <c r="L212" s="45"/>
      <c r="M212" s="45"/>
      <c r="N212" s="45"/>
      <c r="O212" s="45"/>
      <c r="P212" s="45"/>
    </row>
    <row r="213" spans="1:35" s="44" customFormat="1" ht="15.6">
      <c r="A213" s="44">
        <v>105</v>
      </c>
      <c r="B213" s="6">
        <v>105</v>
      </c>
      <c r="C213" s="14" t="s">
        <v>213</v>
      </c>
      <c r="D213" s="12">
        <v>50</v>
      </c>
      <c r="E213" s="12" t="s">
        <v>64</v>
      </c>
      <c r="F213" s="41">
        <v>1271.1864406779662</v>
      </c>
      <c r="G213" s="39">
        <f>F213*1.18</f>
        <v>1500</v>
      </c>
      <c r="H213" s="39">
        <f>D213*G213</f>
        <v>75000</v>
      </c>
      <c r="I213" s="54">
        <f>AF213</f>
        <v>50</v>
      </c>
      <c r="J213" s="12" t="s">
        <v>64</v>
      </c>
      <c r="K213" s="53">
        <f>G213</f>
        <v>1500</v>
      </c>
      <c r="L213" s="59">
        <f>I213*K213</f>
        <v>75000</v>
      </c>
      <c r="M213" s="53">
        <f>I213-D213</f>
        <v>0</v>
      </c>
      <c r="N213" s="44">
        <f>M213*G213</f>
        <v>0</v>
      </c>
      <c r="O213" s="59"/>
      <c r="P213" s="59"/>
      <c r="Q213" s="53"/>
      <c r="R213" s="46"/>
      <c r="S213" s="12" t="s">
        <v>64</v>
      </c>
      <c r="T213" s="41">
        <v>1271.1864406779662</v>
      </c>
      <c r="U213" s="9">
        <f>R213*T213</f>
        <v>0</v>
      </c>
      <c r="AF213" s="56">
        <f>D213+R213</f>
        <v>50</v>
      </c>
      <c r="AG213" s="12" t="s">
        <v>64</v>
      </c>
      <c r="AH213" s="41">
        <v>1271.1864406779662</v>
      </c>
      <c r="AI213" s="53">
        <f>AF213*AH213</f>
        <v>63559.322033898308</v>
      </c>
    </row>
    <row r="214" spans="1:35" s="44" customFormat="1">
      <c r="A214" s="44">
        <v>105</v>
      </c>
      <c r="C214" s="47"/>
      <c r="F214" s="45"/>
      <c r="G214" s="45"/>
      <c r="H214" s="45"/>
      <c r="L214" s="45"/>
      <c r="M214" s="45"/>
      <c r="N214" s="45"/>
      <c r="O214" s="45"/>
      <c r="P214" s="45"/>
    </row>
    <row r="215" spans="1:35" s="44" customFormat="1" ht="15.6">
      <c r="A215" s="44">
        <v>106</v>
      </c>
      <c r="B215" s="6">
        <v>106</v>
      </c>
      <c r="C215" s="14" t="s">
        <v>215</v>
      </c>
      <c r="D215" s="12">
        <v>100</v>
      </c>
      <c r="E215" s="12" t="s">
        <v>64</v>
      </c>
      <c r="F215" s="41">
        <v>1610.1694915254238</v>
      </c>
      <c r="G215" s="39">
        <f>F215*1.18</f>
        <v>1900</v>
      </c>
      <c r="H215" s="39">
        <f>D215*G215</f>
        <v>190000</v>
      </c>
      <c r="I215" s="54">
        <f>AF215</f>
        <v>100</v>
      </c>
      <c r="J215" s="12" t="s">
        <v>64</v>
      </c>
      <c r="K215" s="53">
        <f>G215</f>
        <v>1900</v>
      </c>
      <c r="L215" s="59">
        <f>I215*K215</f>
        <v>190000</v>
      </c>
      <c r="M215" s="53">
        <f>I215-D215</f>
        <v>0</v>
      </c>
      <c r="N215" s="44">
        <f>M215*G215</f>
        <v>0</v>
      </c>
      <c r="O215" s="59"/>
      <c r="P215" s="59"/>
      <c r="Q215" s="53"/>
      <c r="R215" s="46"/>
      <c r="S215" s="12" t="s">
        <v>64</v>
      </c>
      <c r="T215" s="41">
        <v>1610.1694915254238</v>
      </c>
      <c r="U215" s="9">
        <f>R215*T215</f>
        <v>0</v>
      </c>
      <c r="AF215" s="56">
        <f>D215+R215</f>
        <v>100</v>
      </c>
      <c r="AG215" s="12" t="s">
        <v>64</v>
      </c>
      <c r="AH215" s="41">
        <v>1610.1694915254238</v>
      </c>
      <c r="AI215" s="53">
        <f>AF215*AH215</f>
        <v>161016.94915254239</v>
      </c>
    </row>
    <row r="216" spans="1:35" s="44" customFormat="1">
      <c r="A216" s="44">
        <v>106</v>
      </c>
      <c r="C216" s="47"/>
      <c r="F216" s="45"/>
      <c r="G216" s="45"/>
      <c r="H216" s="45"/>
      <c r="L216" s="45"/>
      <c r="M216" s="45"/>
      <c r="N216" s="45"/>
      <c r="O216" s="45"/>
      <c r="P216" s="45"/>
    </row>
    <row r="217" spans="1:35" s="44" customFormat="1" ht="15.6">
      <c r="A217" s="44">
        <v>107</v>
      </c>
      <c r="B217" s="6">
        <v>107</v>
      </c>
      <c r="C217" s="14" t="s">
        <v>217</v>
      </c>
      <c r="D217" s="12">
        <v>500</v>
      </c>
      <c r="E217" s="12" t="s">
        <v>64</v>
      </c>
      <c r="F217" s="41">
        <v>2033.898305084746</v>
      </c>
      <c r="G217" s="39">
        <f>F217*1.18</f>
        <v>2400</v>
      </c>
      <c r="H217" s="39">
        <f>D217*G217</f>
        <v>1200000</v>
      </c>
      <c r="I217" s="54">
        <f>AF217</f>
        <v>500</v>
      </c>
      <c r="J217" s="12" t="s">
        <v>64</v>
      </c>
      <c r="K217" s="53">
        <f>G217</f>
        <v>2400</v>
      </c>
      <c r="L217" s="59">
        <f>I217*K217</f>
        <v>1200000</v>
      </c>
      <c r="M217" s="53">
        <f>I217-D217</f>
        <v>0</v>
      </c>
      <c r="N217" s="44">
        <f>M217*G217</f>
        <v>0</v>
      </c>
      <c r="O217" s="59"/>
      <c r="P217" s="59"/>
      <c r="Q217" s="53"/>
      <c r="R217" s="46"/>
      <c r="S217" s="12" t="s">
        <v>64</v>
      </c>
      <c r="T217" s="41">
        <v>2033.898305084746</v>
      </c>
      <c r="U217" s="9">
        <f>R217*T217</f>
        <v>0</v>
      </c>
      <c r="AF217" s="56">
        <f>D217+R217</f>
        <v>500</v>
      </c>
      <c r="AG217" s="12" t="s">
        <v>64</v>
      </c>
      <c r="AH217" s="41">
        <v>2033.898305084746</v>
      </c>
      <c r="AI217" s="53">
        <f>AF217*AH217</f>
        <v>1016949.1525423729</v>
      </c>
    </row>
    <row r="218" spans="1:35" s="44" customFormat="1">
      <c r="A218" s="44">
        <v>107</v>
      </c>
      <c r="C218" s="47"/>
      <c r="F218" s="45"/>
      <c r="G218" s="45"/>
      <c r="H218" s="45"/>
      <c r="L218" s="45"/>
      <c r="M218" s="45"/>
      <c r="N218" s="45"/>
      <c r="O218" s="45"/>
      <c r="P218" s="45"/>
    </row>
    <row r="219" spans="1:35" s="44" customFormat="1" ht="15.6">
      <c r="A219" s="44">
        <v>108</v>
      </c>
      <c r="B219" s="6">
        <v>108</v>
      </c>
      <c r="C219" s="14" t="s">
        <v>219</v>
      </c>
      <c r="D219" s="12">
        <v>8</v>
      </c>
      <c r="E219" s="6" t="s">
        <v>14</v>
      </c>
      <c r="F219" s="41">
        <v>720.33898305084745</v>
      </c>
      <c r="G219" s="39">
        <f>F219*1.18</f>
        <v>849.99999999999989</v>
      </c>
      <c r="H219" s="39">
        <f>D219*G219</f>
        <v>6799.9999999999991</v>
      </c>
      <c r="I219" s="54">
        <f>AF219</f>
        <v>8</v>
      </c>
      <c r="J219" s="6" t="s">
        <v>14</v>
      </c>
      <c r="K219" s="53">
        <f>G219</f>
        <v>849.99999999999989</v>
      </c>
      <c r="L219" s="59">
        <f>I219*K219</f>
        <v>6799.9999999999991</v>
      </c>
      <c r="M219" s="53">
        <f>I219-D219</f>
        <v>0</v>
      </c>
      <c r="N219" s="44">
        <f>M219*G219</f>
        <v>0</v>
      </c>
      <c r="O219" s="59"/>
      <c r="P219" s="59"/>
      <c r="Q219" s="53"/>
      <c r="R219" s="46"/>
      <c r="S219" s="6" t="s">
        <v>14</v>
      </c>
      <c r="T219" s="41">
        <v>720.33898305084745</v>
      </c>
      <c r="U219" s="9">
        <f>R219*T219</f>
        <v>0</v>
      </c>
      <c r="AF219" s="56">
        <f>D219+R219</f>
        <v>8</v>
      </c>
      <c r="AG219" s="6" t="s">
        <v>14</v>
      </c>
      <c r="AH219" s="41">
        <v>720.33898305084745</v>
      </c>
      <c r="AI219" s="53">
        <f>AF219*AH219</f>
        <v>5762.7118644067796</v>
      </c>
    </row>
    <row r="220" spans="1:35" s="44" customFormat="1">
      <c r="A220" s="44">
        <v>108</v>
      </c>
      <c r="C220" s="47"/>
      <c r="F220" s="45"/>
      <c r="G220" s="45"/>
      <c r="H220" s="45"/>
      <c r="L220" s="45"/>
      <c r="M220" s="45"/>
      <c r="N220" s="45"/>
      <c r="O220" s="45"/>
      <c r="P220" s="45"/>
    </row>
    <row r="221" spans="1:35" s="44" customFormat="1" ht="15.6">
      <c r="A221" s="44">
        <v>109</v>
      </c>
      <c r="B221" s="6">
        <v>109</v>
      </c>
      <c r="C221" s="14" t="s">
        <v>221</v>
      </c>
      <c r="D221" s="12">
        <v>8</v>
      </c>
      <c r="E221" s="6" t="s">
        <v>14</v>
      </c>
      <c r="F221" s="41">
        <v>1016.949152542373</v>
      </c>
      <c r="G221" s="39">
        <f>F221*1.18</f>
        <v>1200</v>
      </c>
      <c r="H221" s="39">
        <f>D221*G221</f>
        <v>9600</v>
      </c>
      <c r="I221" s="54">
        <f>AF221</f>
        <v>8</v>
      </c>
      <c r="J221" s="6" t="s">
        <v>14</v>
      </c>
      <c r="K221" s="53">
        <f>G221</f>
        <v>1200</v>
      </c>
      <c r="L221" s="59">
        <f>I221*K221</f>
        <v>9600</v>
      </c>
      <c r="M221" s="53">
        <f>I221-D221</f>
        <v>0</v>
      </c>
      <c r="N221" s="44">
        <f>M221*G221</f>
        <v>0</v>
      </c>
      <c r="O221" s="59"/>
      <c r="P221" s="59"/>
      <c r="Q221" s="53"/>
      <c r="R221" s="46"/>
      <c r="S221" s="6" t="s">
        <v>14</v>
      </c>
      <c r="T221" s="41">
        <v>1016.949152542373</v>
      </c>
      <c r="U221" s="9">
        <f>R221*T221</f>
        <v>0</v>
      </c>
      <c r="AF221" s="56">
        <f>D221+R221</f>
        <v>8</v>
      </c>
      <c r="AG221" s="6" t="s">
        <v>14</v>
      </c>
      <c r="AH221" s="41">
        <v>1016.949152542373</v>
      </c>
      <c r="AI221" s="53">
        <f>AF221*AH221</f>
        <v>8135.5932203389839</v>
      </c>
    </row>
    <row r="222" spans="1:35" s="44" customFormat="1">
      <c r="A222" s="44">
        <v>109</v>
      </c>
      <c r="C222" s="47"/>
      <c r="F222" s="45"/>
      <c r="G222" s="45"/>
      <c r="H222" s="45"/>
      <c r="L222" s="45"/>
      <c r="M222" s="45"/>
      <c r="N222" s="45"/>
      <c r="O222" s="45"/>
      <c r="P222" s="45"/>
    </row>
    <row r="223" spans="1:35" s="44" customFormat="1" ht="15.6">
      <c r="A223" s="44">
        <v>110</v>
      </c>
      <c r="B223" s="6">
        <v>110</v>
      </c>
      <c r="C223" s="14" t="s">
        <v>223</v>
      </c>
      <c r="D223" s="12">
        <v>8</v>
      </c>
      <c r="E223" s="6" t="s">
        <v>14</v>
      </c>
      <c r="F223" s="41">
        <v>1271.1864406779662</v>
      </c>
      <c r="G223" s="39">
        <f>F223*1.18</f>
        <v>1500</v>
      </c>
      <c r="H223" s="39">
        <f>D223*G223</f>
        <v>12000</v>
      </c>
      <c r="I223" s="54">
        <f>AF223</f>
        <v>8</v>
      </c>
      <c r="J223" s="6" t="s">
        <v>14</v>
      </c>
      <c r="K223" s="53">
        <f>G223</f>
        <v>1500</v>
      </c>
      <c r="L223" s="59">
        <f>I223*K223</f>
        <v>12000</v>
      </c>
      <c r="M223" s="53">
        <f>I223-D223</f>
        <v>0</v>
      </c>
      <c r="N223" s="44">
        <f>M223*G223</f>
        <v>0</v>
      </c>
      <c r="O223" s="59"/>
      <c r="P223" s="59"/>
      <c r="Q223" s="53"/>
      <c r="R223" s="46"/>
      <c r="S223" s="6" t="s">
        <v>14</v>
      </c>
      <c r="T223" s="41">
        <v>1271.1864406779662</v>
      </c>
      <c r="U223" s="9">
        <f>R223*T223</f>
        <v>0</v>
      </c>
      <c r="AF223" s="56">
        <f>D223+R223</f>
        <v>8</v>
      </c>
      <c r="AG223" s="6" t="s">
        <v>14</v>
      </c>
      <c r="AH223" s="41">
        <v>1271.1864406779662</v>
      </c>
      <c r="AI223" s="53">
        <f>AF223*AH223</f>
        <v>10169.491525423729</v>
      </c>
    </row>
    <row r="224" spans="1:35" s="44" customFormat="1">
      <c r="A224" s="44">
        <v>110</v>
      </c>
      <c r="C224" s="47"/>
      <c r="F224" s="45"/>
      <c r="G224" s="45"/>
      <c r="H224" s="45"/>
      <c r="L224" s="45"/>
      <c r="M224" s="45"/>
      <c r="N224" s="45"/>
      <c r="O224" s="45"/>
      <c r="P224" s="45"/>
    </row>
    <row r="225" spans="1:35" s="44" customFormat="1" ht="15.6">
      <c r="A225" s="44">
        <v>111</v>
      </c>
      <c r="B225" s="6">
        <v>111</v>
      </c>
      <c r="C225" s="14" t="s">
        <v>225</v>
      </c>
      <c r="D225" s="12">
        <v>4</v>
      </c>
      <c r="E225" s="6" t="s">
        <v>14</v>
      </c>
      <c r="F225" s="41">
        <v>1610.1694915254238</v>
      </c>
      <c r="G225" s="39">
        <f>F225*1.18</f>
        <v>1900</v>
      </c>
      <c r="H225" s="39">
        <f>D225*G225</f>
        <v>7600</v>
      </c>
      <c r="I225" s="54">
        <f>AF225</f>
        <v>4</v>
      </c>
      <c r="J225" s="6" t="s">
        <v>14</v>
      </c>
      <c r="K225" s="53">
        <f>G225</f>
        <v>1900</v>
      </c>
      <c r="L225" s="59">
        <f>I225*K225</f>
        <v>7600</v>
      </c>
      <c r="M225" s="53">
        <f>I225-D225</f>
        <v>0</v>
      </c>
      <c r="N225" s="44">
        <f>M225*G225</f>
        <v>0</v>
      </c>
      <c r="O225" s="59"/>
      <c r="P225" s="59"/>
      <c r="Q225" s="53"/>
      <c r="R225" s="46"/>
      <c r="S225" s="6" t="s">
        <v>14</v>
      </c>
      <c r="T225" s="41">
        <v>1610.1694915254238</v>
      </c>
      <c r="U225" s="9">
        <f>R225*T225</f>
        <v>0</v>
      </c>
      <c r="AF225" s="56">
        <f>D225+R225</f>
        <v>4</v>
      </c>
      <c r="AG225" s="6" t="s">
        <v>14</v>
      </c>
      <c r="AH225" s="41">
        <v>1610.1694915254238</v>
      </c>
      <c r="AI225" s="53">
        <f>AF225*AH225</f>
        <v>6440.6779661016953</v>
      </c>
    </row>
    <row r="226" spans="1:35" s="44" customFormat="1">
      <c r="A226" s="44">
        <v>111</v>
      </c>
      <c r="C226" s="47"/>
      <c r="F226" s="45"/>
      <c r="G226" s="45"/>
      <c r="H226" s="45"/>
      <c r="L226" s="45"/>
      <c r="M226" s="45"/>
      <c r="N226" s="45"/>
      <c r="O226" s="45"/>
      <c r="P226" s="45"/>
    </row>
    <row r="227" spans="1:35" s="44" customFormat="1" ht="15.6">
      <c r="A227" s="44">
        <v>112</v>
      </c>
      <c r="B227" s="6">
        <v>112</v>
      </c>
      <c r="C227" s="14" t="s">
        <v>227</v>
      </c>
      <c r="D227" s="12">
        <v>4</v>
      </c>
      <c r="E227" s="6" t="s">
        <v>14</v>
      </c>
      <c r="F227" s="41">
        <v>2118.6440677966102</v>
      </c>
      <c r="G227" s="39">
        <f>F227*1.18</f>
        <v>2500</v>
      </c>
      <c r="H227" s="39">
        <f>D227*G227</f>
        <v>10000</v>
      </c>
      <c r="I227" s="54">
        <f>AF227</f>
        <v>4</v>
      </c>
      <c r="J227" s="6" t="s">
        <v>14</v>
      </c>
      <c r="K227" s="53">
        <f>G227</f>
        <v>2500</v>
      </c>
      <c r="L227" s="59">
        <f>I227*K227</f>
        <v>10000</v>
      </c>
      <c r="M227" s="53">
        <f>I227-D227</f>
        <v>0</v>
      </c>
      <c r="N227" s="44">
        <f>M227*G227</f>
        <v>0</v>
      </c>
      <c r="O227" s="59"/>
      <c r="P227" s="59"/>
      <c r="Q227" s="53"/>
      <c r="R227" s="46"/>
      <c r="S227" s="6" t="s">
        <v>14</v>
      </c>
      <c r="T227" s="41">
        <v>2118.6440677966102</v>
      </c>
      <c r="U227" s="9">
        <f>R227*T227</f>
        <v>0</v>
      </c>
      <c r="AF227" s="56">
        <f>D227+R227</f>
        <v>4</v>
      </c>
      <c r="AG227" s="6" t="s">
        <v>14</v>
      </c>
      <c r="AH227" s="41">
        <v>2118.6440677966102</v>
      </c>
      <c r="AI227" s="53">
        <f>AF227*AH227</f>
        <v>8474.5762711864409</v>
      </c>
    </row>
    <row r="228" spans="1:35" s="44" customFormat="1">
      <c r="A228" s="44">
        <v>112</v>
      </c>
      <c r="C228" s="47"/>
      <c r="F228" s="45"/>
      <c r="G228" s="45"/>
      <c r="H228" s="45"/>
      <c r="L228" s="45"/>
      <c r="M228" s="45"/>
      <c r="N228" s="45"/>
      <c r="O228" s="45"/>
      <c r="P228" s="45"/>
    </row>
    <row r="229" spans="1:35" s="44" customFormat="1" ht="15.6">
      <c r="A229" s="44">
        <v>113</v>
      </c>
      <c r="B229" s="6">
        <v>113</v>
      </c>
      <c r="C229" s="14" t="s">
        <v>229</v>
      </c>
      <c r="D229" s="12">
        <v>4</v>
      </c>
      <c r="E229" s="6" t="s">
        <v>14</v>
      </c>
      <c r="F229" s="41">
        <v>2966.1016949152545</v>
      </c>
      <c r="G229" s="39">
        <f>F229*1.18</f>
        <v>3500</v>
      </c>
      <c r="H229" s="39">
        <f>D229*G229</f>
        <v>14000</v>
      </c>
      <c r="I229" s="54">
        <f>AF229</f>
        <v>4</v>
      </c>
      <c r="J229" s="6" t="s">
        <v>14</v>
      </c>
      <c r="K229" s="53">
        <f>G229</f>
        <v>3500</v>
      </c>
      <c r="L229" s="59">
        <f>I229*K229</f>
        <v>14000</v>
      </c>
      <c r="M229" s="53">
        <f>I229-D229</f>
        <v>0</v>
      </c>
      <c r="N229" s="44">
        <f>M229*G229</f>
        <v>0</v>
      </c>
      <c r="O229" s="59"/>
      <c r="P229" s="59"/>
      <c r="Q229" s="53"/>
      <c r="R229" s="46"/>
      <c r="S229" s="6" t="s">
        <v>14</v>
      </c>
      <c r="T229" s="41">
        <v>2966.1016949152545</v>
      </c>
      <c r="U229" s="9">
        <f>R229*T229</f>
        <v>0</v>
      </c>
      <c r="AF229" s="56">
        <f>D229+R229</f>
        <v>4</v>
      </c>
      <c r="AG229" s="6" t="s">
        <v>14</v>
      </c>
      <c r="AH229" s="41">
        <v>2966.1016949152545</v>
      </c>
      <c r="AI229" s="53">
        <f>AF229*AH229</f>
        <v>11864.406779661018</v>
      </c>
    </row>
    <row r="230" spans="1:35" s="44" customFormat="1">
      <c r="A230" s="44">
        <v>113</v>
      </c>
      <c r="C230" s="47"/>
      <c r="F230" s="45"/>
      <c r="G230" s="45"/>
      <c r="H230" s="45"/>
      <c r="L230" s="45"/>
      <c r="M230" s="45"/>
      <c r="N230" s="45"/>
      <c r="O230" s="45"/>
      <c r="P230" s="45"/>
    </row>
    <row r="231" spans="1:35" s="44" customFormat="1" ht="15.6">
      <c r="A231" s="44">
        <v>114</v>
      </c>
      <c r="B231" s="6">
        <v>114</v>
      </c>
      <c r="C231" s="14" t="s">
        <v>231</v>
      </c>
      <c r="D231" s="12">
        <v>12</v>
      </c>
      <c r="E231" s="6" t="s">
        <v>14</v>
      </c>
      <c r="F231" s="41">
        <v>3389.8305084745766</v>
      </c>
      <c r="G231" s="39">
        <f>F231*1.18</f>
        <v>4000</v>
      </c>
      <c r="H231" s="39">
        <f>D231*G231</f>
        <v>48000</v>
      </c>
      <c r="I231" s="54">
        <f>AF231</f>
        <v>12</v>
      </c>
      <c r="J231" s="6" t="s">
        <v>14</v>
      </c>
      <c r="K231" s="53">
        <f>G231</f>
        <v>4000</v>
      </c>
      <c r="L231" s="59">
        <f>I231*K231</f>
        <v>48000</v>
      </c>
      <c r="M231" s="53">
        <f>I231-D231</f>
        <v>0</v>
      </c>
      <c r="N231" s="44">
        <f>M231*G231</f>
        <v>0</v>
      </c>
      <c r="O231" s="59"/>
      <c r="P231" s="59"/>
      <c r="Q231" s="53"/>
      <c r="R231" s="46"/>
      <c r="S231" s="6" t="s">
        <v>14</v>
      </c>
      <c r="T231" s="41">
        <v>3389.8305084745766</v>
      </c>
      <c r="U231" s="9">
        <f>R231*T231</f>
        <v>0</v>
      </c>
      <c r="AF231" s="56">
        <f>D231+R231</f>
        <v>12</v>
      </c>
      <c r="AG231" s="6" t="s">
        <v>14</v>
      </c>
      <c r="AH231" s="41">
        <v>3389.8305084745766</v>
      </c>
      <c r="AI231" s="53">
        <f>AF231*AH231</f>
        <v>40677.966101694918</v>
      </c>
    </row>
    <row r="232" spans="1:35" s="44" customFormat="1">
      <c r="A232" s="44">
        <v>114</v>
      </c>
      <c r="C232" s="47"/>
      <c r="F232" s="45"/>
      <c r="G232" s="45"/>
      <c r="H232" s="45"/>
      <c r="L232" s="45"/>
      <c r="M232" s="45"/>
      <c r="N232" s="45"/>
      <c r="O232" s="45"/>
      <c r="P232" s="45"/>
    </row>
    <row r="233" spans="1:35" s="44" customFormat="1" ht="31.2">
      <c r="A233" s="44">
        <v>115</v>
      </c>
      <c r="B233" s="6">
        <v>115</v>
      </c>
      <c r="C233" s="14" t="s">
        <v>233</v>
      </c>
      <c r="D233" s="12">
        <v>100</v>
      </c>
      <c r="E233" s="12" t="s">
        <v>64</v>
      </c>
      <c r="F233" s="41">
        <v>932.20338983050851</v>
      </c>
      <c r="G233" s="39">
        <f>F233*1.18</f>
        <v>1100</v>
      </c>
      <c r="H233" s="39">
        <f>D233*G233</f>
        <v>110000</v>
      </c>
      <c r="I233" s="54">
        <f>AF233</f>
        <v>100</v>
      </c>
      <c r="J233" s="12" t="s">
        <v>64</v>
      </c>
      <c r="K233" s="53">
        <f>G233</f>
        <v>1100</v>
      </c>
      <c r="L233" s="59">
        <f>I233*K233</f>
        <v>110000</v>
      </c>
      <c r="M233" s="53">
        <f>I233-D233</f>
        <v>0</v>
      </c>
      <c r="N233" s="44">
        <f>M233*G233</f>
        <v>0</v>
      </c>
      <c r="O233" s="59"/>
      <c r="P233" s="59"/>
      <c r="Q233" s="53"/>
      <c r="R233" s="46"/>
      <c r="S233" s="12" t="s">
        <v>64</v>
      </c>
      <c r="T233" s="41">
        <v>932.20338983050851</v>
      </c>
      <c r="U233" s="9">
        <f>R233*T233</f>
        <v>0</v>
      </c>
      <c r="AF233" s="56">
        <f>D233+R233</f>
        <v>100</v>
      </c>
      <c r="AG233" s="12" t="s">
        <v>64</v>
      </c>
      <c r="AH233" s="41">
        <v>932.20338983050851</v>
      </c>
      <c r="AI233" s="53">
        <f>AF233*AH233</f>
        <v>93220.338983050853</v>
      </c>
    </row>
    <row r="234" spans="1:35" s="44" customFormat="1">
      <c r="A234" s="44">
        <v>115</v>
      </c>
      <c r="C234" s="47"/>
      <c r="F234" s="45"/>
      <c r="G234" s="45"/>
      <c r="H234" s="45"/>
      <c r="L234" s="45"/>
      <c r="M234" s="45"/>
      <c r="N234" s="45"/>
      <c r="O234" s="45"/>
      <c r="P234" s="45"/>
    </row>
    <row r="235" spans="1:35" s="44" customFormat="1" ht="31.2">
      <c r="A235" s="44">
        <v>116</v>
      </c>
      <c r="B235" s="6">
        <v>116</v>
      </c>
      <c r="C235" s="14" t="s">
        <v>235</v>
      </c>
      <c r="D235" s="12">
        <v>100</v>
      </c>
      <c r="E235" s="12" t="s">
        <v>64</v>
      </c>
      <c r="F235" s="41">
        <v>974.57627118644075</v>
      </c>
      <c r="G235" s="39">
        <f>F235*1.18</f>
        <v>1150</v>
      </c>
      <c r="H235" s="39">
        <f>D235*G235</f>
        <v>115000</v>
      </c>
      <c r="I235" s="54">
        <f>AF235</f>
        <v>100</v>
      </c>
      <c r="J235" s="12" t="s">
        <v>64</v>
      </c>
      <c r="K235" s="53">
        <f>G235</f>
        <v>1150</v>
      </c>
      <c r="L235" s="59">
        <f>I235*K235</f>
        <v>115000</v>
      </c>
      <c r="M235" s="53">
        <f>I235-D235</f>
        <v>0</v>
      </c>
      <c r="N235" s="44">
        <f>M235*G235</f>
        <v>0</v>
      </c>
      <c r="O235" s="59"/>
      <c r="P235" s="59"/>
      <c r="Q235" s="53"/>
      <c r="R235" s="46"/>
      <c r="S235" s="12" t="s">
        <v>64</v>
      </c>
      <c r="T235" s="41">
        <v>974.57627118644075</v>
      </c>
      <c r="U235" s="9">
        <f>R235*T235</f>
        <v>0</v>
      </c>
      <c r="AF235" s="56">
        <f>D235+R235</f>
        <v>100</v>
      </c>
      <c r="AG235" s="12" t="s">
        <v>64</v>
      </c>
      <c r="AH235" s="41">
        <v>974.57627118644075</v>
      </c>
      <c r="AI235" s="53">
        <f>AF235*AH235</f>
        <v>97457.627118644072</v>
      </c>
    </row>
    <row r="236" spans="1:35" s="44" customFormat="1">
      <c r="A236" s="44">
        <v>116</v>
      </c>
      <c r="C236" s="47"/>
      <c r="F236" s="45"/>
      <c r="G236" s="45"/>
      <c r="H236" s="45"/>
      <c r="L236" s="45"/>
      <c r="M236" s="45"/>
      <c r="N236" s="45"/>
      <c r="O236" s="45"/>
      <c r="P236" s="45"/>
    </row>
    <row r="237" spans="1:35" s="44" customFormat="1" ht="31.2">
      <c r="A237" s="44">
        <v>117</v>
      </c>
      <c r="B237" s="6">
        <v>117</v>
      </c>
      <c r="C237" s="14" t="s">
        <v>237</v>
      </c>
      <c r="D237" s="12">
        <v>200</v>
      </c>
      <c r="E237" s="12" t="s">
        <v>64</v>
      </c>
      <c r="F237" s="41">
        <v>105.93220338983052</v>
      </c>
      <c r="G237" s="39">
        <f>F237*1.18</f>
        <v>125</v>
      </c>
      <c r="H237" s="39">
        <f>D237*G237</f>
        <v>25000</v>
      </c>
      <c r="I237" s="54">
        <f>AF237</f>
        <v>200</v>
      </c>
      <c r="J237" s="12" t="s">
        <v>64</v>
      </c>
      <c r="K237" s="53">
        <f>G237</f>
        <v>125</v>
      </c>
      <c r="L237" s="59">
        <f>I237*K237</f>
        <v>25000</v>
      </c>
      <c r="M237" s="53">
        <f>I237-D237</f>
        <v>0</v>
      </c>
      <c r="N237" s="44">
        <f>M237*G237</f>
        <v>0</v>
      </c>
      <c r="O237" s="59"/>
      <c r="P237" s="59"/>
      <c r="Q237" s="53"/>
      <c r="R237" s="46"/>
      <c r="S237" s="12" t="s">
        <v>64</v>
      </c>
      <c r="T237" s="41">
        <v>105.93220338983052</v>
      </c>
      <c r="U237" s="9">
        <f>R237*T237</f>
        <v>0</v>
      </c>
      <c r="AF237" s="56">
        <f>D237+R237</f>
        <v>200</v>
      </c>
      <c r="AG237" s="12" t="s">
        <v>64</v>
      </c>
      <c r="AH237" s="41">
        <v>105.93220338983052</v>
      </c>
      <c r="AI237" s="53">
        <f>AF237*AH237</f>
        <v>21186.440677966104</v>
      </c>
    </row>
    <row r="238" spans="1:35" s="44" customFormat="1">
      <c r="A238" s="44">
        <v>117</v>
      </c>
      <c r="C238" s="47"/>
      <c r="F238" s="45"/>
      <c r="G238" s="45"/>
      <c r="H238" s="45"/>
      <c r="L238" s="45"/>
      <c r="M238" s="45"/>
      <c r="N238" s="45"/>
      <c r="O238" s="45"/>
      <c r="P238" s="45"/>
    </row>
    <row r="239" spans="1:35" s="44" customFormat="1" ht="31.2">
      <c r="A239" s="44">
        <v>118</v>
      </c>
      <c r="B239" s="6">
        <v>118</v>
      </c>
      <c r="C239" s="14" t="s">
        <v>239</v>
      </c>
      <c r="D239" s="12">
        <v>700</v>
      </c>
      <c r="E239" s="12" t="s">
        <v>64</v>
      </c>
      <c r="F239" s="41">
        <v>228.81355932203391</v>
      </c>
      <c r="G239" s="39">
        <f>F239*1.18</f>
        <v>270</v>
      </c>
      <c r="H239" s="39">
        <f>D239*G239</f>
        <v>189000</v>
      </c>
      <c r="I239" s="54">
        <f>AF239</f>
        <v>700</v>
      </c>
      <c r="J239" s="12" t="s">
        <v>64</v>
      </c>
      <c r="K239" s="53">
        <f>G239</f>
        <v>270</v>
      </c>
      <c r="L239" s="59">
        <f>I239*K239</f>
        <v>189000</v>
      </c>
      <c r="M239" s="53">
        <f>I239-D239</f>
        <v>0</v>
      </c>
      <c r="N239" s="44">
        <f>M239*G239</f>
        <v>0</v>
      </c>
      <c r="O239" s="59"/>
      <c r="P239" s="59"/>
      <c r="Q239" s="53"/>
      <c r="R239" s="46"/>
      <c r="S239" s="12" t="s">
        <v>64</v>
      </c>
      <c r="T239" s="41">
        <v>228.81355932203391</v>
      </c>
      <c r="U239" s="9">
        <f>R239*T239</f>
        <v>0</v>
      </c>
      <c r="AF239" s="56">
        <f>D239+R239</f>
        <v>700</v>
      </c>
      <c r="AG239" s="12" t="s">
        <v>64</v>
      </c>
      <c r="AH239" s="41">
        <v>228.81355932203391</v>
      </c>
      <c r="AI239" s="53">
        <f>AF239*AH239</f>
        <v>160169.49152542374</v>
      </c>
    </row>
    <row r="240" spans="1:35" s="44" customFormat="1">
      <c r="A240" s="44">
        <v>118</v>
      </c>
      <c r="C240" s="47"/>
      <c r="F240" s="45"/>
      <c r="G240" s="45"/>
      <c r="H240" s="45"/>
      <c r="L240" s="45"/>
      <c r="M240" s="45"/>
      <c r="N240" s="45"/>
      <c r="O240" s="45"/>
      <c r="P240" s="45"/>
    </row>
    <row r="241" spans="1:35" s="44" customFormat="1" ht="31.2">
      <c r="A241" s="44">
        <v>119</v>
      </c>
      <c r="B241" s="6">
        <v>119</v>
      </c>
      <c r="C241" s="14" t="s">
        <v>241</v>
      </c>
      <c r="D241" s="12">
        <v>200</v>
      </c>
      <c r="E241" s="12" t="s">
        <v>64</v>
      </c>
      <c r="F241" s="41">
        <v>1097.457627118644</v>
      </c>
      <c r="G241" s="39">
        <f>F241*1.18</f>
        <v>1295</v>
      </c>
      <c r="H241" s="39">
        <f>D241*G241</f>
        <v>259000</v>
      </c>
      <c r="I241" s="54">
        <f>AF241</f>
        <v>200</v>
      </c>
      <c r="J241" s="12" t="s">
        <v>64</v>
      </c>
      <c r="K241" s="53">
        <f>G241</f>
        <v>1295</v>
      </c>
      <c r="L241" s="59">
        <f>I241*K241</f>
        <v>259000</v>
      </c>
      <c r="M241" s="53">
        <f>I241-D241</f>
        <v>0</v>
      </c>
      <c r="N241" s="44">
        <f>M241*G241</f>
        <v>0</v>
      </c>
      <c r="O241" s="59"/>
      <c r="P241" s="59"/>
      <c r="Q241" s="53"/>
      <c r="R241" s="46"/>
      <c r="S241" s="12" t="s">
        <v>64</v>
      </c>
      <c r="T241" s="41">
        <v>1097.457627118644</v>
      </c>
      <c r="U241" s="9">
        <f>R241*T241</f>
        <v>0</v>
      </c>
      <c r="AF241" s="56">
        <f>D241+R241</f>
        <v>200</v>
      </c>
      <c r="AG241" s="12" t="s">
        <v>64</v>
      </c>
      <c r="AH241" s="41">
        <v>1097.457627118644</v>
      </c>
      <c r="AI241" s="53">
        <f>AF241*AH241</f>
        <v>219491.5254237288</v>
      </c>
    </row>
    <row r="242" spans="1:35" s="44" customFormat="1">
      <c r="A242" s="44">
        <v>119</v>
      </c>
      <c r="C242" s="47"/>
      <c r="F242" s="45"/>
      <c r="G242" s="45"/>
      <c r="H242" s="45"/>
      <c r="L242" s="45"/>
      <c r="M242" s="45"/>
      <c r="N242" s="45"/>
      <c r="O242" s="45"/>
      <c r="P242" s="45"/>
    </row>
    <row r="243" spans="1:35" s="44" customFormat="1" ht="31.2">
      <c r="A243" s="44">
        <v>120</v>
      </c>
      <c r="B243" s="6">
        <v>120</v>
      </c>
      <c r="C243" s="14" t="s">
        <v>243</v>
      </c>
      <c r="D243" s="12">
        <v>100</v>
      </c>
      <c r="E243" s="12" t="s">
        <v>64</v>
      </c>
      <c r="F243" s="41">
        <v>3813.5593220338983</v>
      </c>
      <c r="G243" s="39">
        <f>F243*1.18</f>
        <v>4500</v>
      </c>
      <c r="H243" s="39">
        <f>D243*G243</f>
        <v>450000</v>
      </c>
      <c r="I243" s="54">
        <f>AF243</f>
        <v>100</v>
      </c>
      <c r="J243" s="12" t="s">
        <v>64</v>
      </c>
      <c r="K243" s="53">
        <f>G243</f>
        <v>4500</v>
      </c>
      <c r="L243" s="59">
        <f>I243*K243</f>
        <v>450000</v>
      </c>
      <c r="M243" s="53">
        <f>I243-D243</f>
        <v>0</v>
      </c>
      <c r="N243" s="44">
        <f>M243*G243</f>
        <v>0</v>
      </c>
      <c r="O243" s="59"/>
      <c r="P243" s="59"/>
      <c r="Q243" s="53"/>
      <c r="R243" s="46"/>
      <c r="S243" s="12" t="s">
        <v>64</v>
      </c>
      <c r="T243" s="41">
        <v>3813.5593220338983</v>
      </c>
      <c r="U243" s="9">
        <f>R243*T243</f>
        <v>0</v>
      </c>
      <c r="AF243" s="56">
        <f>D243+R243</f>
        <v>100</v>
      </c>
      <c r="AG243" s="12" t="s">
        <v>64</v>
      </c>
      <c r="AH243" s="41">
        <v>3813.5593220338983</v>
      </c>
      <c r="AI243" s="53">
        <f>AF243*AH243</f>
        <v>381355.93220338982</v>
      </c>
    </row>
    <row r="244" spans="1:35" s="44" customFormat="1">
      <c r="A244" s="44">
        <v>120</v>
      </c>
      <c r="C244" s="47"/>
      <c r="F244" s="45"/>
      <c r="G244" s="45"/>
      <c r="H244" s="45"/>
      <c r="L244" s="45"/>
      <c r="M244" s="45"/>
      <c r="N244" s="45"/>
      <c r="O244" s="45"/>
      <c r="P244" s="45"/>
    </row>
    <row r="245" spans="1:35" s="44" customFormat="1" ht="31.2">
      <c r="A245" s="44">
        <v>121</v>
      </c>
      <c r="B245" s="6">
        <v>121</v>
      </c>
      <c r="C245" s="14" t="s">
        <v>245</v>
      </c>
      <c r="D245" s="12">
        <v>7</v>
      </c>
      <c r="E245" s="6" t="s">
        <v>14</v>
      </c>
      <c r="F245" s="41">
        <v>338983.05084745766</v>
      </c>
      <c r="G245" s="39">
        <f>F245*1.18</f>
        <v>400000</v>
      </c>
      <c r="H245" s="39">
        <f>D245*G245</f>
        <v>2800000</v>
      </c>
      <c r="I245" s="46">
        <v>13</v>
      </c>
      <c r="J245" s="6" t="s">
        <v>14</v>
      </c>
      <c r="K245" s="53">
        <f>G245</f>
        <v>400000</v>
      </c>
      <c r="L245" s="59">
        <f>I245*K245</f>
        <v>5200000</v>
      </c>
      <c r="M245" s="53">
        <f>I245-D245</f>
        <v>6</v>
      </c>
      <c r="N245" s="44">
        <f>M245*G245</f>
        <v>2400000</v>
      </c>
      <c r="O245" s="59"/>
      <c r="P245" s="59"/>
      <c r="Q245" s="53"/>
      <c r="R245" s="46">
        <v>2</v>
      </c>
      <c r="S245" s="6" t="s">
        <v>14</v>
      </c>
      <c r="T245" s="41">
        <v>338983.05084745766</v>
      </c>
      <c r="U245" s="9">
        <f>R245*T245</f>
        <v>677966.10169491533</v>
      </c>
      <c r="AF245" s="56">
        <f>D245+R245</f>
        <v>9</v>
      </c>
      <c r="AG245" s="6" t="s">
        <v>14</v>
      </c>
      <c r="AH245" s="41">
        <v>338983.05084745766</v>
      </c>
      <c r="AI245" s="53">
        <f>AF245*AH245</f>
        <v>3050847.457627119</v>
      </c>
    </row>
    <row r="246" spans="1:35" s="44" customFormat="1">
      <c r="A246" s="44">
        <v>121</v>
      </c>
      <c r="C246" s="47"/>
      <c r="F246" s="45"/>
      <c r="G246" s="45"/>
      <c r="H246" s="45"/>
      <c r="L246" s="45"/>
      <c r="M246" s="45"/>
      <c r="N246" s="45"/>
      <c r="O246" s="45"/>
      <c r="P246" s="45"/>
    </row>
    <row r="247" spans="1:35" s="44" customFormat="1" ht="15.6">
      <c r="A247" s="44">
        <v>122</v>
      </c>
      <c r="B247" s="6">
        <v>122</v>
      </c>
      <c r="C247" s="14" t="s">
        <v>247</v>
      </c>
      <c r="D247" s="12">
        <v>182</v>
      </c>
      <c r="E247" s="6" t="s">
        <v>14</v>
      </c>
      <c r="F247" s="41">
        <v>21186.440677966104</v>
      </c>
      <c r="G247" s="39">
        <f>F247*1.18</f>
        <v>25000</v>
      </c>
      <c r="H247" s="39">
        <f>D247*G247</f>
        <v>4550000</v>
      </c>
      <c r="I247" s="46">
        <v>338</v>
      </c>
      <c r="J247" s="6" t="s">
        <v>14</v>
      </c>
      <c r="K247" s="53">
        <f>G247</f>
        <v>25000</v>
      </c>
      <c r="L247" s="59">
        <f>I247*K247</f>
        <v>8450000</v>
      </c>
      <c r="M247" s="53">
        <f>I247-D247</f>
        <v>156</v>
      </c>
      <c r="N247" s="44">
        <f>M247*G247</f>
        <v>3900000</v>
      </c>
      <c r="O247" s="59"/>
      <c r="P247" s="59"/>
      <c r="Q247" s="53"/>
      <c r="R247" s="46">
        <v>52</v>
      </c>
      <c r="S247" s="6" t="s">
        <v>14</v>
      </c>
      <c r="T247" s="41">
        <v>21186.440677966104</v>
      </c>
      <c r="U247" s="9">
        <f>R247*T247</f>
        <v>1101694.9152542374</v>
      </c>
      <c r="AF247" s="56">
        <f>D247+R247</f>
        <v>234</v>
      </c>
      <c r="AG247" s="6" t="s">
        <v>14</v>
      </c>
      <c r="AH247" s="41">
        <v>21186.440677966104</v>
      </c>
      <c r="AI247" s="53">
        <f>AF247*AH247</f>
        <v>4957627.118644068</v>
      </c>
    </row>
    <row r="248" spans="1:35" s="44" customFormat="1">
      <c r="A248" s="44">
        <v>122</v>
      </c>
      <c r="C248" s="47"/>
      <c r="F248" s="45"/>
      <c r="G248" s="45"/>
      <c r="H248" s="45"/>
      <c r="L248" s="45"/>
      <c r="M248" s="45"/>
      <c r="N248" s="45"/>
      <c r="O248" s="45"/>
      <c r="P248" s="45"/>
    </row>
    <row r="249" spans="1:35" s="44" customFormat="1" ht="15.6">
      <c r="A249" s="44">
        <v>123</v>
      </c>
      <c r="B249" s="6">
        <v>123</v>
      </c>
      <c r="C249" s="14" t="s">
        <v>249</v>
      </c>
      <c r="D249" s="12">
        <v>7</v>
      </c>
      <c r="E249" s="6" t="s">
        <v>14</v>
      </c>
      <c r="F249" s="41">
        <v>25423.728813559323</v>
      </c>
      <c r="G249" s="39">
        <f>F249*1.18</f>
        <v>30000</v>
      </c>
      <c r="H249" s="39">
        <f>D249*G249</f>
        <v>210000</v>
      </c>
      <c r="I249" s="46">
        <v>13</v>
      </c>
      <c r="J249" s="6" t="s">
        <v>14</v>
      </c>
      <c r="K249" s="53">
        <f>G249</f>
        <v>30000</v>
      </c>
      <c r="L249" s="59">
        <f>I249*K249</f>
        <v>390000</v>
      </c>
      <c r="M249" s="53">
        <f>I249-D249</f>
        <v>6</v>
      </c>
      <c r="N249" s="44">
        <f>M249*G249</f>
        <v>180000</v>
      </c>
      <c r="O249" s="59"/>
      <c r="P249" s="59"/>
      <c r="Q249" s="53"/>
      <c r="R249" s="46">
        <v>2</v>
      </c>
      <c r="S249" s="6" t="s">
        <v>14</v>
      </c>
      <c r="T249" s="41">
        <v>25423.728813559323</v>
      </c>
      <c r="U249" s="9">
        <f>R249*T249</f>
        <v>50847.457627118645</v>
      </c>
      <c r="AF249" s="56">
        <f>D249+R249</f>
        <v>9</v>
      </c>
      <c r="AG249" s="6" t="s">
        <v>14</v>
      </c>
      <c r="AH249" s="41">
        <v>25423.728813559323</v>
      </c>
      <c r="AI249" s="53">
        <f>AF249*AH249</f>
        <v>228813.55932203389</v>
      </c>
    </row>
    <row r="250" spans="1:35" s="44" customFormat="1">
      <c r="A250" s="44">
        <v>123</v>
      </c>
      <c r="C250" s="47"/>
      <c r="F250" s="45"/>
      <c r="G250" s="45"/>
      <c r="H250" s="45"/>
      <c r="L250" s="45"/>
      <c r="M250" s="45"/>
      <c r="N250" s="45"/>
      <c r="O250" s="45"/>
      <c r="P250" s="45"/>
    </row>
    <row r="251" spans="1:35" s="44" customFormat="1" ht="46.8">
      <c r="A251" s="44">
        <v>124</v>
      </c>
      <c r="B251" s="6">
        <v>124</v>
      </c>
      <c r="C251" s="14" t="s">
        <v>251</v>
      </c>
      <c r="D251" s="12">
        <v>7</v>
      </c>
      <c r="E251" s="6" t="s">
        <v>14</v>
      </c>
      <c r="F251" s="41">
        <v>13559.322033898306</v>
      </c>
      <c r="G251" s="39">
        <f>F251*1.18</f>
        <v>16000</v>
      </c>
      <c r="H251" s="39">
        <f>D251*G251</f>
        <v>112000</v>
      </c>
      <c r="I251" s="46">
        <v>12</v>
      </c>
      <c r="J251" s="6" t="s">
        <v>14</v>
      </c>
      <c r="K251" s="53">
        <f>G251</f>
        <v>16000</v>
      </c>
      <c r="L251" s="59">
        <f>I251*K251</f>
        <v>192000</v>
      </c>
      <c r="M251" s="53">
        <f>I251-D251</f>
        <v>5</v>
      </c>
      <c r="N251" s="44">
        <f>M251*G251</f>
        <v>80000</v>
      </c>
      <c r="O251" s="59"/>
      <c r="P251" s="59"/>
      <c r="Q251" s="53"/>
      <c r="R251" s="46"/>
      <c r="S251" s="6" t="s">
        <v>14</v>
      </c>
      <c r="T251" s="41">
        <v>13559.322033898306</v>
      </c>
      <c r="U251" s="9">
        <f>R251*T251</f>
        <v>0</v>
      </c>
      <c r="AF251" s="56">
        <f>D251+R251</f>
        <v>7</v>
      </c>
      <c r="AG251" s="6" t="s">
        <v>14</v>
      </c>
      <c r="AH251" s="41">
        <v>13559.322033898306</v>
      </c>
      <c r="AI251" s="53">
        <f>AF251*AH251</f>
        <v>94915.254237288143</v>
      </c>
    </row>
    <row r="252" spans="1:35" s="44" customFormat="1">
      <c r="A252" s="44">
        <v>124</v>
      </c>
      <c r="C252" s="47"/>
      <c r="F252" s="45"/>
      <c r="G252" s="45"/>
      <c r="H252" s="45"/>
      <c r="L252" s="45"/>
      <c r="M252" s="45"/>
      <c r="N252" s="45"/>
      <c r="O252" s="45"/>
      <c r="P252" s="45"/>
    </row>
    <row r="253" spans="1:35" s="44" customFormat="1" ht="46.8">
      <c r="A253" s="44">
        <v>125</v>
      </c>
      <c r="B253" s="6">
        <v>125</v>
      </c>
      <c r="C253" s="14" t="s">
        <v>252</v>
      </c>
      <c r="D253" s="12">
        <v>1</v>
      </c>
      <c r="E253" s="6" t="s">
        <v>14</v>
      </c>
      <c r="F253" s="41">
        <v>8894067.7966101691</v>
      </c>
      <c r="G253" s="39">
        <f>F253*1.18</f>
        <v>10494999.999999998</v>
      </c>
      <c r="H253" s="39">
        <f>D253*G253</f>
        <v>10494999.999999998</v>
      </c>
      <c r="I253" s="46">
        <v>1</v>
      </c>
      <c r="J253" s="6" t="s">
        <v>14</v>
      </c>
      <c r="K253" s="53">
        <f>G253</f>
        <v>10494999.999999998</v>
      </c>
      <c r="L253" s="59">
        <f>I253*K253</f>
        <v>10494999.999999998</v>
      </c>
      <c r="M253" s="53">
        <f>I253-D253</f>
        <v>0</v>
      </c>
      <c r="N253" s="44">
        <f>M253*G253</f>
        <v>0</v>
      </c>
      <c r="O253" s="59"/>
      <c r="P253" s="59"/>
      <c r="Q253" s="53"/>
      <c r="R253" s="46"/>
      <c r="S253" s="6" t="s">
        <v>14</v>
      </c>
      <c r="T253" s="41">
        <v>8894067.7966101691</v>
      </c>
      <c r="U253" s="9">
        <f>R253*T253</f>
        <v>0</v>
      </c>
      <c r="AF253" s="56">
        <f>D253+R253</f>
        <v>1</v>
      </c>
      <c r="AG253" s="6" t="s">
        <v>14</v>
      </c>
      <c r="AH253" s="41">
        <v>8894067.7966101691</v>
      </c>
      <c r="AI253" s="53">
        <f>AF253*AH253</f>
        <v>8894067.7966101691</v>
      </c>
    </row>
    <row r="254" spans="1:35" s="44" customFormat="1">
      <c r="A254" s="44">
        <v>125</v>
      </c>
      <c r="C254" s="47"/>
      <c r="F254" s="45"/>
      <c r="G254" s="45"/>
      <c r="H254" s="45"/>
      <c r="L254" s="45"/>
      <c r="M254" s="45"/>
      <c r="N254" s="45"/>
      <c r="O254" s="45"/>
      <c r="P254" s="45"/>
    </row>
    <row r="255" spans="1:35" s="44" customFormat="1" ht="31.2">
      <c r="A255" s="44">
        <v>126</v>
      </c>
      <c r="B255" s="6">
        <v>126</v>
      </c>
      <c r="C255" s="14" t="s">
        <v>254</v>
      </c>
      <c r="D255" s="12">
        <v>6</v>
      </c>
      <c r="E255" s="6" t="s">
        <v>14</v>
      </c>
      <c r="F255" s="39">
        <v>127118.64406779662</v>
      </c>
      <c r="G255" s="39">
        <f>F255*1.18</f>
        <v>150000</v>
      </c>
      <c r="H255" s="39">
        <f>D255*G255</f>
        <v>900000</v>
      </c>
      <c r="I255" s="46">
        <v>6</v>
      </c>
      <c r="J255" s="6" t="s">
        <v>14</v>
      </c>
      <c r="K255" s="53">
        <f>G255</f>
        <v>150000</v>
      </c>
      <c r="L255" s="59">
        <f>I255*K255</f>
        <v>900000</v>
      </c>
      <c r="M255" s="53">
        <f>I255-D255</f>
        <v>0</v>
      </c>
      <c r="N255" s="44">
        <f>M255*G255</f>
        <v>0</v>
      </c>
      <c r="O255" s="59"/>
      <c r="P255" s="59"/>
      <c r="Q255" s="53"/>
      <c r="R255" s="46"/>
      <c r="S255" s="6" t="s">
        <v>14</v>
      </c>
      <c r="T255" s="39">
        <v>127118.64406779662</v>
      </c>
      <c r="U255" s="9">
        <f>R255*T255</f>
        <v>0</v>
      </c>
      <c r="AF255" s="56">
        <f>D255+R255</f>
        <v>6</v>
      </c>
      <c r="AG255" s="6" t="s">
        <v>14</v>
      </c>
      <c r="AH255" s="39">
        <v>127118.64406779662</v>
      </c>
      <c r="AI255" s="53">
        <f>AF255*AH255</f>
        <v>762711.86440677964</v>
      </c>
    </row>
    <row r="256" spans="1:35" s="44" customFormat="1">
      <c r="A256" s="44">
        <v>126</v>
      </c>
      <c r="C256" s="47"/>
      <c r="F256" s="45"/>
      <c r="G256" s="45"/>
      <c r="H256" s="45"/>
      <c r="L256" s="45"/>
      <c r="M256" s="45"/>
      <c r="N256" s="45"/>
      <c r="O256" s="45"/>
      <c r="P256" s="45"/>
    </row>
    <row r="257" spans="1:35" s="44" customFormat="1" ht="31.2">
      <c r="A257" s="44">
        <v>127</v>
      </c>
      <c r="B257" s="6">
        <v>127</v>
      </c>
      <c r="C257" s="14" t="s">
        <v>255</v>
      </c>
      <c r="D257" s="12">
        <v>2</v>
      </c>
      <c r="E257" s="6" t="s">
        <v>14</v>
      </c>
      <c r="F257" s="39">
        <v>177966.10169491527</v>
      </c>
      <c r="G257" s="39">
        <f>F257*1.18</f>
        <v>210000</v>
      </c>
      <c r="H257" s="39">
        <f>D257*G257</f>
        <v>420000</v>
      </c>
      <c r="I257" s="46">
        <v>6</v>
      </c>
      <c r="J257" s="6" t="s">
        <v>14</v>
      </c>
      <c r="K257" s="53">
        <f>G257</f>
        <v>210000</v>
      </c>
      <c r="L257" s="59">
        <f>I257*K257</f>
        <v>1260000</v>
      </c>
      <c r="M257" s="53">
        <f>I257-D257</f>
        <v>4</v>
      </c>
      <c r="N257" s="44">
        <f>M257*G257</f>
        <v>840000</v>
      </c>
      <c r="O257" s="59"/>
      <c r="P257" s="59"/>
      <c r="Q257" s="53"/>
      <c r="R257" s="46"/>
      <c r="S257" s="6" t="s">
        <v>14</v>
      </c>
      <c r="T257" s="39">
        <v>177966.10169491527</v>
      </c>
      <c r="U257" s="9">
        <f>R257*T257</f>
        <v>0</v>
      </c>
      <c r="AF257" s="56">
        <f>D257+R257</f>
        <v>2</v>
      </c>
      <c r="AG257" s="6" t="s">
        <v>14</v>
      </c>
      <c r="AH257" s="39">
        <v>177966.10169491527</v>
      </c>
      <c r="AI257" s="53">
        <f>AF257*AH257</f>
        <v>355932.20338983054</v>
      </c>
    </row>
    <row r="258" spans="1:35" s="44" customFormat="1">
      <c r="A258" s="44">
        <v>127</v>
      </c>
      <c r="C258" s="47"/>
      <c r="F258" s="45"/>
      <c r="G258" s="45"/>
      <c r="H258" s="45"/>
      <c r="L258" s="45"/>
      <c r="M258" s="45"/>
      <c r="N258" s="45"/>
      <c r="O258" s="45"/>
      <c r="P258" s="45"/>
    </row>
    <row r="259" spans="1:35" s="44" customFormat="1" ht="15.6">
      <c r="A259" s="44">
        <v>128</v>
      </c>
      <c r="B259" s="6">
        <v>128</v>
      </c>
      <c r="C259" s="14" t="s">
        <v>256</v>
      </c>
      <c r="D259" s="12">
        <v>6</v>
      </c>
      <c r="E259" s="6" t="s">
        <v>14</v>
      </c>
      <c r="F259" s="39">
        <v>5932.203389830509</v>
      </c>
      <c r="G259" s="39">
        <f>F259*1.18</f>
        <v>7000</v>
      </c>
      <c r="H259" s="39">
        <f>D259*G259</f>
        <v>42000</v>
      </c>
      <c r="I259" s="46">
        <v>6</v>
      </c>
      <c r="J259" s="6" t="s">
        <v>14</v>
      </c>
      <c r="K259" s="53">
        <f>G259</f>
        <v>7000</v>
      </c>
      <c r="L259" s="59">
        <f>I259*K259</f>
        <v>42000</v>
      </c>
      <c r="M259" s="53">
        <f>I259-D259</f>
        <v>0</v>
      </c>
      <c r="N259" s="44">
        <f>M259*G259</f>
        <v>0</v>
      </c>
      <c r="O259" s="59"/>
      <c r="P259" s="59"/>
      <c r="Q259" s="53"/>
      <c r="R259" s="46"/>
      <c r="S259" s="6" t="s">
        <v>14</v>
      </c>
      <c r="T259" s="39">
        <v>5932.203389830509</v>
      </c>
      <c r="U259" s="9">
        <f>R259*T259</f>
        <v>0</v>
      </c>
      <c r="AF259" s="56">
        <f>D259+R259</f>
        <v>6</v>
      </c>
      <c r="AG259" s="6" t="s">
        <v>14</v>
      </c>
      <c r="AH259" s="39">
        <v>5932.203389830509</v>
      </c>
      <c r="AI259" s="53">
        <f>AF259*AH259</f>
        <v>35593.220338983054</v>
      </c>
    </row>
    <row r="260" spans="1:35" s="44" customFormat="1">
      <c r="A260" s="44">
        <v>128</v>
      </c>
      <c r="C260" s="47"/>
      <c r="F260" s="45"/>
      <c r="G260" s="45"/>
      <c r="H260" s="45"/>
      <c r="L260" s="45"/>
      <c r="M260" s="45"/>
      <c r="N260" s="45"/>
      <c r="O260" s="45"/>
      <c r="P260" s="45"/>
    </row>
    <row r="261" spans="1:35" s="44" customFormat="1" ht="27.6" customHeight="1">
      <c r="A261" s="44">
        <v>129</v>
      </c>
      <c r="B261" s="6">
        <v>129</v>
      </c>
      <c r="C261" s="14" t="s">
        <v>257</v>
      </c>
      <c r="D261" s="12">
        <v>2</v>
      </c>
      <c r="E261" s="6" t="s">
        <v>14</v>
      </c>
      <c r="F261" s="39">
        <v>7203.3898305084749</v>
      </c>
      <c r="G261" s="39">
        <f>F261*1.18</f>
        <v>8500</v>
      </c>
      <c r="H261" s="39">
        <f>D261*G261</f>
        <v>17000</v>
      </c>
      <c r="I261" s="46">
        <v>2</v>
      </c>
      <c r="J261" s="6" t="s">
        <v>14</v>
      </c>
      <c r="K261" s="53">
        <f>G261</f>
        <v>8500</v>
      </c>
      <c r="L261" s="59">
        <f>I261*K261</f>
        <v>17000</v>
      </c>
      <c r="M261" s="53">
        <f>I261-D261</f>
        <v>0</v>
      </c>
      <c r="N261" s="44">
        <f>M261*G261</f>
        <v>0</v>
      </c>
      <c r="O261" s="59"/>
      <c r="P261" s="59"/>
      <c r="Q261" s="53"/>
      <c r="R261" s="46"/>
      <c r="S261" s="6" t="s">
        <v>14</v>
      </c>
      <c r="T261" s="39">
        <v>7203.3898305084749</v>
      </c>
      <c r="U261" s="9">
        <f>R261*T261</f>
        <v>0</v>
      </c>
      <c r="AF261" s="56">
        <f>D261+R261</f>
        <v>2</v>
      </c>
      <c r="AG261" s="6" t="s">
        <v>14</v>
      </c>
      <c r="AH261" s="39">
        <v>7203.3898305084749</v>
      </c>
      <c r="AI261" s="53">
        <f>AF261*AH261</f>
        <v>14406.77966101695</v>
      </c>
    </row>
    <row r="262" spans="1:35" ht="30" customHeight="1">
      <c r="A262" s="44">
        <v>129</v>
      </c>
    </row>
    <row r="263" spans="1:35" ht="15.6">
      <c r="A263" s="44">
        <v>130</v>
      </c>
      <c r="B263" s="64">
        <v>130</v>
      </c>
      <c r="C263" s="66" t="s">
        <v>258</v>
      </c>
      <c r="D263" s="68">
        <v>1</v>
      </c>
      <c r="E263" s="64" t="s">
        <v>14</v>
      </c>
      <c r="F263" s="69">
        <v>1016949.1525423729</v>
      </c>
      <c r="G263" s="69">
        <f>F263*1.18</f>
        <v>1200000</v>
      </c>
      <c r="H263" s="69">
        <f>D263*G263</f>
        <v>1200000</v>
      </c>
      <c r="I263" s="36">
        <v>1</v>
      </c>
      <c r="J263" s="64" t="s">
        <v>14</v>
      </c>
      <c r="K263" s="74">
        <f>G263</f>
        <v>1200000</v>
      </c>
      <c r="L263" s="75">
        <f>I263*K263</f>
        <v>1200000</v>
      </c>
      <c r="M263" s="74">
        <f>I263-D263</f>
        <v>0</v>
      </c>
      <c r="N263">
        <f>M263*G263</f>
        <v>0</v>
      </c>
      <c r="O263" s="75"/>
      <c r="P263" s="75"/>
      <c r="Q263" s="74"/>
      <c r="R263" s="36"/>
      <c r="S263" s="64" t="s">
        <v>14</v>
      </c>
      <c r="T263" s="69">
        <v>1016949.1525423729</v>
      </c>
      <c r="U263" s="76">
        <f>R263*T263</f>
        <v>0</v>
      </c>
      <c r="AF263" s="77">
        <f>D263+R263</f>
        <v>1</v>
      </c>
      <c r="AG263" s="64" t="s">
        <v>14</v>
      </c>
      <c r="AH263" s="69">
        <v>1016949.1525423729</v>
      </c>
      <c r="AI263" s="74">
        <f>AF263*AH263</f>
        <v>1016949.1525423729</v>
      </c>
    </row>
    <row r="264" spans="1:35">
      <c r="A264" s="44">
        <v>130</v>
      </c>
    </row>
    <row r="265" spans="1:35" ht="15.6">
      <c r="A265" s="44">
        <v>131</v>
      </c>
      <c r="B265" s="64">
        <v>131</v>
      </c>
      <c r="C265" s="66" t="s">
        <v>259</v>
      </c>
      <c r="D265" s="68">
        <v>2</v>
      </c>
      <c r="E265" s="64" t="s">
        <v>14</v>
      </c>
      <c r="F265" s="69">
        <v>847457.62711864407</v>
      </c>
      <c r="G265" s="69">
        <f>F265*1.18</f>
        <v>1000000</v>
      </c>
      <c r="H265" s="69">
        <f>D265*G265</f>
        <v>2000000</v>
      </c>
      <c r="I265" s="36">
        <v>2</v>
      </c>
      <c r="J265" s="64" t="s">
        <v>14</v>
      </c>
      <c r="K265" s="74">
        <f>G265</f>
        <v>1000000</v>
      </c>
      <c r="L265" s="75">
        <f>I265*K265</f>
        <v>2000000</v>
      </c>
      <c r="M265" s="74">
        <f>I265-D265</f>
        <v>0</v>
      </c>
      <c r="N265">
        <f>M265*G265</f>
        <v>0</v>
      </c>
      <c r="O265" s="75"/>
      <c r="P265" s="75"/>
      <c r="Q265" s="74"/>
      <c r="R265" s="36"/>
      <c r="S265" s="64" t="s">
        <v>14</v>
      </c>
      <c r="T265" s="69">
        <v>847457.62711864407</v>
      </c>
      <c r="U265" s="76">
        <f>R265*T265</f>
        <v>0</v>
      </c>
      <c r="AF265" s="77">
        <f>D265+R265</f>
        <v>2</v>
      </c>
      <c r="AG265" s="64" t="s">
        <v>14</v>
      </c>
      <c r="AH265" s="69">
        <v>847457.62711864407</v>
      </c>
      <c r="AI265" s="74">
        <f>AF265*AH265</f>
        <v>1694915.2542372881</v>
      </c>
    </row>
    <row r="266" spans="1:35">
      <c r="A266" s="44">
        <v>131</v>
      </c>
    </row>
    <row r="267" spans="1:35" ht="15.6">
      <c r="A267" s="44">
        <v>132</v>
      </c>
      <c r="B267" s="64">
        <v>132</v>
      </c>
      <c r="C267" s="66" t="s">
        <v>260</v>
      </c>
      <c r="D267" s="68">
        <v>1</v>
      </c>
      <c r="E267" s="64" t="s">
        <v>14</v>
      </c>
      <c r="F267" s="69">
        <v>762711.86440677976</v>
      </c>
      <c r="G267" s="69">
        <f>F267*1.18</f>
        <v>900000.00000000012</v>
      </c>
      <c r="H267" s="69">
        <f>D267*G267</f>
        <v>900000.00000000012</v>
      </c>
      <c r="I267" s="36">
        <v>2</v>
      </c>
      <c r="J267" s="64" t="s">
        <v>14</v>
      </c>
      <c r="K267" s="74">
        <f>G267</f>
        <v>900000.00000000012</v>
      </c>
      <c r="L267" s="75">
        <f>I267*K267</f>
        <v>1800000.0000000002</v>
      </c>
      <c r="M267" s="74">
        <f>I267-D267</f>
        <v>1</v>
      </c>
      <c r="N267">
        <f>M267*G267</f>
        <v>900000.00000000012</v>
      </c>
      <c r="O267" s="75"/>
      <c r="P267" s="75"/>
      <c r="Q267" s="74"/>
      <c r="R267" s="36"/>
      <c r="S267" s="64" t="s">
        <v>14</v>
      </c>
      <c r="T267" s="69">
        <v>762711.86440677976</v>
      </c>
      <c r="U267" s="76">
        <f>R267*T267</f>
        <v>0</v>
      </c>
      <c r="AF267" s="77">
        <f>D267+R267</f>
        <v>1</v>
      </c>
      <c r="AG267" s="64" t="s">
        <v>14</v>
      </c>
      <c r="AH267" s="69">
        <v>762711.86440677976</v>
      </c>
      <c r="AI267" s="74">
        <f>AF267*AH267</f>
        <v>762711.86440677976</v>
      </c>
    </row>
    <row r="268" spans="1:35">
      <c r="A268" s="44">
        <v>132</v>
      </c>
    </row>
    <row r="269" spans="1:35" ht="15.6">
      <c r="A269" s="44">
        <v>133</v>
      </c>
      <c r="B269" s="64">
        <v>133</v>
      </c>
      <c r="C269" s="29" t="s">
        <v>262</v>
      </c>
      <c r="D269" s="64">
        <v>1</v>
      </c>
      <c r="E269" s="64" t="s">
        <v>49</v>
      </c>
      <c r="F269" s="69">
        <v>1207627.1186440678</v>
      </c>
      <c r="G269" s="69">
        <f>F269*1.18</f>
        <v>1425000</v>
      </c>
      <c r="H269" s="69">
        <f>D269*G269</f>
        <v>1425000</v>
      </c>
      <c r="I269" s="71">
        <f>AF269</f>
        <v>1</v>
      </c>
      <c r="J269" s="64" t="s">
        <v>49</v>
      </c>
      <c r="K269" s="74">
        <f>G269</f>
        <v>1425000</v>
      </c>
      <c r="L269" s="75">
        <f>I269*K269</f>
        <v>1425000</v>
      </c>
      <c r="M269" s="74">
        <f>I269-D269</f>
        <v>0</v>
      </c>
      <c r="N269">
        <f>M269*G269</f>
        <v>0</v>
      </c>
      <c r="O269" s="75"/>
      <c r="P269" s="75"/>
      <c r="Q269" s="74"/>
      <c r="R269" s="36"/>
      <c r="S269" s="64" t="s">
        <v>49</v>
      </c>
      <c r="T269" s="69">
        <v>1207627.1186440678</v>
      </c>
      <c r="U269" s="76">
        <f>R269*T269</f>
        <v>0</v>
      </c>
      <c r="AF269" s="77">
        <f>D269+R269</f>
        <v>1</v>
      </c>
      <c r="AG269" s="64" t="s">
        <v>49</v>
      </c>
      <c r="AH269" s="69">
        <v>1207627.1186440678</v>
      </c>
      <c r="AI269" s="74">
        <f>AF269*AH269</f>
        <v>1207627.1186440678</v>
      </c>
    </row>
    <row r="270" spans="1:35">
      <c r="A270" s="44">
        <v>133</v>
      </c>
    </row>
    <row r="271" spans="1:35" ht="15.6">
      <c r="A271" s="44">
        <v>134</v>
      </c>
      <c r="B271" s="64">
        <v>134</v>
      </c>
      <c r="C271" s="29" t="s">
        <v>263</v>
      </c>
      <c r="D271" s="64">
        <v>1</v>
      </c>
      <c r="E271" s="64" t="s">
        <v>49</v>
      </c>
      <c r="F271" s="69">
        <v>1186440.6779661018</v>
      </c>
      <c r="G271" s="69">
        <f>F271*1.18</f>
        <v>1400000</v>
      </c>
      <c r="H271" s="69">
        <f>D271*G271</f>
        <v>1400000</v>
      </c>
      <c r="I271" s="71">
        <f>AF271</f>
        <v>1</v>
      </c>
      <c r="J271" s="64" t="s">
        <v>49</v>
      </c>
      <c r="K271" s="74">
        <f>G271</f>
        <v>1400000</v>
      </c>
      <c r="L271" s="75">
        <f>I271*K271</f>
        <v>1400000</v>
      </c>
      <c r="M271" s="74">
        <f>I271-D271</f>
        <v>0</v>
      </c>
      <c r="N271">
        <f>M271*G271</f>
        <v>0</v>
      </c>
      <c r="O271" s="75"/>
      <c r="P271" s="75"/>
      <c r="Q271" s="74"/>
      <c r="R271" s="36"/>
      <c r="S271" s="64" t="s">
        <v>49</v>
      </c>
      <c r="T271" s="69">
        <v>1186440.6779661018</v>
      </c>
      <c r="U271" s="76">
        <f>R271*T271</f>
        <v>0</v>
      </c>
      <c r="AF271" s="77">
        <f>D271+R271</f>
        <v>1</v>
      </c>
      <c r="AG271" s="64" t="s">
        <v>49</v>
      </c>
      <c r="AH271" s="69">
        <v>1186440.6779661018</v>
      </c>
      <c r="AI271" s="74">
        <f>AF271*AH271</f>
        <v>1186440.6779661018</v>
      </c>
    </row>
    <row r="272" spans="1:35">
      <c r="A272" s="44">
        <v>134</v>
      </c>
    </row>
    <row r="273" spans="1:35" ht="15.6">
      <c r="A273" s="44">
        <v>135</v>
      </c>
      <c r="B273" s="64">
        <v>135</v>
      </c>
      <c r="C273" s="29" t="s">
        <v>264</v>
      </c>
      <c r="D273" s="64">
        <v>6</v>
      </c>
      <c r="E273" s="64" t="s">
        <v>14</v>
      </c>
      <c r="F273" s="69">
        <v>22881.355932203391</v>
      </c>
      <c r="G273" s="69">
        <f>F273*1.18</f>
        <v>27000</v>
      </c>
      <c r="H273" s="69">
        <f>D273*G273</f>
        <v>162000</v>
      </c>
      <c r="I273" s="71">
        <f>AF273</f>
        <v>6</v>
      </c>
      <c r="J273" s="64" t="s">
        <v>14</v>
      </c>
      <c r="K273" s="74">
        <f>G273</f>
        <v>27000</v>
      </c>
      <c r="L273" s="75">
        <f>I273*K273</f>
        <v>162000</v>
      </c>
      <c r="M273" s="74">
        <f>I273-D273</f>
        <v>0</v>
      </c>
      <c r="N273">
        <f>M273*G273</f>
        <v>0</v>
      </c>
      <c r="O273" s="75"/>
      <c r="P273" s="75"/>
      <c r="Q273" s="74"/>
      <c r="R273" s="36"/>
      <c r="S273" s="64" t="s">
        <v>14</v>
      </c>
      <c r="T273" s="69">
        <v>22881.355932203391</v>
      </c>
      <c r="U273" s="76">
        <f>R273*T273</f>
        <v>0</v>
      </c>
      <c r="AF273" s="77">
        <f>D273+R273</f>
        <v>6</v>
      </c>
      <c r="AG273" s="64" t="s">
        <v>14</v>
      </c>
      <c r="AH273" s="69">
        <v>22881.355932203391</v>
      </c>
      <c r="AI273" s="74">
        <f>AF273*AH273</f>
        <v>137288.13559322036</v>
      </c>
    </row>
    <row r="274" spans="1:35">
      <c r="A274" s="44">
        <v>135</v>
      </c>
    </row>
    <row r="275" spans="1:35" ht="31.2">
      <c r="A275" s="44">
        <v>136</v>
      </c>
      <c r="B275" s="64">
        <v>136</v>
      </c>
      <c r="C275" s="29" t="s">
        <v>265</v>
      </c>
      <c r="D275" s="64">
        <v>6</v>
      </c>
      <c r="E275" s="64" t="s">
        <v>14</v>
      </c>
      <c r="F275" s="69">
        <v>13559.322033898306</v>
      </c>
      <c r="G275" s="69">
        <f>F275*1.18</f>
        <v>16000</v>
      </c>
      <c r="H275" s="69">
        <f>D275*G275</f>
        <v>96000</v>
      </c>
      <c r="I275" s="71">
        <f>AF275</f>
        <v>6</v>
      </c>
      <c r="J275" s="64" t="s">
        <v>14</v>
      </c>
      <c r="K275" s="74">
        <f>G275</f>
        <v>16000</v>
      </c>
      <c r="L275" s="75">
        <f>I275*K275</f>
        <v>96000</v>
      </c>
      <c r="M275" s="74">
        <f>I275-D275</f>
        <v>0</v>
      </c>
      <c r="N275">
        <f>M275*G275</f>
        <v>0</v>
      </c>
      <c r="O275" s="75"/>
      <c r="P275" s="75"/>
      <c r="Q275" s="74"/>
      <c r="R275" s="36"/>
      <c r="S275" s="64" t="s">
        <v>14</v>
      </c>
      <c r="T275" s="69">
        <v>13559.322033898306</v>
      </c>
      <c r="U275" s="76">
        <f>R275*T275</f>
        <v>0</v>
      </c>
      <c r="AF275" s="77">
        <f>D275+R275</f>
        <v>6</v>
      </c>
      <c r="AG275" s="64" t="s">
        <v>14</v>
      </c>
      <c r="AH275" s="69">
        <v>13559.322033898306</v>
      </c>
      <c r="AI275" s="74">
        <f>AF275*AH275</f>
        <v>81355.932203389835</v>
      </c>
    </row>
    <row r="276" spans="1:35">
      <c r="A276" s="44">
        <v>136</v>
      </c>
    </row>
    <row r="277" spans="1:35" ht="31.2">
      <c r="A277" s="44">
        <v>137</v>
      </c>
      <c r="B277" s="64">
        <v>137</v>
      </c>
      <c r="C277" s="29" t="s">
        <v>266</v>
      </c>
      <c r="D277" s="64">
        <v>10</v>
      </c>
      <c r="E277" s="64" t="s">
        <v>14</v>
      </c>
      <c r="F277" s="69">
        <v>9322.033898305086</v>
      </c>
      <c r="G277" s="69">
        <f>F277*1.18</f>
        <v>11000.000000000002</v>
      </c>
      <c r="H277" s="69">
        <f>D277*G277</f>
        <v>110000.00000000001</v>
      </c>
      <c r="I277" s="71">
        <f>AF277</f>
        <v>10</v>
      </c>
      <c r="J277" s="64" t="s">
        <v>14</v>
      </c>
      <c r="K277" s="74">
        <f>G277</f>
        <v>11000.000000000002</v>
      </c>
      <c r="L277" s="75">
        <f>I277*K277</f>
        <v>110000.00000000001</v>
      </c>
      <c r="M277" s="74">
        <f>I277-D277</f>
        <v>0</v>
      </c>
      <c r="N277">
        <f>M277*G277</f>
        <v>0</v>
      </c>
      <c r="O277" s="75"/>
      <c r="P277" s="75"/>
      <c r="Q277" s="74"/>
      <c r="R277" s="36"/>
      <c r="S277" s="64" t="s">
        <v>14</v>
      </c>
      <c r="T277" s="69">
        <v>9322.033898305086</v>
      </c>
      <c r="U277" s="76">
        <f>R277*T277</f>
        <v>0</v>
      </c>
      <c r="AF277" s="77">
        <f>D277+R277</f>
        <v>10</v>
      </c>
      <c r="AG277" s="64" t="s">
        <v>14</v>
      </c>
      <c r="AH277" s="69">
        <v>9322.033898305086</v>
      </c>
      <c r="AI277" s="74">
        <f>AF277*AH277</f>
        <v>93220.338983050868</v>
      </c>
    </row>
    <row r="278" spans="1:35">
      <c r="A278" s="44">
        <v>137</v>
      </c>
    </row>
    <row r="279" spans="1:35" ht="15.6">
      <c r="A279" s="44">
        <v>138</v>
      </c>
      <c r="B279" s="64">
        <v>138</v>
      </c>
      <c r="C279" s="29" t="s">
        <v>267</v>
      </c>
      <c r="D279" s="64">
        <v>10</v>
      </c>
      <c r="E279" s="64" t="s">
        <v>14</v>
      </c>
      <c r="F279" s="69">
        <v>19067.796610169491</v>
      </c>
      <c r="G279" s="69">
        <f>F279*1.18</f>
        <v>22500</v>
      </c>
      <c r="H279" s="69">
        <f>D279*G279</f>
        <v>225000</v>
      </c>
      <c r="I279" s="71">
        <f>AF279</f>
        <v>10</v>
      </c>
      <c r="J279" s="64" t="s">
        <v>14</v>
      </c>
      <c r="K279" s="74">
        <f>G279</f>
        <v>22500</v>
      </c>
      <c r="L279" s="75">
        <f>I279*K279</f>
        <v>225000</v>
      </c>
      <c r="M279" s="74">
        <f>I279-D279</f>
        <v>0</v>
      </c>
      <c r="N279">
        <f>M279*G279</f>
        <v>0</v>
      </c>
      <c r="O279" s="75"/>
      <c r="P279" s="75"/>
      <c r="Q279" s="74"/>
      <c r="R279" s="36"/>
      <c r="S279" s="64" t="s">
        <v>14</v>
      </c>
      <c r="T279" s="69">
        <v>19067.796610169491</v>
      </c>
      <c r="U279" s="76">
        <f>R279*T279</f>
        <v>0</v>
      </c>
      <c r="AF279" s="77">
        <f>D279+R279</f>
        <v>10</v>
      </c>
      <c r="AG279" s="64" t="s">
        <v>14</v>
      </c>
      <c r="AH279" s="69">
        <v>19067.796610169491</v>
      </c>
      <c r="AI279" s="74">
        <f>AF279*AH279</f>
        <v>190677.96610169491</v>
      </c>
    </row>
    <row r="280" spans="1:35">
      <c r="A280" s="44">
        <v>138</v>
      </c>
    </row>
    <row r="281" spans="1:35" ht="31.2">
      <c r="A281" s="44">
        <v>139</v>
      </c>
      <c r="B281" s="64">
        <v>139</v>
      </c>
      <c r="C281" s="29" t="s">
        <v>268</v>
      </c>
      <c r="D281" s="64">
        <v>150</v>
      </c>
      <c r="E281" s="64" t="s">
        <v>14</v>
      </c>
      <c r="F281" s="69">
        <v>1694.9152542372883</v>
      </c>
      <c r="G281" s="69">
        <f>F281*1.18</f>
        <v>2000</v>
      </c>
      <c r="H281" s="69">
        <f>D281*G281</f>
        <v>300000</v>
      </c>
      <c r="I281" s="70">
        <f>AF281</f>
        <v>150</v>
      </c>
      <c r="J281" s="64" t="s">
        <v>14</v>
      </c>
      <c r="K281" s="74">
        <f>G281</f>
        <v>2000</v>
      </c>
      <c r="L281" s="75">
        <f>I281*K281</f>
        <v>300000</v>
      </c>
      <c r="M281" s="74">
        <f>I281-D281</f>
        <v>0</v>
      </c>
      <c r="N281">
        <f>M281*G281</f>
        <v>0</v>
      </c>
      <c r="O281" s="75"/>
      <c r="P281" s="75"/>
      <c r="Q281" s="74"/>
      <c r="R281" s="36"/>
      <c r="S281" s="64" t="s">
        <v>14</v>
      </c>
      <c r="T281" s="69">
        <v>1694.9152542372883</v>
      </c>
      <c r="U281" s="76">
        <f>R281*T281</f>
        <v>0</v>
      </c>
      <c r="AF281" s="77">
        <f>D281+R281</f>
        <v>150</v>
      </c>
      <c r="AG281" s="64" t="s">
        <v>14</v>
      </c>
      <c r="AH281" s="69">
        <v>1694.9152542372883</v>
      </c>
      <c r="AI281" s="74">
        <f>AF281*AH281</f>
        <v>254237.28813559323</v>
      </c>
    </row>
    <row r="282" spans="1:35">
      <c r="A282" s="44">
        <v>139</v>
      </c>
    </row>
    <row r="283" spans="1:35" ht="15.6">
      <c r="A283" s="44">
        <v>140</v>
      </c>
      <c r="B283" s="64">
        <v>140</v>
      </c>
      <c r="C283" s="29" t="s">
        <v>269</v>
      </c>
      <c r="D283" s="64">
        <v>6</v>
      </c>
      <c r="E283" s="64" t="s">
        <v>11</v>
      </c>
      <c r="F283" s="69">
        <v>24576.271186440681</v>
      </c>
      <c r="G283" s="69">
        <f>F283*1.18</f>
        <v>29000.000000000004</v>
      </c>
      <c r="H283" s="69">
        <f>D283*G283</f>
        <v>174000.00000000003</v>
      </c>
      <c r="I283" s="70">
        <f>AF283</f>
        <v>6</v>
      </c>
      <c r="J283" s="64" t="s">
        <v>11</v>
      </c>
      <c r="K283" s="74">
        <f>G283</f>
        <v>29000.000000000004</v>
      </c>
      <c r="L283" s="75">
        <f>I283*K283</f>
        <v>174000.00000000003</v>
      </c>
      <c r="M283" s="74">
        <f>I283-D283</f>
        <v>0</v>
      </c>
      <c r="N283">
        <f>M283*G283</f>
        <v>0</v>
      </c>
      <c r="O283" s="75"/>
      <c r="P283" s="75"/>
      <c r="Q283" s="74"/>
      <c r="R283" s="36"/>
      <c r="S283" s="64" t="s">
        <v>11</v>
      </c>
      <c r="T283" s="69">
        <v>24576.271186440681</v>
      </c>
      <c r="U283" s="76">
        <f>R283*T283</f>
        <v>0</v>
      </c>
      <c r="AF283" s="77">
        <f>D283+R283</f>
        <v>6</v>
      </c>
      <c r="AG283" s="64" t="s">
        <v>11</v>
      </c>
      <c r="AH283" s="69">
        <v>24576.271186440681</v>
      </c>
      <c r="AI283" s="74">
        <f>AF283*AH283</f>
        <v>147457.62711864407</v>
      </c>
    </row>
    <row r="284" spans="1:35">
      <c r="A284" s="44">
        <v>140</v>
      </c>
    </row>
    <row r="285" spans="1:35" ht="15.6">
      <c r="A285" s="44">
        <v>141</v>
      </c>
      <c r="B285" s="64">
        <v>141</v>
      </c>
      <c r="C285" s="29" t="s">
        <v>271</v>
      </c>
      <c r="D285" s="64">
        <v>1</v>
      </c>
      <c r="E285" s="64" t="s">
        <v>49</v>
      </c>
      <c r="F285" s="69">
        <v>847457.62711864407</v>
      </c>
      <c r="G285" s="69">
        <f>F285*1.18</f>
        <v>1000000</v>
      </c>
      <c r="H285" s="69">
        <f>D285*G285</f>
        <v>1000000</v>
      </c>
      <c r="I285" s="70">
        <f>AF285</f>
        <v>1</v>
      </c>
      <c r="J285" s="64" t="s">
        <v>49</v>
      </c>
      <c r="K285" s="74">
        <f>G285</f>
        <v>1000000</v>
      </c>
      <c r="L285" s="75">
        <f>I285*K285</f>
        <v>1000000</v>
      </c>
      <c r="M285" s="74">
        <f>I285-D285</f>
        <v>0</v>
      </c>
      <c r="N285">
        <f>M285*G285</f>
        <v>0</v>
      </c>
      <c r="O285" s="75"/>
      <c r="P285" s="75"/>
      <c r="Q285" s="74"/>
      <c r="R285" s="36"/>
      <c r="S285" s="64" t="s">
        <v>49</v>
      </c>
      <c r="T285" s="69">
        <v>847457.62711864407</v>
      </c>
      <c r="U285" s="76">
        <f>R285*T285</f>
        <v>0</v>
      </c>
      <c r="AF285" s="77">
        <f>D285+R285</f>
        <v>1</v>
      </c>
      <c r="AG285" s="64" t="s">
        <v>49</v>
      </c>
      <c r="AH285" s="69">
        <v>847457.62711864407</v>
      </c>
      <c r="AI285" s="74">
        <f>AF285*AH285</f>
        <v>847457.62711864407</v>
      </c>
    </row>
    <row r="286" spans="1:35">
      <c r="A286" s="44">
        <v>141</v>
      </c>
    </row>
    <row r="287" spans="1:35" ht="15.6">
      <c r="A287" s="44">
        <v>142</v>
      </c>
      <c r="B287" s="64">
        <v>142</v>
      </c>
      <c r="C287" s="29" t="s">
        <v>272</v>
      </c>
      <c r="D287" s="64">
        <v>1</v>
      </c>
      <c r="E287" s="64" t="s">
        <v>49</v>
      </c>
      <c r="F287" s="69">
        <v>1059322.0338983051</v>
      </c>
      <c r="G287" s="69">
        <f>F287*1.18</f>
        <v>1250000</v>
      </c>
      <c r="H287" s="69">
        <f>D287*G287</f>
        <v>1250000</v>
      </c>
      <c r="I287" s="70">
        <f>AF287</f>
        <v>1</v>
      </c>
      <c r="J287" s="64" t="s">
        <v>49</v>
      </c>
      <c r="K287" s="74">
        <f>G287</f>
        <v>1250000</v>
      </c>
      <c r="L287" s="75">
        <f>I287*K287</f>
        <v>1250000</v>
      </c>
      <c r="M287" s="74">
        <f>I287-D287</f>
        <v>0</v>
      </c>
      <c r="N287">
        <f>M287*G287</f>
        <v>0</v>
      </c>
      <c r="O287" s="75"/>
      <c r="P287" s="75"/>
      <c r="Q287" s="74"/>
      <c r="R287" s="36"/>
      <c r="S287" s="64" t="s">
        <v>49</v>
      </c>
      <c r="T287" s="69">
        <v>1059322.0338983051</v>
      </c>
      <c r="U287" s="76">
        <f>R287*T287</f>
        <v>0</v>
      </c>
      <c r="AF287" s="77">
        <f>D287+R287</f>
        <v>1</v>
      </c>
      <c r="AG287" s="64" t="s">
        <v>49</v>
      </c>
      <c r="AH287" s="69">
        <v>1059322.0338983051</v>
      </c>
      <c r="AI287" s="74">
        <f>AF287*AH287</f>
        <v>1059322.0338983051</v>
      </c>
    </row>
    <row r="288" spans="1:35">
      <c r="A288" s="44">
        <v>142</v>
      </c>
    </row>
    <row r="289" spans="1:35" ht="15.6">
      <c r="A289" s="44">
        <v>143</v>
      </c>
      <c r="B289" s="64">
        <v>143</v>
      </c>
      <c r="C289" s="29" t="s">
        <v>273</v>
      </c>
      <c r="D289" s="64">
        <v>2</v>
      </c>
      <c r="E289" s="64" t="s">
        <v>14</v>
      </c>
      <c r="F289" s="69">
        <v>254237.28813559323</v>
      </c>
      <c r="G289" s="69">
        <f>F289*1.18</f>
        <v>300000</v>
      </c>
      <c r="H289" s="69">
        <f>D289*G289</f>
        <v>600000</v>
      </c>
      <c r="I289" s="70">
        <f>AF289</f>
        <v>2</v>
      </c>
      <c r="J289" s="64" t="s">
        <v>14</v>
      </c>
      <c r="K289" s="74">
        <f>G289</f>
        <v>300000</v>
      </c>
      <c r="L289" s="75">
        <f>I289*K289</f>
        <v>600000</v>
      </c>
      <c r="M289" s="74">
        <f>I289-D289</f>
        <v>0</v>
      </c>
      <c r="N289">
        <f>M289*G289</f>
        <v>0</v>
      </c>
      <c r="O289" s="75"/>
      <c r="P289" s="75"/>
      <c r="Q289" s="74"/>
      <c r="R289" s="36"/>
      <c r="S289" s="64" t="s">
        <v>14</v>
      </c>
      <c r="T289" s="69">
        <v>254237.28813559323</v>
      </c>
      <c r="U289" s="76">
        <f>R289*T289</f>
        <v>0</v>
      </c>
      <c r="AF289" s="77">
        <f>D289+R289</f>
        <v>2</v>
      </c>
      <c r="AG289" s="64" t="s">
        <v>14</v>
      </c>
      <c r="AH289" s="69">
        <v>254237.28813559323</v>
      </c>
      <c r="AI289" s="74">
        <f>AF289*AH289</f>
        <v>508474.57627118647</v>
      </c>
    </row>
    <row r="290" spans="1:35">
      <c r="A290" s="44">
        <v>143</v>
      </c>
    </row>
    <row r="291" spans="1:35" ht="78">
      <c r="A291" s="44">
        <v>144</v>
      </c>
      <c r="B291" s="64">
        <v>144</v>
      </c>
      <c r="C291" s="29" t="s">
        <v>275</v>
      </c>
      <c r="D291" s="64">
        <v>10</v>
      </c>
      <c r="E291" s="64" t="s">
        <v>276</v>
      </c>
      <c r="F291" s="69">
        <v>4576.2711864406783</v>
      </c>
      <c r="G291" s="69">
        <f>F291*1.18</f>
        <v>5400</v>
      </c>
      <c r="H291" s="69">
        <f>D291*G291</f>
        <v>54000</v>
      </c>
      <c r="I291" s="36">
        <v>5.95</v>
      </c>
      <c r="J291" s="64" t="s">
        <v>276</v>
      </c>
      <c r="K291" s="74">
        <f>G291</f>
        <v>5400</v>
      </c>
      <c r="L291" s="75">
        <f>I291*K291</f>
        <v>32130</v>
      </c>
      <c r="M291" s="74">
        <f>I291-D291</f>
        <v>-4.05</v>
      </c>
      <c r="N291"/>
      <c r="O291" s="75">
        <f>M291*K291</f>
        <v>-21870</v>
      </c>
      <c r="P291" s="75"/>
      <c r="Q291" s="74"/>
      <c r="R291" s="36"/>
      <c r="S291" s="64" t="s">
        <v>276</v>
      </c>
      <c r="T291" s="69">
        <v>4576.2711864406783</v>
      </c>
      <c r="U291" s="76">
        <f>R291*T291</f>
        <v>0</v>
      </c>
      <c r="AF291" s="77">
        <f>D291+R291</f>
        <v>10</v>
      </c>
      <c r="AG291" s="64" t="s">
        <v>276</v>
      </c>
      <c r="AH291" s="69">
        <v>4576.2711864406783</v>
      </c>
      <c r="AI291" s="74">
        <f>AF291*AH291</f>
        <v>45762.711864406781</v>
      </c>
    </row>
    <row r="292" spans="1:35">
      <c r="A292" s="44">
        <v>144</v>
      </c>
    </row>
    <row r="293" spans="1:35" ht="78">
      <c r="A293" s="44">
        <v>145</v>
      </c>
      <c r="B293" s="64">
        <v>145</v>
      </c>
      <c r="C293" s="29" t="s">
        <v>277</v>
      </c>
      <c r="D293" s="64">
        <v>1.5</v>
      </c>
      <c r="E293" s="64" t="s">
        <v>276</v>
      </c>
      <c r="F293" s="69">
        <v>3813.5593220338983</v>
      </c>
      <c r="G293" s="69">
        <f>F293*1.18</f>
        <v>4500</v>
      </c>
      <c r="H293" s="69">
        <f>D293*G293</f>
        <v>6750</v>
      </c>
      <c r="I293" s="36">
        <v>49.43</v>
      </c>
      <c r="J293" s="64" t="s">
        <v>276</v>
      </c>
      <c r="K293" s="74">
        <f>G293</f>
        <v>4500</v>
      </c>
      <c r="L293" s="75">
        <f>I293*K293</f>
        <v>222435</v>
      </c>
      <c r="M293" s="74">
        <f>I293-D293</f>
        <v>47.93</v>
      </c>
      <c r="N293">
        <f>M293*G293</f>
        <v>215685</v>
      </c>
      <c r="O293" s="75"/>
      <c r="P293" s="75"/>
      <c r="Q293" s="74"/>
      <c r="R293" s="36"/>
      <c r="S293" s="64" t="s">
        <v>276</v>
      </c>
      <c r="T293" s="69">
        <v>3813.5593220338983</v>
      </c>
      <c r="U293" s="76">
        <f>R293*T293</f>
        <v>0</v>
      </c>
      <c r="AF293" s="77">
        <f>D293+R293</f>
        <v>1.5</v>
      </c>
      <c r="AG293" s="64" t="s">
        <v>276</v>
      </c>
      <c r="AH293" s="69">
        <v>3813.5593220338983</v>
      </c>
      <c r="AI293" s="74">
        <f>AF293*AH293</f>
        <v>5720.3389830508477</v>
      </c>
    </row>
    <row r="294" spans="1:35">
      <c r="A294" s="44">
        <v>145</v>
      </c>
    </row>
    <row r="295" spans="1:35" ht="78">
      <c r="A295" s="44">
        <v>146</v>
      </c>
      <c r="B295" s="64">
        <v>146</v>
      </c>
      <c r="C295" s="29" t="s">
        <v>278</v>
      </c>
      <c r="D295" s="64">
        <v>118</v>
      </c>
      <c r="E295" s="64" t="s">
        <v>276</v>
      </c>
      <c r="F295" s="69">
        <v>762.71186440677968</v>
      </c>
      <c r="G295" s="69">
        <f>F295*1.18</f>
        <v>900</v>
      </c>
      <c r="H295" s="69">
        <f>D295*G295</f>
        <v>106200</v>
      </c>
      <c r="I295" s="36">
        <v>137.4</v>
      </c>
      <c r="J295" s="64" t="s">
        <v>276</v>
      </c>
      <c r="K295" s="74">
        <f>G295</f>
        <v>900</v>
      </c>
      <c r="L295" s="75">
        <f>I295*K295</f>
        <v>123660</v>
      </c>
      <c r="M295" s="74">
        <f>I295-D295</f>
        <v>19.400000000000006</v>
      </c>
      <c r="N295">
        <f>M295*G295</f>
        <v>17460.000000000004</v>
      </c>
      <c r="O295" s="75"/>
      <c r="P295" s="75"/>
      <c r="Q295" s="74"/>
      <c r="R295" s="36"/>
      <c r="S295" s="64" t="s">
        <v>276</v>
      </c>
      <c r="T295" s="69">
        <v>762.71186440677968</v>
      </c>
      <c r="U295" s="76">
        <f>R295*T295</f>
        <v>0</v>
      </c>
      <c r="AF295" s="77">
        <f>D295+R295</f>
        <v>118</v>
      </c>
      <c r="AG295" s="64" t="s">
        <v>276</v>
      </c>
      <c r="AH295" s="69">
        <v>762.71186440677968</v>
      </c>
      <c r="AI295" s="74">
        <f>AF295*AH295</f>
        <v>90000</v>
      </c>
    </row>
    <row r="296" spans="1:35">
      <c r="A296" s="44">
        <v>146</v>
      </c>
    </row>
    <row r="297" spans="1:35" ht="93.6">
      <c r="A297" s="44">
        <v>147</v>
      </c>
      <c r="B297" s="64">
        <v>147</v>
      </c>
      <c r="C297" s="29" t="s">
        <v>279</v>
      </c>
      <c r="D297" s="64">
        <v>25</v>
      </c>
      <c r="E297" s="64" t="s">
        <v>11</v>
      </c>
      <c r="F297" s="69">
        <v>533.89830508474574</v>
      </c>
      <c r="G297" s="69">
        <f>F297*1.18</f>
        <v>630</v>
      </c>
      <c r="H297" s="69">
        <f>D297*G297</f>
        <v>15750</v>
      </c>
      <c r="I297" s="36">
        <v>268.82</v>
      </c>
      <c r="J297" s="64" t="s">
        <v>11</v>
      </c>
      <c r="K297" s="74">
        <f>G297</f>
        <v>630</v>
      </c>
      <c r="L297" s="75">
        <f>I297*K297</f>
        <v>169356.6</v>
      </c>
      <c r="M297" s="74">
        <f>I297-D297</f>
        <v>243.82</v>
      </c>
      <c r="N297">
        <f>M297*G297</f>
        <v>153606.6</v>
      </c>
      <c r="O297" s="75"/>
      <c r="P297" s="75"/>
      <c r="Q297" s="74"/>
      <c r="R297" s="36"/>
      <c r="S297" s="64" t="s">
        <v>11</v>
      </c>
      <c r="T297" s="69">
        <v>533.89830508474574</v>
      </c>
      <c r="U297" s="76">
        <f>R297*T297</f>
        <v>0</v>
      </c>
      <c r="AF297" s="77">
        <f>D297+R297</f>
        <v>25</v>
      </c>
      <c r="AG297" s="64" t="s">
        <v>11</v>
      </c>
      <c r="AH297" s="69">
        <v>533.89830508474574</v>
      </c>
      <c r="AI297" s="74">
        <f>AF297*AH297</f>
        <v>13347.457627118643</v>
      </c>
    </row>
    <row r="298" spans="1:35">
      <c r="A298" s="44">
        <v>147</v>
      </c>
    </row>
    <row r="299" spans="1:35" ht="78">
      <c r="A299" s="44">
        <v>148</v>
      </c>
      <c r="B299" s="64">
        <v>148</v>
      </c>
      <c r="C299" s="29" t="s">
        <v>280</v>
      </c>
      <c r="D299" s="64">
        <v>57</v>
      </c>
      <c r="E299" s="64" t="s">
        <v>14</v>
      </c>
      <c r="F299" s="69">
        <v>1525.4237288135594</v>
      </c>
      <c r="G299" s="69">
        <f>F299*1.18</f>
        <v>1800</v>
      </c>
      <c r="H299" s="69">
        <f>D299*G299</f>
        <v>102600</v>
      </c>
      <c r="I299" s="36">
        <v>203</v>
      </c>
      <c r="J299" s="64" t="s">
        <v>14</v>
      </c>
      <c r="K299" s="74">
        <f>G299</f>
        <v>1800</v>
      </c>
      <c r="L299" s="75">
        <f>I299*K299</f>
        <v>365400</v>
      </c>
      <c r="M299" s="74">
        <f>I299-D299</f>
        <v>146</v>
      </c>
      <c r="N299">
        <f>M299*G299</f>
        <v>262800</v>
      </c>
      <c r="O299" s="75"/>
      <c r="P299" s="75"/>
      <c r="Q299" s="74"/>
      <c r="R299" s="36"/>
      <c r="S299" s="64" t="s">
        <v>14</v>
      </c>
      <c r="T299" s="69">
        <v>1525.4237288135594</v>
      </c>
      <c r="U299" s="76">
        <f>R299*T299</f>
        <v>0</v>
      </c>
      <c r="AF299" s="77">
        <f>D299+R299</f>
        <v>57</v>
      </c>
      <c r="AG299" s="64" t="s">
        <v>14</v>
      </c>
      <c r="AH299" s="69">
        <v>1525.4237288135594</v>
      </c>
      <c r="AI299" s="74">
        <f>AF299*AH299</f>
        <v>86949.152542372889</v>
      </c>
    </row>
    <row r="300" spans="1:35">
      <c r="A300" s="44">
        <v>148</v>
      </c>
    </row>
    <row r="301" spans="1:35" ht="46.8">
      <c r="A301" s="44">
        <v>149</v>
      </c>
      <c r="B301" s="64">
        <v>149</v>
      </c>
      <c r="C301" s="29" t="s">
        <v>281</v>
      </c>
      <c r="D301" s="64">
        <v>250</v>
      </c>
      <c r="E301" s="64" t="s">
        <v>276</v>
      </c>
      <c r="F301" s="69">
        <v>762.71186440677968</v>
      </c>
      <c r="G301" s="69">
        <f>F301*1.18</f>
        <v>900</v>
      </c>
      <c r="H301" s="69">
        <f>D301*G301</f>
        <v>225000</v>
      </c>
      <c r="I301" s="36">
        <v>461.6</v>
      </c>
      <c r="J301" s="64" t="s">
        <v>276</v>
      </c>
      <c r="K301" s="74">
        <f>G301</f>
        <v>900</v>
      </c>
      <c r="L301" s="75">
        <f>I301*K301</f>
        <v>415440</v>
      </c>
      <c r="M301" s="74">
        <f>I301-D301</f>
        <v>211.60000000000002</v>
      </c>
      <c r="N301">
        <f>M301*G301</f>
        <v>190440.00000000003</v>
      </c>
      <c r="O301" s="75"/>
      <c r="P301" s="75"/>
      <c r="Q301" s="74"/>
      <c r="R301" s="36"/>
      <c r="S301" s="64" t="s">
        <v>276</v>
      </c>
      <c r="T301" s="69">
        <v>762.71186440677968</v>
      </c>
      <c r="U301" s="76">
        <f>R301*T301</f>
        <v>0</v>
      </c>
      <c r="AF301" s="77">
        <f>D301+R301</f>
        <v>250</v>
      </c>
      <c r="AG301" s="64" t="s">
        <v>276</v>
      </c>
      <c r="AH301" s="69">
        <v>762.71186440677968</v>
      </c>
      <c r="AI301" s="74">
        <f>AF301*AH301</f>
        <v>190677.96610169491</v>
      </c>
    </row>
    <row r="302" spans="1:35">
      <c r="A302" s="44">
        <v>149</v>
      </c>
    </row>
    <row r="303" spans="1:35" ht="15.6">
      <c r="A303" s="44">
        <v>150</v>
      </c>
      <c r="B303" s="64">
        <v>150</v>
      </c>
      <c r="C303" s="29" t="s">
        <v>282</v>
      </c>
      <c r="D303" s="64">
        <v>3</v>
      </c>
      <c r="E303" s="64" t="s">
        <v>276</v>
      </c>
      <c r="F303" s="69">
        <v>16016.949152542375</v>
      </c>
      <c r="G303" s="69">
        <f>F303*1.18</f>
        <v>18900</v>
      </c>
      <c r="H303" s="69">
        <f>D303*G303</f>
        <v>56700</v>
      </c>
      <c r="I303" s="36">
        <v>2.0920000000000001</v>
      </c>
      <c r="J303" s="64" t="s">
        <v>276</v>
      </c>
      <c r="K303" s="74">
        <f>G303</f>
        <v>18900</v>
      </c>
      <c r="L303" s="75">
        <f>I303*K303</f>
        <v>39538.800000000003</v>
      </c>
      <c r="M303" s="74">
        <f>I303-D303</f>
        <v>-0.90799999999999992</v>
      </c>
      <c r="N303">
        <f>M303*G303</f>
        <v>-17161.199999999997</v>
      </c>
      <c r="O303" s="75">
        <f>M303*K303</f>
        <v>-17161.199999999997</v>
      </c>
      <c r="P303" s="75"/>
      <c r="Q303" s="74"/>
      <c r="R303" s="36"/>
      <c r="S303" s="64" t="s">
        <v>276</v>
      </c>
      <c r="T303" s="69">
        <v>16016.949152542375</v>
      </c>
      <c r="U303" s="76">
        <f>R303*T303</f>
        <v>0</v>
      </c>
      <c r="AF303" s="77">
        <f>D303+R303</f>
        <v>3</v>
      </c>
      <c r="AG303" s="64" t="s">
        <v>276</v>
      </c>
      <c r="AH303" s="69">
        <v>16016.949152542375</v>
      </c>
      <c r="AI303" s="74">
        <f>AF303*AH303</f>
        <v>48050.847457627126</v>
      </c>
    </row>
    <row r="304" spans="1:35">
      <c r="A304" s="44">
        <v>150</v>
      </c>
    </row>
    <row r="305" spans="1:35" ht="15.6">
      <c r="A305" s="44">
        <v>151</v>
      </c>
      <c r="B305" s="64">
        <v>151</v>
      </c>
      <c r="C305" s="29" t="s">
        <v>283</v>
      </c>
      <c r="D305" s="64">
        <v>12</v>
      </c>
      <c r="E305" s="64" t="s">
        <v>11</v>
      </c>
      <c r="F305" s="69">
        <v>991.52542372881362</v>
      </c>
      <c r="G305" s="69">
        <f>F305*1.18</f>
        <v>1170</v>
      </c>
      <c r="H305" s="69">
        <f>D305*G305</f>
        <v>14040</v>
      </c>
      <c r="I305" s="36">
        <v>0</v>
      </c>
      <c r="J305" s="64" t="s">
        <v>11</v>
      </c>
      <c r="K305" s="74">
        <f>G305</f>
        <v>1170</v>
      </c>
      <c r="L305" s="75">
        <f>I305*K305</f>
        <v>0</v>
      </c>
      <c r="M305" s="74">
        <f>I305-D305</f>
        <v>-12</v>
      </c>
      <c r="N305">
        <f>M305*G305</f>
        <v>-14040</v>
      </c>
      <c r="O305" s="75">
        <f>M305*K305</f>
        <v>-14040</v>
      </c>
      <c r="P305" s="75"/>
      <c r="Q305" s="74"/>
      <c r="R305" s="36"/>
      <c r="S305" s="64" t="s">
        <v>11</v>
      </c>
      <c r="T305" s="69">
        <v>991.52542372881362</v>
      </c>
      <c r="U305" s="76">
        <f>R305*T305</f>
        <v>0</v>
      </c>
      <c r="AF305" s="77">
        <f>D305+R305</f>
        <v>12</v>
      </c>
      <c r="AG305" s="64" t="s">
        <v>11</v>
      </c>
      <c r="AH305" s="69">
        <v>991.52542372881362</v>
      </c>
      <c r="AI305" s="74">
        <f>AF305*AH305</f>
        <v>11898.305084745763</v>
      </c>
    </row>
    <row r="306" spans="1:35">
      <c r="A306" s="44">
        <v>151</v>
      </c>
    </row>
    <row r="307" spans="1:35" ht="15.6">
      <c r="A307" s="44">
        <v>152</v>
      </c>
      <c r="B307" s="64">
        <v>152</v>
      </c>
      <c r="C307" s="29" t="s">
        <v>284</v>
      </c>
      <c r="D307" s="64">
        <v>12</v>
      </c>
      <c r="E307" s="64" t="s">
        <v>11</v>
      </c>
      <c r="F307" s="69">
        <v>762.71186440677968</v>
      </c>
      <c r="G307" s="69">
        <f>F307*1.18</f>
        <v>900</v>
      </c>
      <c r="H307" s="69">
        <f>D307*G307</f>
        <v>10800</v>
      </c>
      <c r="I307" s="36">
        <v>0</v>
      </c>
      <c r="J307" s="64" t="s">
        <v>11</v>
      </c>
      <c r="K307" s="74">
        <f>G307</f>
        <v>900</v>
      </c>
      <c r="L307" s="75">
        <f>I307*K307</f>
        <v>0</v>
      </c>
      <c r="M307" s="74">
        <f>I307-D307</f>
        <v>-12</v>
      </c>
      <c r="N307">
        <f>M307*G307</f>
        <v>-10800</v>
      </c>
      <c r="O307" s="75">
        <f>M307*K307</f>
        <v>-10800</v>
      </c>
      <c r="P307" s="75"/>
      <c r="Q307" s="74"/>
      <c r="R307" s="36"/>
      <c r="S307" s="64" t="s">
        <v>11</v>
      </c>
      <c r="T307" s="69">
        <v>762.71186440677968</v>
      </c>
      <c r="U307" s="76">
        <f>R307*T307</f>
        <v>0</v>
      </c>
      <c r="AF307" s="77">
        <f>D307+R307</f>
        <v>12</v>
      </c>
      <c r="AG307" s="64" t="s">
        <v>11</v>
      </c>
      <c r="AH307" s="69">
        <v>762.71186440677968</v>
      </c>
      <c r="AI307" s="74">
        <f>AF307*AH307</f>
        <v>9152.5423728813566</v>
      </c>
    </row>
    <row r="308" spans="1:35">
      <c r="A308" s="44">
        <v>152</v>
      </c>
    </row>
    <row r="309" spans="1:35" ht="15.6">
      <c r="A309" s="44">
        <v>153</v>
      </c>
      <c r="B309" s="64">
        <v>153</v>
      </c>
      <c r="C309" s="29" t="s">
        <v>285</v>
      </c>
      <c r="D309" s="64">
        <v>3</v>
      </c>
      <c r="E309" s="64" t="s">
        <v>276</v>
      </c>
      <c r="F309" s="69">
        <v>12966.101694915254</v>
      </c>
      <c r="G309" s="69">
        <f>F309*1.18</f>
        <v>15300</v>
      </c>
      <c r="H309" s="69">
        <f>D309*G309</f>
        <v>45900</v>
      </c>
      <c r="I309" s="36">
        <v>78.23</v>
      </c>
      <c r="J309" s="64" t="s">
        <v>276</v>
      </c>
      <c r="K309" s="74">
        <f>G309</f>
        <v>15300</v>
      </c>
      <c r="L309" s="75">
        <f>I309*K309</f>
        <v>1196919</v>
      </c>
      <c r="M309" s="74">
        <f>I309-D309</f>
        <v>75.23</v>
      </c>
      <c r="N309">
        <f>M309*G309</f>
        <v>1151019</v>
      </c>
      <c r="O309" s="75"/>
      <c r="P309" s="75"/>
      <c r="Q309" s="74"/>
      <c r="R309" s="36"/>
      <c r="S309" s="64" t="s">
        <v>276</v>
      </c>
      <c r="T309" s="69">
        <v>12966.101694915254</v>
      </c>
      <c r="U309" s="76">
        <f>R309*T309</f>
        <v>0</v>
      </c>
      <c r="AF309" s="77">
        <f>D309+R309</f>
        <v>3</v>
      </c>
      <c r="AG309" s="64" t="s">
        <v>276</v>
      </c>
      <c r="AH309" s="69">
        <v>12966.101694915254</v>
      </c>
      <c r="AI309" s="74">
        <f>AF309*AH309</f>
        <v>38898.305084745763</v>
      </c>
    </row>
    <row r="310" spans="1:35">
      <c r="A310" s="44">
        <v>153</v>
      </c>
    </row>
    <row r="311" spans="1:35" ht="31.2">
      <c r="A311" s="44">
        <v>154</v>
      </c>
      <c r="B311" s="64">
        <v>154</v>
      </c>
      <c r="C311" s="29" t="s">
        <v>286</v>
      </c>
      <c r="D311" s="64">
        <v>500</v>
      </c>
      <c r="E311" s="64" t="s">
        <v>11</v>
      </c>
      <c r="F311" s="69">
        <v>2288.1355932203392</v>
      </c>
      <c r="G311" s="69">
        <f>F311*1.18</f>
        <v>2700</v>
      </c>
      <c r="H311" s="69">
        <f>D311*G311</f>
        <v>1350000</v>
      </c>
      <c r="I311" s="36">
        <v>348.01</v>
      </c>
      <c r="J311" s="64" t="s">
        <v>11</v>
      </c>
      <c r="K311" s="74">
        <f>G311</f>
        <v>2700</v>
      </c>
      <c r="L311" s="75">
        <f>I311*K311</f>
        <v>939627</v>
      </c>
      <c r="M311" s="74">
        <f>I311-D311</f>
        <v>-151.99</v>
      </c>
      <c r="N311">
        <f>M311*G311</f>
        <v>-410373</v>
      </c>
      <c r="O311" s="75">
        <f>M311*K311</f>
        <v>-410373</v>
      </c>
      <c r="P311" s="75"/>
      <c r="Q311" s="74"/>
      <c r="R311" s="36"/>
      <c r="S311" s="64" t="s">
        <v>11</v>
      </c>
      <c r="T311" s="69">
        <v>2288.1355932203392</v>
      </c>
      <c r="U311" s="76">
        <f>R311*T311</f>
        <v>0</v>
      </c>
      <c r="AF311" s="77">
        <f>D311+R311</f>
        <v>500</v>
      </c>
      <c r="AG311" s="64" t="s">
        <v>11</v>
      </c>
      <c r="AH311" s="69">
        <v>2288.1355932203392</v>
      </c>
      <c r="AI311" s="74">
        <f>AF311*AH311</f>
        <v>1144067.7966101696</v>
      </c>
    </row>
    <row r="312" spans="1:35">
      <c r="A312" s="44">
        <v>154</v>
      </c>
    </row>
    <row r="313" spans="1:35" ht="31.2">
      <c r="A313" s="44">
        <v>155</v>
      </c>
      <c r="B313" s="64">
        <v>155</v>
      </c>
      <c r="C313" s="29" t="s">
        <v>287</v>
      </c>
      <c r="D313" s="64">
        <v>1.5</v>
      </c>
      <c r="E313" s="64" t="s">
        <v>276</v>
      </c>
      <c r="F313" s="69">
        <v>7627.1186440677966</v>
      </c>
      <c r="G313" s="69">
        <f>F313*1.18</f>
        <v>9000</v>
      </c>
      <c r="H313" s="69">
        <f>D313*G313</f>
        <v>13500</v>
      </c>
      <c r="I313" s="36">
        <v>28.01</v>
      </c>
      <c r="J313" s="64" t="s">
        <v>276</v>
      </c>
      <c r="K313" s="74">
        <f>G313</f>
        <v>9000</v>
      </c>
      <c r="L313" s="75">
        <f>I313*K313</f>
        <v>252090</v>
      </c>
      <c r="M313" s="74">
        <f>I313-D313</f>
        <v>26.51</v>
      </c>
      <c r="N313">
        <f>M313*G313</f>
        <v>238590</v>
      </c>
      <c r="O313" s="75"/>
      <c r="P313" s="75"/>
      <c r="Q313" s="74"/>
      <c r="R313" s="36"/>
      <c r="S313" s="64" t="s">
        <v>276</v>
      </c>
      <c r="T313" s="69">
        <v>7627.1186440677966</v>
      </c>
      <c r="U313" s="76">
        <f>R313*T313</f>
        <v>0</v>
      </c>
      <c r="AF313" s="77">
        <f>D313+R313</f>
        <v>1.5</v>
      </c>
      <c r="AG313" s="64" t="s">
        <v>276</v>
      </c>
      <c r="AH313" s="69">
        <v>7627.1186440677966</v>
      </c>
      <c r="AI313" s="74">
        <f>AF313*AH313</f>
        <v>11440.677966101695</v>
      </c>
    </row>
    <row r="314" spans="1:35">
      <c r="A314" s="44">
        <v>155</v>
      </c>
    </row>
    <row r="315" spans="1:35" ht="31.2">
      <c r="A315" s="44">
        <v>156</v>
      </c>
      <c r="B315" s="64">
        <v>156</v>
      </c>
      <c r="C315" s="29" t="s">
        <v>288</v>
      </c>
      <c r="D315" s="64">
        <v>23</v>
      </c>
      <c r="E315" s="64" t="s">
        <v>276</v>
      </c>
      <c r="F315" s="69">
        <v>6101.6949152542375</v>
      </c>
      <c r="G315" s="69">
        <f>F315*1.18</f>
        <v>7200</v>
      </c>
      <c r="H315" s="69">
        <f>D315*G315</f>
        <v>165600</v>
      </c>
      <c r="I315" s="36">
        <v>16.062000000000001</v>
      </c>
      <c r="J315" s="64" t="s">
        <v>276</v>
      </c>
      <c r="K315" s="74">
        <f>G315</f>
        <v>7200</v>
      </c>
      <c r="L315" s="75">
        <f>I315*K315</f>
        <v>115646.40000000001</v>
      </c>
      <c r="M315" s="74">
        <f>I315-D315</f>
        <v>-6.9379999999999988</v>
      </c>
      <c r="N315">
        <f>M315*G315</f>
        <v>-49953.599999999991</v>
      </c>
      <c r="O315" s="75">
        <f>M315*K315</f>
        <v>-49953.599999999991</v>
      </c>
      <c r="P315" s="75"/>
      <c r="Q315" s="74"/>
      <c r="R315" s="36"/>
      <c r="S315" s="64" t="s">
        <v>276</v>
      </c>
      <c r="T315" s="69">
        <v>6101.6949152542375</v>
      </c>
      <c r="U315" s="76">
        <f>R315*T315</f>
        <v>0</v>
      </c>
      <c r="AF315" s="77">
        <f>D315+R315</f>
        <v>23</v>
      </c>
      <c r="AG315" s="64" t="s">
        <v>276</v>
      </c>
      <c r="AH315" s="69">
        <v>6101.6949152542375</v>
      </c>
      <c r="AI315" s="74">
        <f>AF315*AH315</f>
        <v>140338.98305084746</v>
      </c>
    </row>
    <row r="316" spans="1:35">
      <c r="A316" s="44">
        <v>156</v>
      </c>
    </row>
    <row r="317" spans="1:35" ht="31.2">
      <c r="A317" s="44">
        <v>157</v>
      </c>
      <c r="B317" s="64">
        <v>157</v>
      </c>
      <c r="C317" s="29" t="s">
        <v>289</v>
      </c>
      <c r="D317" s="64">
        <v>1.25</v>
      </c>
      <c r="E317" s="64" t="s">
        <v>290</v>
      </c>
      <c r="F317" s="69">
        <v>106779.66101694916</v>
      </c>
      <c r="G317" s="69">
        <f>F317*1.18</f>
        <v>126000</v>
      </c>
      <c r="H317" s="69">
        <f>D317*G317</f>
        <v>157500</v>
      </c>
      <c r="I317" s="36">
        <v>0.52100000000000002</v>
      </c>
      <c r="J317" s="64" t="s">
        <v>290</v>
      </c>
      <c r="K317" s="74">
        <f>G317</f>
        <v>126000</v>
      </c>
      <c r="L317" s="75">
        <f>I317*K317</f>
        <v>65646</v>
      </c>
      <c r="M317" s="74">
        <f>I317-D317</f>
        <v>-0.72899999999999998</v>
      </c>
      <c r="N317">
        <f>M317*G317</f>
        <v>-91854</v>
      </c>
      <c r="O317" s="75">
        <f>M317*K317</f>
        <v>-91854</v>
      </c>
      <c r="P317" s="75"/>
      <c r="Q317" s="74"/>
      <c r="R317" s="36"/>
      <c r="S317" s="64" t="s">
        <v>290</v>
      </c>
      <c r="T317" s="69">
        <v>106779.66101694916</v>
      </c>
      <c r="U317" s="76">
        <f>R317*T317</f>
        <v>0</v>
      </c>
      <c r="AF317" s="77">
        <f>D317+R317</f>
        <v>1.25</v>
      </c>
      <c r="AG317" s="64" t="s">
        <v>290</v>
      </c>
      <c r="AH317" s="69">
        <v>106779.66101694916</v>
      </c>
      <c r="AI317" s="74">
        <f>AF317*AH317</f>
        <v>133474.57627118647</v>
      </c>
    </row>
    <row r="318" spans="1:35">
      <c r="A318" s="44">
        <v>157</v>
      </c>
    </row>
    <row r="319" spans="1:35" ht="46.8">
      <c r="A319" s="44">
        <v>158</v>
      </c>
      <c r="B319" s="64">
        <v>158</v>
      </c>
      <c r="C319" s="29" t="s">
        <v>291</v>
      </c>
      <c r="D319" s="64">
        <v>1600</v>
      </c>
      <c r="E319" s="64" t="s">
        <v>11</v>
      </c>
      <c r="F319" s="69">
        <v>1037.2881355932204</v>
      </c>
      <c r="G319" s="69">
        <f>F319*1.18</f>
        <v>1224</v>
      </c>
      <c r="H319" s="69">
        <f>D319*G319</f>
        <v>1958400</v>
      </c>
      <c r="I319" s="36">
        <v>1696.98</v>
      </c>
      <c r="J319" s="64" t="s">
        <v>11</v>
      </c>
      <c r="K319" s="74">
        <f>G319</f>
        <v>1224</v>
      </c>
      <c r="L319" s="75">
        <f>I319*K319</f>
        <v>2077103.52</v>
      </c>
      <c r="M319" s="74">
        <f>I319-D319</f>
        <v>96.980000000000018</v>
      </c>
      <c r="N319">
        <f>M319*G319</f>
        <v>118703.52000000002</v>
      </c>
      <c r="O319" s="75"/>
      <c r="P319" s="75"/>
      <c r="Q319" s="74"/>
      <c r="R319" s="36"/>
      <c r="S319" s="64" t="s">
        <v>11</v>
      </c>
      <c r="T319" s="69">
        <v>1037.2881355932204</v>
      </c>
      <c r="U319" s="76">
        <f>R319*T319</f>
        <v>0</v>
      </c>
      <c r="AF319" s="77">
        <f>D319+R319</f>
        <v>1600</v>
      </c>
      <c r="AG319" s="64" t="s">
        <v>11</v>
      </c>
      <c r="AH319" s="69">
        <v>1037.2881355932204</v>
      </c>
      <c r="AI319" s="74">
        <f>AF319*AH319</f>
        <v>1659661.0169491526</v>
      </c>
    </row>
    <row r="320" spans="1:35">
      <c r="A320" s="44">
        <v>158</v>
      </c>
    </row>
    <row r="321" spans="1:35" ht="31.2">
      <c r="A321" s="44">
        <v>159</v>
      </c>
      <c r="B321" s="64">
        <v>159</v>
      </c>
      <c r="C321" s="29" t="s">
        <v>292</v>
      </c>
      <c r="D321" s="64">
        <v>77.78</v>
      </c>
      <c r="E321" s="64" t="s">
        <v>11</v>
      </c>
      <c r="F321" s="69">
        <v>305.08474576271186</v>
      </c>
      <c r="G321" s="69">
        <f>F321*1.18</f>
        <v>360</v>
      </c>
      <c r="H321" s="69">
        <f>D321*G321</f>
        <v>28000.799999999999</v>
      </c>
      <c r="I321" s="36">
        <v>41</v>
      </c>
      <c r="J321" s="64" t="s">
        <v>11</v>
      </c>
      <c r="K321" s="74">
        <f>G321</f>
        <v>360</v>
      </c>
      <c r="L321" s="75">
        <f>I321*K321</f>
        <v>14760</v>
      </c>
      <c r="M321" s="74">
        <f>I321-D321</f>
        <v>-36.78</v>
      </c>
      <c r="N321">
        <f>M321*G321</f>
        <v>-13240.800000000001</v>
      </c>
      <c r="O321" s="75">
        <f>M321*K321</f>
        <v>-13240.800000000001</v>
      </c>
      <c r="P321" s="75"/>
      <c r="Q321" s="74"/>
      <c r="R321" s="36"/>
      <c r="S321" s="64" t="s">
        <v>11</v>
      </c>
      <c r="T321" s="69">
        <v>305.08474576271186</v>
      </c>
      <c r="U321" s="76">
        <f>R321*T321</f>
        <v>0</v>
      </c>
      <c r="AF321" s="77">
        <f>D321+R321</f>
        <v>77.78</v>
      </c>
      <c r="AG321" s="64" t="s">
        <v>11</v>
      </c>
      <c r="AH321" s="69">
        <v>305.08474576271186</v>
      </c>
      <c r="AI321" s="74">
        <f>AF321*AH321</f>
        <v>23729.491525423728</v>
      </c>
    </row>
    <row r="322" spans="1:35">
      <c r="A322" s="44">
        <v>159</v>
      </c>
    </row>
    <row r="323" spans="1:35" ht="109.2">
      <c r="A323" s="44">
        <v>160</v>
      </c>
      <c r="B323" s="64">
        <v>160</v>
      </c>
      <c r="C323" s="29" t="s">
        <v>293</v>
      </c>
      <c r="D323" s="64">
        <v>4447</v>
      </c>
      <c r="E323" s="64" t="s">
        <v>11</v>
      </c>
      <c r="F323" s="69">
        <v>228.81355932203391</v>
      </c>
      <c r="G323" s="69">
        <f>F323*1.18</f>
        <v>270</v>
      </c>
      <c r="H323" s="69">
        <f>D323*G323</f>
        <v>1200690</v>
      </c>
      <c r="I323" s="36">
        <v>1475.27</v>
      </c>
      <c r="J323" s="64" t="s">
        <v>11</v>
      </c>
      <c r="K323" s="74">
        <f>G323</f>
        <v>270</v>
      </c>
      <c r="L323" s="75">
        <f>I323*K323</f>
        <v>398322.9</v>
      </c>
      <c r="M323" s="74">
        <f>I323-D323</f>
        <v>-2971.73</v>
      </c>
      <c r="N323">
        <f>M323*G323</f>
        <v>-802367.1</v>
      </c>
      <c r="O323" s="75">
        <f>M323*K323</f>
        <v>-802367.1</v>
      </c>
      <c r="P323" s="75"/>
      <c r="Q323" s="74"/>
      <c r="R323" s="36"/>
      <c r="S323" s="64" t="s">
        <v>11</v>
      </c>
      <c r="T323" s="69">
        <v>228.81355932203391</v>
      </c>
      <c r="U323" s="76">
        <f>R323*T323</f>
        <v>0</v>
      </c>
      <c r="AF323" s="77">
        <f>D323+R323</f>
        <v>4447</v>
      </c>
      <c r="AG323" s="64" t="s">
        <v>11</v>
      </c>
      <c r="AH323" s="69">
        <v>228.81355932203391</v>
      </c>
      <c r="AI323" s="74">
        <f>AF323*AH323</f>
        <v>1017533.8983050848</v>
      </c>
    </row>
    <row r="324" spans="1:35">
      <c r="A324" s="44">
        <v>160</v>
      </c>
    </row>
    <row r="325" spans="1:35" ht="15.6">
      <c r="A325" s="44">
        <v>161</v>
      </c>
      <c r="B325" s="64">
        <v>161</v>
      </c>
      <c r="C325" s="29" t="s">
        <v>294</v>
      </c>
      <c r="D325" s="64">
        <v>85</v>
      </c>
      <c r="E325" s="64" t="s">
        <v>11</v>
      </c>
      <c r="F325" s="69">
        <v>1449.1525423728815</v>
      </c>
      <c r="G325" s="69">
        <f>F325*1.18</f>
        <v>1710</v>
      </c>
      <c r="H325" s="69">
        <f>D325*G325</f>
        <v>145350</v>
      </c>
      <c r="I325" s="36">
        <v>91.23</v>
      </c>
      <c r="J325" s="64" t="s">
        <v>11</v>
      </c>
      <c r="K325" s="74">
        <f>G325</f>
        <v>1710</v>
      </c>
      <c r="L325" s="75">
        <f>I325*K325</f>
        <v>156003.30000000002</v>
      </c>
      <c r="M325" s="74">
        <f>I325-D325</f>
        <v>6.230000000000004</v>
      </c>
      <c r="N325">
        <f>M325*G325</f>
        <v>10653.300000000007</v>
      </c>
      <c r="O325" s="75"/>
      <c r="P325" s="75"/>
      <c r="Q325" s="74"/>
      <c r="R325" s="36"/>
      <c r="S325" s="64" t="s">
        <v>11</v>
      </c>
      <c r="T325" s="69">
        <v>1449.1525423728815</v>
      </c>
      <c r="U325" s="76">
        <f>R325*T325</f>
        <v>0</v>
      </c>
      <c r="AF325" s="77">
        <f>D325+R325</f>
        <v>85</v>
      </c>
      <c r="AG325" s="64" t="s">
        <v>11</v>
      </c>
      <c r="AH325" s="69">
        <v>1449.1525423728815</v>
      </c>
      <c r="AI325" s="74">
        <f>AF325*AH325</f>
        <v>123177.96610169492</v>
      </c>
    </row>
    <row r="326" spans="1:35">
      <c r="A326" s="44">
        <v>161</v>
      </c>
    </row>
    <row r="327" spans="1:35" ht="15.6">
      <c r="A327" s="44">
        <v>162</v>
      </c>
      <c r="B327" s="64">
        <v>162</v>
      </c>
      <c r="C327" s="29" t="s">
        <v>295</v>
      </c>
      <c r="D327" s="64">
        <v>225</v>
      </c>
      <c r="E327" s="64" t="s">
        <v>11</v>
      </c>
      <c r="F327" s="69">
        <v>1220.3389830508474</v>
      </c>
      <c r="G327" s="69">
        <f>F327*1.18</f>
        <v>1440</v>
      </c>
      <c r="H327" s="69">
        <f>D327*G327</f>
        <v>324000</v>
      </c>
      <c r="I327" s="36">
        <v>372.9</v>
      </c>
      <c r="J327" s="64" t="s">
        <v>11</v>
      </c>
      <c r="K327" s="74">
        <f>G327</f>
        <v>1440</v>
      </c>
      <c r="L327" s="75">
        <f>I327*K327</f>
        <v>536976</v>
      </c>
      <c r="M327" s="74">
        <f>I327-D327</f>
        <v>147.89999999999998</v>
      </c>
      <c r="N327">
        <f>M327*G327</f>
        <v>212975.99999999997</v>
      </c>
      <c r="O327" s="75"/>
      <c r="P327" s="75"/>
      <c r="Q327" s="74"/>
      <c r="R327" s="36"/>
      <c r="S327" s="64" t="s">
        <v>11</v>
      </c>
      <c r="T327" s="69">
        <v>1220.3389830508474</v>
      </c>
      <c r="U327" s="76">
        <f>R327*T327</f>
        <v>0</v>
      </c>
      <c r="AF327" s="77">
        <f>D327+R327</f>
        <v>225</v>
      </c>
      <c r="AG327" s="64" t="s">
        <v>11</v>
      </c>
      <c r="AH327" s="69">
        <v>1220.3389830508474</v>
      </c>
      <c r="AI327" s="74">
        <f>AF327*AH327</f>
        <v>274576.27118644066</v>
      </c>
    </row>
    <row r="328" spans="1:35">
      <c r="A328" s="44">
        <v>162</v>
      </c>
    </row>
    <row r="329" spans="1:35" ht="15.6">
      <c r="A329" s="44">
        <v>163</v>
      </c>
      <c r="B329" s="64">
        <v>163</v>
      </c>
      <c r="C329" s="29" t="s">
        <v>296</v>
      </c>
      <c r="D329" s="64">
        <v>350</v>
      </c>
      <c r="E329" s="64" t="s">
        <v>11</v>
      </c>
      <c r="F329" s="69">
        <v>1220.3389830508474</v>
      </c>
      <c r="G329" s="69">
        <f>F329*1.18</f>
        <v>1440</v>
      </c>
      <c r="H329" s="69">
        <f>D329*G329</f>
        <v>504000</v>
      </c>
      <c r="I329" s="36">
        <v>437.572</v>
      </c>
      <c r="J329" s="64" t="s">
        <v>11</v>
      </c>
      <c r="K329" s="74">
        <f>G329</f>
        <v>1440</v>
      </c>
      <c r="L329" s="75">
        <f>I329*K329</f>
        <v>630103.68000000005</v>
      </c>
      <c r="M329" s="74">
        <f>I329-D329</f>
        <v>87.572000000000003</v>
      </c>
      <c r="N329">
        <f>M329*G329</f>
        <v>126103.68000000001</v>
      </c>
      <c r="O329" s="75"/>
      <c r="P329" s="75"/>
      <c r="Q329" s="74"/>
      <c r="R329" s="36"/>
      <c r="S329" s="64" t="s">
        <v>11</v>
      </c>
      <c r="T329" s="69">
        <v>1220.3389830508474</v>
      </c>
      <c r="U329" s="76">
        <f>R329*T329</f>
        <v>0</v>
      </c>
      <c r="AF329" s="77">
        <f>D329+R329</f>
        <v>350</v>
      </c>
      <c r="AG329" s="64" t="s">
        <v>11</v>
      </c>
      <c r="AH329" s="69">
        <v>1220.3389830508474</v>
      </c>
      <c r="AI329" s="74">
        <f>AF329*AH329</f>
        <v>427118.64406779659</v>
      </c>
    </row>
    <row r="330" spans="1:35">
      <c r="A330" s="44">
        <v>163</v>
      </c>
    </row>
    <row r="331" spans="1:35" ht="46.8">
      <c r="A331" s="44">
        <v>164</v>
      </c>
      <c r="B331" s="64">
        <v>164</v>
      </c>
      <c r="C331" s="29" t="s">
        <v>297</v>
      </c>
      <c r="D331" s="64">
        <v>4447</v>
      </c>
      <c r="E331" s="64" t="s">
        <v>11</v>
      </c>
      <c r="F331" s="69">
        <v>305.08474576271186</v>
      </c>
      <c r="G331" s="69">
        <f>F331*1.18</f>
        <v>360</v>
      </c>
      <c r="H331" s="69">
        <f>D331*G331</f>
        <v>1600920</v>
      </c>
      <c r="I331" s="36">
        <v>2923.6289999999999</v>
      </c>
      <c r="J331" s="64" t="s">
        <v>11</v>
      </c>
      <c r="K331" s="74">
        <f>G331</f>
        <v>360</v>
      </c>
      <c r="L331" s="75">
        <f>I331*K331</f>
        <v>1052506.44</v>
      </c>
      <c r="M331" s="74">
        <f>I331-D331</f>
        <v>-1523.3710000000001</v>
      </c>
      <c r="N331">
        <f>M331*G331</f>
        <v>-548413.56000000006</v>
      </c>
      <c r="O331" s="75">
        <f>M331*K331</f>
        <v>-548413.56000000006</v>
      </c>
      <c r="P331" s="75"/>
      <c r="Q331" s="74"/>
      <c r="R331" s="36"/>
      <c r="S331" s="64" t="s">
        <v>11</v>
      </c>
      <c r="T331" s="69">
        <v>305.08474576271186</v>
      </c>
      <c r="U331" s="76">
        <f>R331*T331</f>
        <v>0</v>
      </c>
      <c r="AF331" s="77">
        <f>D331+R331</f>
        <v>4447</v>
      </c>
      <c r="AG331" s="64" t="s">
        <v>11</v>
      </c>
      <c r="AH331" s="69">
        <v>305.08474576271186</v>
      </c>
      <c r="AI331" s="74">
        <f>AF331*AH331</f>
        <v>1356711.8644067796</v>
      </c>
    </row>
    <row r="332" spans="1:35">
      <c r="A332" s="44">
        <v>164</v>
      </c>
    </row>
    <row r="333" spans="1:35" ht="15.6">
      <c r="A333" s="44">
        <v>165</v>
      </c>
      <c r="B333" s="64">
        <v>165</v>
      </c>
      <c r="C333" s="29" t="s">
        <v>298</v>
      </c>
      <c r="D333" s="64">
        <v>313</v>
      </c>
      <c r="E333" s="64" t="s">
        <v>11</v>
      </c>
      <c r="F333" s="69">
        <v>305.08474576271186</v>
      </c>
      <c r="G333" s="69">
        <f>F333*1.18</f>
        <v>360</v>
      </c>
      <c r="H333" s="69">
        <f>D333*G333</f>
        <v>112680</v>
      </c>
      <c r="I333" s="36">
        <v>0</v>
      </c>
      <c r="J333" s="64" t="s">
        <v>11</v>
      </c>
      <c r="K333" s="74">
        <f>G333</f>
        <v>360</v>
      </c>
      <c r="L333" s="75">
        <f>I333*K333</f>
        <v>0</v>
      </c>
      <c r="M333" s="74">
        <f>I333-D333</f>
        <v>-313</v>
      </c>
      <c r="N333">
        <f>M333*G333</f>
        <v>-112680</v>
      </c>
      <c r="O333" s="75">
        <f>M333*K333</f>
        <v>-112680</v>
      </c>
      <c r="P333" s="75"/>
      <c r="Q333" s="74"/>
      <c r="R333" s="36"/>
      <c r="S333" s="64" t="s">
        <v>11</v>
      </c>
      <c r="T333" s="69">
        <v>305.08474576271186</v>
      </c>
      <c r="U333" s="76">
        <f>R333*T333</f>
        <v>0</v>
      </c>
      <c r="AF333" s="77">
        <f>D333+R333</f>
        <v>313</v>
      </c>
      <c r="AG333" s="64" t="s">
        <v>11</v>
      </c>
      <c r="AH333" s="69">
        <v>305.08474576271186</v>
      </c>
      <c r="AI333" s="74">
        <f>AF333*AH333</f>
        <v>95491.525423728817</v>
      </c>
    </row>
    <row r="334" spans="1:35">
      <c r="A334" s="44">
        <v>165</v>
      </c>
    </row>
    <row r="335" spans="1:35" ht="15.6">
      <c r="A335" s="44">
        <v>166</v>
      </c>
      <c r="B335" s="64">
        <v>166</v>
      </c>
      <c r="C335" s="29" t="s">
        <v>299</v>
      </c>
      <c r="D335" s="64">
        <v>88</v>
      </c>
      <c r="E335" s="64" t="s">
        <v>11</v>
      </c>
      <c r="F335" s="69">
        <v>228.81355932203391</v>
      </c>
      <c r="G335" s="69">
        <f>F335*1.18</f>
        <v>270</v>
      </c>
      <c r="H335" s="69">
        <f>D335*G335</f>
        <v>23760</v>
      </c>
      <c r="I335" s="36">
        <v>93.180999999999997</v>
      </c>
      <c r="J335" s="64" t="s">
        <v>11</v>
      </c>
      <c r="K335" s="74">
        <f>G335</f>
        <v>270</v>
      </c>
      <c r="L335" s="75">
        <f>I335*K335</f>
        <v>25158.87</v>
      </c>
      <c r="M335" s="74">
        <f>I335-D335</f>
        <v>5.1809999999999974</v>
      </c>
      <c r="N335">
        <f>M335*G335</f>
        <v>1398.8699999999992</v>
      </c>
      <c r="O335" s="75"/>
      <c r="P335" s="75"/>
      <c r="Q335" s="74"/>
      <c r="R335" s="36"/>
      <c r="S335" s="64" t="s">
        <v>11</v>
      </c>
      <c r="T335" s="69">
        <v>228.81355932203391</v>
      </c>
      <c r="U335" s="76">
        <f>R335*T335</f>
        <v>0</v>
      </c>
      <c r="AF335" s="77">
        <f>D335+R335</f>
        <v>88</v>
      </c>
      <c r="AG335" s="64" t="s">
        <v>11</v>
      </c>
      <c r="AH335" s="69">
        <v>228.81355932203391</v>
      </c>
      <c r="AI335" s="74">
        <f>AF335*AH335</f>
        <v>20135.593220338986</v>
      </c>
    </row>
    <row r="336" spans="1:35">
      <c r="A336" s="44">
        <v>166</v>
      </c>
    </row>
    <row r="337" spans="1:35" ht="15.6">
      <c r="A337" s="44">
        <v>167</v>
      </c>
      <c r="B337" s="64">
        <v>167</v>
      </c>
      <c r="C337" s="29" t="s">
        <v>300</v>
      </c>
      <c r="D337" s="64">
        <v>100</v>
      </c>
      <c r="E337" s="64" t="s">
        <v>11</v>
      </c>
      <c r="F337" s="69">
        <v>7627.1186440677966</v>
      </c>
      <c r="G337" s="69">
        <f>F337*1.18</f>
        <v>9000</v>
      </c>
      <c r="H337" s="69">
        <f>D337*G337</f>
        <v>900000</v>
      </c>
      <c r="I337" s="36">
        <v>0</v>
      </c>
      <c r="J337" s="64" t="s">
        <v>11</v>
      </c>
      <c r="K337" s="74">
        <f>G337</f>
        <v>9000</v>
      </c>
      <c r="L337" s="75">
        <f>I337*K337</f>
        <v>0</v>
      </c>
      <c r="M337" s="74">
        <f>I337-D337</f>
        <v>-100</v>
      </c>
      <c r="N337">
        <f>M337*G337</f>
        <v>-900000</v>
      </c>
      <c r="O337" s="75">
        <f>M337*K337</f>
        <v>-900000</v>
      </c>
      <c r="P337" s="75"/>
      <c r="Q337" s="74"/>
      <c r="R337" s="36"/>
      <c r="S337" s="64" t="s">
        <v>11</v>
      </c>
      <c r="T337" s="69">
        <v>7627.1186440677966</v>
      </c>
      <c r="U337" s="76">
        <f>R337*T337</f>
        <v>0</v>
      </c>
      <c r="AF337" s="77">
        <f>D337+R337</f>
        <v>100</v>
      </c>
      <c r="AG337" s="64" t="s">
        <v>11</v>
      </c>
      <c r="AH337" s="69">
        <v>7627.1186440677966</v>
      </c>
      <c r="AI337" s="74">
        <f>AF337*AH337</f>
        <v>762711.86440677964</v>
      </c>
    </row>
    <row r="338" spans="1:35">
      <c r="A338" s="44">
        <v>167</v>
      </c>
    </row>
    <row r="339" spans="1:35" ht="15.6">
      <c r="A339" s="44">
        <v>168</v>
      </c>
      <c r="B339" s="64">
        <v>168</v>
      </c>
      <c r="C339" s="29" t="s">
        <v>301</v>
      </c>
      <c r="D339" s="64">
        <v>7</v>
      </c>
      <c r="E339" s="64" t="s">
        <v>11</v>
      </c>
      <c r="F339" s="69">
        <v>10169.491525423729</v>
      </c>
      <c r="G339" s="69">
        <f>F339*1.18</f>
        <v>12000</v>
      </c>
      <c r="H339" s="69">
        <f>D339*G339</f>
        <v>84000</v>
      </c>
      <c r="I339" s="36">
        <v>13.56</v>
      </c>
      <c r="J339" s="64" t="s">
        <v>11</v>
      </c>
      <c r="K339" s="74">
        <f>G339</f>
        <v>12000</v>
      </c>
      <c r="L339" s="75">
        <f>I339*K339</f>
        <v>162720</v>
      </c>
      <c r="M339" s="74">
        <f>I339-D339</f>
        <v>6.5600000000000005</v>
      </c>
      <c r="N339">
        <f>M339*G339</f>
        <v>78720</v>
      </c>
      <c r="O339" s="75"/>
      <c r="P339" s="75"/>
      <c r="Q339" s="74"/>
      <c r="R339" s="36"/>
      <c r="S339" s="64" t="s">
        <v>11</v>
      </c>
      <c r="T339" s="69">
        <v>10169.491525423729</v>
      </c>
      <c r="U339" s="76">
        <f>R339*T339</f>
        <v>0</v>
      </c>
      <c r="AF339" s="77">
        <f>D339+R339</f>
        <v>7</v>
      </c>
      <c r="AG339" s="64" t="s">
        <v>11</v>
      </c>
      <c r="AH339" s="69">
        <v>10169.491525423729</v>
      </c>
      <c r="AI339" s="74">
        <f>AF339*AH339</f>
        <v>71186.440677966108</v>
      </c>
    </row>
    <row r="340" spans="1:35">
      <c r="A340" s="44">
        <v>168</v>
      </c>
    </row>
    <row r="341" spans="1:35" ht="15.6">
      <c r="A341" s="44">
        <v>169</v>
      </c>
      <c r="B341" s="64">
        <v>169</v>
      </c>
      <c r="C341" s="29" t="s">
        <v>302</v>
      </c>
      <c r="D341" s="64">
        <v>15</v>
      </c>
      <c r="E341" s="64" t="s">
        <v>11</v>
      </c>
      <c r="F341" s="69">
        <v>7627.1186440677966</v>
      </c>
      <c r="G341" s="69">
        <f>F341*1.18</f>
        <v>9000</v>
      </c>
      <c r="H341" s="69">
        <f>D341*G341</f>
        <v>135000</v>
      </c>
      <c r="I341" s="36">
        <v>36.043999999999997</v>
      </c>
      <c r="J341" s="64" t="s">
        <v>11</v>
      </c>
      <c r="K341" s="74">
        <f>G341</f>
        <v>9000</v>
      </c>
      <c r="L341" s="75">
        <f>I341*K341</f>
        <v>324396</v>
      </c>
      <c r="M341" s="74">
        <f>I341-D341</f>
        <v>21.043999999999997</v>
      </c>
      <c r="N341">
        <f>M341*G341</f>
        <v>189395.99999999997</v>
      </c>
      <c r="O341" s="75"/>
      <c r="P341" s="75"/>
      <c r="Q341" s="74"/>
      <c r="R341" s="36"/>
      <c r="S341" s="64" t="s">
        <v>11</v>
      </c>
      <c r="T341" s="69">
        <v>7627.1186440677966</v>
      </c>
      <c r="U341" s="76">
        <f>R341*T341</f>
        <v>0</v>
      </c>
      <c r="AF341" s="77">
        <f>D341+R341</f>
        <v>15</v>
      </c>
      <c r="AG341" s="64" t="s">
        <v>11</v>
      </c>
      <c r="AH341" s="69">
        <v>7627.1186440677966</v>
      </c>
      <c r="AI341" s="74">
        <f>AF341*AH341</f>
        <v>114406.77966101695</v>
      </c>
    </row>
    <row r="342" spans="1:35">
      <c r="A342" s="44">
        <v>169</v>
      </c>
    </row>
    <row r="343" spans="1:35" ht="15.6">
      <c r="A343" s="44">
        <v>170</v>
      </c>
      <c r="B343" s="64">
        <v>170</v>
      </c>
      <c r="C343" s="29" t="s">
        <v>303</v>
      </c>
      <c r="D343" s="64">
        <v>150</v>
      </c>
      <c r="E343" s="64" t="s">
        <v>11</v>
      </c>
      <c r="F343" s="69">
        <v>1525.4237288135594</v>
      </c>
      <c r="G343" s="69">
        <f>F343*1.18</f>
        <v>1800</v>
      </c>
      <c r="H343" s="69">
        <f>D343*G343</f>
        <v>270000</v>
      </c>
      <c r="I343" s="36">
        <v>69.02</v>
      </c>
      <c r="J343" s="64" t="s">
        <v>11</v>
      </c>
      <c r="K343" s="74">
        <f>G343</f>
        <v>1800</v>
      </c>
      <c r="L343" s="75">
        <f>I343*K343</f>
        <v>124236</v>
      </c>
      <c r="M343" s="74">
        <f>I343-D343</f>
        <v>-80.98</v>
      </c>
      <c r="N343">
        <f>M343*G343</f>
        <v>-145764</v>
      </c>
      <c r="O343" s="75">
        <f>M343*K343</f>
        <v>-145764</v>
      </c>
      <c r="P343" s="75"/>
      <c r="Q343" s="74"/>
      <c r="R343" s="36"/>
      <c r="S343" s="64" t="s">
        <v>11</v>
      </c>
      <c r="T343" s="69">
        <v>1525.4237288135594</v>
      </c>
      <c r="U343" s="76">
        <f>R343*T343</f>
        <v>0</v>
      </c>
      <c r="AF343" s="77">
        <f>D343+R343</f>
        <v>150</v>
      </c>
      <c r="AG343" s="64" t="s">
        <v>11</v>
      </c>
      <c r="AH343" s="69">
        <v>1525.4237288135594</v>
      </c>
      <c r="AI343" s="74">
        <f>AF343*AH343</f>
        <v>228813.55932203389</v>
      </c>
    </row>
    <row r="344" spans="1:35">
      <c r="A344" s="44">
        <v>170</v>
      </c>
    </row>
    <row r="345" spans="1:35" ht="31.2">
      <c r="A345" s="44">
        <v>171</v>
      </c>
      <c r="B345" s="64">
        <v>171</v>
      </c>
      <c r="C345" s="67" t="s">
        <v>304</v>
      </c>
      <c r="D345" s="64">
        <v>50</v>
      </c>
      <c r="E345" s="64" t="s">
        <v>11</v>
      </c>
      <c r="F345" s="69">
        <v>5338.9830508474579</v>
      </c>
      <c r="G345" s="69">
        <f>F345*1.18</f>
        <v>6300</v>
      </c>
      <c r="H345" s="69">
        <f>D345*G345</f>
        <v>315000</v>
      </c>
      <c r="I345" s="36">
        <v>88.92</v>
      </c>
      <c r="J345" s="64" t="s">
        <v>11</v>
      </c>
      <c r="K345" s="74">
        <f>G345</f>
        <v>6300</v>
      </c>
      <c r="L345" s="75">
        <f>I345*K345</f>
        <v>560196</v>
      </c>
      <c r="M345" s="74">
        <f>I345-D345</f>
        <v>38.92</v>
      </c>
      <c r="N345">
        <f>M345*G345</f>
        <v>245196</v>
      </c>
      <c r="O345" s="75"/>
      <c r="P345" s="75"/>
      <c r="Q345" s="74"/>
      <c r="R345" s="36"/>
      <c r="S345" s="64" t="s">
        <v>11</v>
      </c>
      <c r="T345" s="69">
        <v>5338.9830508474579</v>
      </c>
      <c r="U345" s="76">
        <f>R345*T345</f>
        <v>0</v>
      </c>
      <c r="AF345" s="77">
        <f>D345+R345</f>
        <v>50</v>
      </c>
      <c r="AG345" s="64" t="s">
        <v>11</v>
      </c>
      <c r="AH345" s="69">
        <v>5338.9830508474579</v>
      </c>
      <c r="AI345" s="74">
        <f>AF345*AH345</f>
        <v>266949.15254237287</v>
      </c>
    </row>
    <row r="346" spans="1:35">
      <c r="A346" s="44">
        <v>171</v>
      </c>
    </row>
    <row r="347" spans="1:35" ht="31.2">
      <c r="A347" s="44">
        <v>172</v>
      </c>
      <c r="B347" s="64">
        <v>172</v>
      </c>
      <c r="C347" s="29" t="s">
        <v>305</v>
      </c>
      <c r="D347" s="64">
        <v>50</v>
      </c>
      <c r="E347" s="64" t="s">
        <v>11</v>
      </c>
      <c r="F347" s="69">
        <v>5338.9830508474579</v>
      </c>
      <c r="G347" s="69">
        <f>F347*1.18</f>
        <v>6300</v>
      </c>
      <c r="H347" s="69">
        <f>D347*G347</f>
        <v>315000</v>
      </c>
      <c r="I347" s="36">
        <v>0</v>
      </c>
      <c r="J347" s="64" t="s">
        <v>11</v>
      </c>
      <c r="K347" s="74">
        <f>G347</f>
        <v>6300</v>
      </c>
      <c r="L347" s="75">
        <f>I347*K347</f>
        <v>0</v>
      </c>
      <c r="M347" s="74">
        <f>I347-D347</f>
        <v>-50</v>
      </c>
      <c r="N347">
        <f>M347*G347</f>
        <v>-315000</v>
      </c>
      <c r="O347" s="75">
        <f>M347*K347</f>
        <v>-315000</v>
      </c>
      <c r="P347" s="75"/>
      <c r="Q347" s="74"/>
      <c r="R347" s="36"/>
      <c r="S347" s="64" t="s">
        <v>11</v>
      </c>
      <c r="T347" s="69">
        <v>5338.9830508474579</v>
      </c>
      <c r="U347" s="76">
        <f>R347*T347</f>
        <v>0</v>
      </c>
      <c r="AF347" s="77">
        <f>D347+R347</f>
        <v>50</v>
      </c>
      <c r="AG347" s="64" t="s">
        <v>11</v>
      </c>
      <c r="AH347" s="69">
        <v>5338.9830508474579</v>
      </c>
      <c r="AI347" s="74">
        <f>AF347*AH347</f>
        <v>266949.15254237287</v>
      </c>
    </row>
    <row r="348" spans="1:35">
      <c r="A348" s="44">
        <v>172</v>
      </c>
    </row>
    <row r="349" spans="1:35" ht="31.2">
      <c r="A349" s="44">
        <v>173</v>
      </c>
      <c r="B349" s="64">
        <v>173</v>
      </c>
      <c r="C349" s="29" t="s">
        <v>306</v>
      </c>
      <c r="D349" s="64">
        <v>45</v>
      </c>
      <c r="E349" s="64" t="s">
        <v>11</v>
      </c>
      <c r="F349" s="69">
        <v>6271.1864406779669</v>
      </c>
      <c r="G349" s="69">
        <f>F349*1.18</f>
        <v>7400.0000000000009</v>
      </c>
      <c r="H349" s="69">
        <f>D349*G349</f>
        <v>333000.00000000006</v>
      </c>
      <c r="I349" s="36">
        <v>0</v>
      </c>
      <c r="J349" s="64" t="s">
        <v>11</v>
      </c>
      <c r="K349" s="74">
        <f>G349</f>
        <v>7400.0000000000009</v>
      </c>
      <c r="L349" s="75">
        <f>I349*K349</f>
        <v>0</v>
      </c>
      <c r="M349" s="74">
        <f>I349-D349</f>
        <v>-45</v>
      </c>
      <c r="N349">
        <f>M349*G349</f>
        <v>-333000.00000000006</v>
      </c>
      <c r="O349" s="75">
        <f>M349*K349</f>
        <v>-333000.00000000006</v>
      </c>
      <c r="P349" s="75"/>
      <c r="Q349" s="74"/>
      <c r="R349" s="36"/>
      <c r="S349" s="64" t="s">
        <v>11</v>
      </c>
      <c r="T349" s="69">
        <v>6271.1864406779669</v>
      </c>
      <c r="U349" s="76">
        <f>R349*T349</f>
        <v>0</v>
      </c>
      <c r="AF349" s="77">
        <f>D349+R349</f>
        <v>45</v>
      </c>
      <c r="AG349" s="64" t="s">
        <v>11</v>
      </c>
      <c r="AH349" s="69">
        <v>6271.1864406779669</v>
      </c>
      <c r="AI349" s="74">
        <f>AF349*AH349</f>
        <v>282203.3898305085</v>
      </c>
    </row>
    <row r="350" spans="1:35">
      <c r="A350" s="44">
        <v>173</v>
      </c>
    </row>
    <row r="351" spans="1:35" ht="15.6">
      <c r="A351" s="44">
        <v>174</v>
      </c>
      <c r="B351" s="64">
        <v>174</v>
      </c>
      <c r="C351" s="29" t="s">
        <v>307</v>
      </c>
      <c r="D351" s="64">
        <v>40</v>
      </c>
      <c r="E351" s="64" t="s">
        <v>11</v>
      </c>
      <c r="F351" s="69">
        <v>4576.2711864406783</v>
      </c>
      <c r="G351" s="69">
        <f>F351*1.18</f>
        <v>5400</v>
      </c>
      <c r="H351" s="69">
        <f>D351*G351</f>
        <v>216000</v>
      </c>
      <c r="I351" s="36">
        <v>42.606999999999999</v>
      </c>
      <c r="J351" s="64" t="s">
        <v>11</v>
      </c>
      <c r="K351" s="74">
        <f>G351</f>
        <v>5400</v>
      </c>
      <c r="L351" s="75">
        <f>I351*K351</f>
        <v>230077.8</v>
      </c>
      <c r="M351" s="74">
        <f>I351-D351</f>
        <v>2.6069999999999993</v>
      </c>
      <c r="N351">
        <f>M351*G351</f>
        <v>14077.799999999996</v>
      </c>
      <c r="O351" s="75"/>
      <c r="P351" s="75"/>
      <c r="Q351" s="74"/>
      <c r="R351" s="36"/>
      <c r="S351" s="64" t="s">
        <v>11</v>
      </c>
      <c r="T351" s="69">
        <v>4576.2711864406783</v>
      </c>
      <c r="U351" s="76">
        <f>R351*T351</f>
        <v>0</v>
      </c>
      <c r="AF351" s="77">
        <f>D351+R351</f>
        <v>40</v>
      </c>
      <c r="AG351" s="64" t="s">
        <v>11</v>
      </c>
      <c r="AH351" s="69">
        <v>4576.2711864406783</v>
      </c>
      <c r="AI351" s="74">
        <f>AF351*AH351</f>
        <v>183050.84745762713</v>
      </c>
    </row>
    <row r="352" spans="1:35">
      <c r="A352" s="44">
        <v>174</v>
      </c>
    </row>
    <row r="353" spans="1:35" ht="31.2">
      <c r="A353" s="44">
        <v>175</v>
      </c>
      <c r="B353" s="64">
        <v>175</v>
      </c>
      <c r="C353" s="29" t="s">
        <v>308</v>
      </c>
      <c r="D353" s="64">
        <v>45</v>
      </c>
      <c r="E353" s="64" t="s">
        <v>11</v>
      </c>
      <c r="F353" s="69">
        <v>15254.237288135593</v>
      </c>
      <c r="G353" s="69">
        <f>F353*1.18</f>
        <v>18000</v>
      </c>
      <c r="H353" s="69">
        <f>D353*G353</f>
        <v>810000</v>
      </c>
      <c r="I353" s="36">
        <v>93.7</v>
      </c>
      <c r="J353" s="64" t="s">
        <v>11</v>
      </c>
      <c r="K353" s="74">
        <f>G353</f>
        <v>18000</v>
      </c>
      <c r="L353" s="75">
        <f>I353*K353</f>
        <v>1686600</v>
      </c>
      <c r="M353" s="74">
        <f>I353-D353</f>
        <v>48.7</v>
      </c>
      <c r="N353">
        <f>M353*G353</f>
        <v>876600</v>
      </c>
      <c r="O353" s="75"/>
      <c r="P353" s="75"/>
      <c r="Q353" s="74"/>
      <c r="R353" s="36"/>
      <c r="S353" s="64" t="s">
        <v>11</v>
      </c>
      <c r="T353" s="69">
        <v>15254.237288135593</v>
      </c>
      <c r="U353" s="76">
        <f>R353*T353</f>
        <v>0</v>
      </c>
      <c r="AF353" s="77">
        <f>D353+R353</f>
        <v>45</v>
      </c>
      <c r="AG353" s="64" t="s">
        <v>11</v>
      </c>
      <c r="AH353" s="69">
        <v>15254.237288135593</v>
      </c>
      <c r="AI353" s="74">
        <f>AF353*AH353</f>
        <v>686440.67796610168</v>
      </c>
    </row>
    <row r="354" spans="1:35">
      <c r="A354" s="44">
        <v>175</v>
      </c>
    </row>
    <row r="355" spans="1:35" ht="15.6">
      <c r="A355" s="44">
        <v>176</v>
      </c>
      <c r="B355" s="64">
        <v>176</v>
      </c>
      <c r="C355" s="29" t="s">
        <v>309</v>
      </c>
      <c r="D355" s="64">
        <v>1400</v>
      </c>
      <c r="E355" s="64" t="s">
        <v>11</v>
      </c>
      <c r="F355" s="69">
        <v>1525.4237288135594</v>
      </c>
      <c r="G355" s="69">
        <f>F355*1.18</f>
        <v>1800</v>
      </c>
      <c r="H355" s="69">
        <f>D355*G355</f>
        <v>2520000</v>
      </c>
      <c r="I355" s="36">
        <v>1042.452</v>
      </c>
      <c r="J355" s="64" t="s">
        <v>11</v>
      </c>
      <c r="K355" s="74">
        <f>G355</f>
        <v>1800</v>
      </c>
      <c r="L355" s="75">
        <f>I355*K355</f>
        <v>1876413.6</v>
      </c>
      <c r="M355" s="74">
        <f>I355-D355</f>
        <v>-357.548</v>
      </c>
      <c r="N355">
        <f>M355*G355</f>
        <v>-643586.4</v>
      </c>
      <c r="O355" s="75">
        <f>M355*K355</f>
        <v>-643586.4</v>
      </c>
      <c r="P355" s="75"/>
      <c r="Q355" s="74"/>
      <c r="R355" s="36"/>
      <c r="S355" s="64" t="s">
        <v>11</v>
      </c>
      <c r="T355" s="69">
        <v>1525.4237288135594</v>
      </c>
      <c r="U355" s="76">
        <f>R355*T355</f>
        <v>0</v>
      </c>
      <c r="AF355" s="77">
        <f>D355+R355</f>
        <v>1400</v>
      </c>
      <c r="AG355" s="64" t="s">
        <v>11</v>
      </c>
      <c r="AH355" s="69">
        <v>1525.4237288135594</v>
      </c>
      <c r="AI355" s="74">
        <f>AF355*AH355</f>
        <v>2135593.220338983</v>
      </c>
    </row>
    <row r="356" spans="1:35">
      <c r="A356" s="44">
        <v>176</v>
      </c>
    </row>
    <row r="357" spans="1:35" ht="15.6">
      <c r="A357" s="44">
        <v>177</v>
      </c>
      <c r="B357" s="64">
        <v>177</v>
      </c>
      <c r="C357" s="29" t="s">
        <v>310</v>
      </c>
      <c r="D357" s="64">
        <v>500</v>
      </c>
      <c r="E357" s="64" t="s">
        <v>11</v>
      </c>
      <c r="F357" s="69">
        <v>2542.3728813559323</v>
      </c>
      <c r="G357" s="69">
        <f>F357*1.18</f>
        <v>3000</v>
      </c>
      <c r="H357" s="69">
        <f>D357*G357</f>
        <v>1500000</v>
      </c>
      <c r="I357" s="36">
        <v>672.5</v>
      </c>
      <c r="J357" s="64" t="s">
        <v>11</v>
      </c>
      <c r="K357" s="74">
        <f>G357</f>
        <v>3000</v>
      </c>
      <c r="L357" s="75">
        <f>I357*K357</f>
        <v>2017500</v>
      </c>
      <c r="M357" s="74">
        <f>I357-D357</f>
        <v>172.5</v>
      </c>
      <c r="N357">
        <f>M357*G357</f>
        <v>517500</v>
      </c>
      <c r="O357" s="75"/>
      <c r="P357" s="75"/>
      <c r="Q357" s="74"/>
      <c r="R357" s="36"/>
      <c r="S357" s="64" t="s">
        <v>11</v>
      </c>
      <c r="T357" s="69">
        <v>2542.3728813559323</v>
      </c>
      <c r="U357" s="76">
        <f>R357*T357</f>
        <v>0</v>
      </c>
      <c r="AF357" s="77">
        <f>D357+R357</f>
        <v>500</v>
      </c>
      <c r="AG357" s="64" t="s">
        <v>11</v>
      </c>
      <c r="AH357" s="69">
        <v>2542.3728813559323</v>
      </c>
      <c r="AI357" s="74">
        <f>AF357*AH357</f>
        <v>1271186.4406779662</v>
      </c>
    </row>
    <row r="358" spans="1:35">
      <c r="A358" s="44">
        <v>177</v>
      </c>
    </row>
    <row r="359" spans="1:35" ht="31.2">
      <c r="A359" s="44">
        <v>178</v>
      </c>
      <c r="B359" s="64">
        <v>178</v>
      </c>
      <c r="C359" s="29" t="s">
        <v>311</v>
      </c>
      <c r="D359" s="64">
        <v>350</v>
      </c>
      <c r="E359" s="64" t="s">
        <v>11</v>
      </c>
      <c r="F359" s="69">
        <v>1067.7966101694915</v>
      </c>
      <c r="G359" s="69">
        <f>F359*1.18</f>
        <v>1260</v>
      </c>
      <c r="H359" s="69">
        <f>D359*G359</f>
        <v>441000</v>
      </c>
      <c r="I359" s="36">
        <v>0</v>
      </c>
      <c r="J359" s="64" t="s">
        <v>11</v>
      </c>
      <c r="K359" s="74">
        <f>G359</f>
        <v>1260</v>
      </c>
      <c r="L359" s="75">
        <f>I359*K359</f>
        <v>0</v>
      </c>
      <c r="M359" s="74">
        <f>I359-D359</f>
        <v>-350</v>
      </c>
      <c r="N359">
        <f>M359*G359</f>
        <v>-441000</v>
      </c>
      <c r="O359" s="75">
        <f>M359*K359</f>
        <v>-441000</v>
      </c>
      <c r="P359" s="75"/>
      <c r="Q359" s="74"/>
      <c r="R359" s="36"/>
      <c r="S359" s="64" t="s">
        <v>11</v>
      </c>
      <c r="T359" s="69">
        <v>1067.7966101694915</v>
      </c>
      <c r="U359" s="76">
        <f>R359*T359</f>
        <v>0</v>
      </c>
      <c r="AF359" s="77">
        <f>D359+R359</f>
        <v>350</v>
      </c>
      <c r="AG359" s="64" t="s">
        <v>11</v>
      </c>
      <c r="AH359" s="69">
        <v>1067.7966101694915</v>
      </c>
      <c r="AI359" s="74">
        <f>AF359*AH359</f>
        <v>373728.81355932204</v>
      </c>
    </row>
    <row r="360" spans="1:35">
      <c r="A360" s="44">
        <v>178</v>
      </c>
    </row>
    <row r="361" spans="1:35" ht="15.6">
      <c r="A361" s="44">
        <v>179</v>
      </c>
      <c r="B361" s="64">
        <v>179</v>
      </c>
      <c r="C361" s="29" t="s">
        <v>312</v>
      </c>
      <c r="D361" s="64">
        <v>53.55</v>
      </c>
      <c r="E361" s="64" t="s">
        <v>11</v>
      </c>
      <c r="F361" s="69">
        <v>4576.2711864406783</v>
      </c>
      <c r="G361" s="69">
        <f>F361*1.18</f>
        <v>5400</v>
      </c>
      <c r="H361" s="69">
        <f>D361*G361</f>
        <v>289170</v>
      </c>
      <c r="I361" s="36">
        <v>57.253999999999998</v>
      </c>
      <c r="J361" s="64" t="s">
        <v>11</v>
      </c>
      <c r="K361" s="74">
        <f>G361</f>
        <v>5400</v>
      </c>
      <c r="L361" s="75">
        <f>I361*K361</f>
        <v>309171.59999999998</v>
      </c>
      <c r="M361" s="74">
        <f>I361-D361</f>
        <v>3.7040000000000006</v>
      </c>
      <c r="N361">
        <f>M361*G361</f>
        <v>20001.600000000002</v>
      </c>
      <c r="O361" s="75"/>
      <c r="P361" s="75"/>
      <c r="Q361" s="74"/>
      <c r="R361" s="36"/>
      <c r="S361" s="64" t="s">
        <v>11</v>
      </c>
      <c r="T361" s="69">
        <v>4576.2711864406783</v>
      </c>
      <c r="U361" s="76">
        <f>R361*T361</f>
        <v>0</v>
      </c>
      <c r="AF361" s="77">
        <f>D361+R361</f>
        <v>53.55</v>
      </c>
      <c r="AG361" s="64" t="s">
        <v>11</v>
      </c>
      <c r="AH361" s="69">
        <v>4576.2711864406783</v>
      </c>
      <c r="AI361" s="74">
        <f>AF361*AH361</f>
        <v>245059.32203389832</v>
      </c>
    </row>
    <row r="362" spans="1:35">
      <c r="A362" s="44">
        <v>179</v>
      </c>
    </row>
    <row r="363" spans="1:35" ht="62.4">
      <c r="A363" s="44">
        <v>180</v>
      </c>
      <c r="B363" s="64">
        <v>180</v>
      </c>
      <c r="C363" s="65" t="s">
        <v>313</v>
      </c>
      <c r="D363" s="64">
        <v>500</v>
      </c>
      <c r="E363" s="64" t="s">
        <v>14</v>
      </c>
      <c r="F363" s="69">
        <v>152.54237288135593</v>
      </c>
      <c r="G363" s="69">
        <f>F363*1.18</f>
        <v>180</v>
      </c>
      <c r="H363" s="69">
        <f>D363*G363</f>
        <v>90000</v>
      </c>
      <c r="I363" s="36">
        <v>0</v>
      </c>
      <c r="J363" s="64" t="s">
        <v>14</v>
      </c>
      <c r="K363" s="74">
        <f>G363</f>
        <v>180</v>
      </c>
      <c r="L363" s="75">
        <f>I363*K363</f>
        <v>0</v>
      </c>
      <c r="M363" s="74">
        <f>I363-D363</f>
        <v>-500</v>
      </c>
      <c r="N363">
        <f>M363*G363</f>
        <v>-90000</v>
      </c>
      <c r="O363" s="75">
        <f>M363*K363</f>
        <v>-90000</v>
      </c>
      <c r="P363" s="75"/>
      <c r="Q363" s="74"/>
      <c r="R363" s="36"/>
      <c r="S363" s="64" t="s">
        <v>14</v>
      </c>
      <c r="T363" s="69">
        <v>152.54237288135593</v>
      </c>
      <c r="U363" s="76">
        <f>R363*T363</f>
        <v>0</v>
      </c>
      <c r="AF363" s="77">
        <f>D363+R363</f>
        <v>500</v>
      </c>
      <c r="AG363" s="64" t="s">
        <v>14</v>
      </c>
      <c r="AH363" s="69">
        <v>152.54237288135593</v>
      </c>
      <c r="AI363" s="74">
        <f>AF363*AH363</f>
        <v>76271.186440677964</v>
      </c>
    </row>
    <row r="364" spans="1:35">
      <c r="A364" s="44">
        <v>180</v>
      </c>
    </row>
    <row r="365" spans="1:35" ht="78">
      <c r="A365" s="44">
        <v>181</v>
      </c>
      <c r="B365" s="64">
        <v>181</v>
      </c>
      <c r="C365" s="65" t="s">
        <v>314</v>
      </c>
      <c r="D365" s="64">
        <v>500</v>
      </c>
      <c r="E365" s="64" t="s">
        <v>14</v>
      </c>
      <c r="F365" s="69">
        <v>533.89830508474574</v>
      </c>
      <c r="G365" s="69">
        <f>F365*1.18</f>
        <v>630</v>
      </c>
      <c r="H365" s="69">
        <f>D365*G365</f>
        <v>315000</v>
      </c>
      <c r="I365" s="36">
        <v>1049</v>
      </c>
      <c r="J365" s="64" t="s">
        <v>14</v>
      </c>
      <c r="K365" s="74">
        <f>G365</f>
        <v>630</v>
      </c>
      <c r="L365" s="75">
        <f>I365*K365</f>
        <v>660870</v>
      </c>
      <c r="M365" s="74">
        <f>I365-D365</f>
        <v>549</v>
      </c>
      <c r="N365">
        <f>M365*G365</f>
        <v>345870</v>
      </c>
      <c r="O365" s="75"/>
      <c r="P365" s="75"/>
      <c r="Q365" s="74"/>
      <c r="R365" s="36"/>
      <c r="S365" s="64" t="s">
        <v>14</v>
      </c>
      <c r="T365" s="69">
        <v>533.89830508474574</v>
      </c>
      <c r="U365" s="76">
        <f>R365*T365</f>
        <v>0</v>
      </c>
      <c r="AF365" s="77">
        <f>D365+R365</f>
        <v>500</v>
      </c>
      <c r="AG365" s="64" t="s">
        <v>14</v>
      </c>
      <c r="AH365" s="69">
        <v>533.89830508474574</v>
      </c>
      <c r="AI365" s="74">
        <f>AF365*AH365</f>
        <v>266949.15254237287</v>
      </c>
    </row>
    <row r="366" spans="1:35">
      <c r="A366" s="44">
        <v>181</v>
      </c>
    </row>
    <row r="367" spans="1:35" ht="31.2">
      <c r="A367" s="44">
        <v>182</v>
      </c>
      <c r="B367" s="64">
        <v>182</v>
      </c>
      <c r="C367" s="65" t="s">
        <v>316</v>
      </c>
      <c r="D367" s="64">
        <v>6500</v>
      </c>
      <c r="E367" s="64" t="s">
        <v>317</v>
      </c>
      <c r="F367" s="69">
        <v>152.54237288135593</v>
      </c>
      <c r="G367" s="69">
        <f>F367*1.18</f>
        <v>180</v>
      </c>
      <c r="H367" s="69">
        <f>D367*G367</f>
        <v>1170000</v>
      </c>
      <c r="I367" s="70">
        <f>AF367</f>
        <v>6500</v>
      </c>
      <c r="J367" s="64" t="s">
        <v>317</v>
      </c>
      <c r="K367" s="74">
        <f>G367</f>
        <v>180</v>
      </c>
      <c r="L367" s="75">
        <f>I367*K367</f>
        <v>1170000</v>
      </c>
      <c r="M367" s="74">
        <f>I367-D367</f>
        <v>0</v>
      </c>
      <c r="N367">
        <f>M367*G367</f>
        <v>0</v>
      </c>
      <c r="O367" s="75"/>
      <c r="P367" s="75"/>
      <c r="Q367" s="74"/>
      <c r="R367" s="36"/>
      <c r="S367" s="64" t="s">
        <v>317</v>
      </c>
      <c r="T367" s="69">
        <v>152.54237288135593</v>
      </c>
      <c r="U367" s="76">
        <f>R367*T367</f>
        <v>0</v>
      </c>
      <c r="AF367" s="77">
        <f>D367+R367</f>
        <v>6500</v>
      </c>
      <c r="AG367" s="64" t="s">
        <v>317</v>
      </c>
      <c r="AH367" s="69">
        <v>152.54237288135593</v>
      </c>
      <c r="AI367" s="74">
        <f>AF367*AH367</f>
        <v>991525.42372881353</v>
      </c>
    </row>
    <row r="368" spans="1:35">
      <c r="A368" s="44">
        <v>182</v>
      </c>
    </row>
    <row r="369" spans="1:35" ht="31.2">
      <c r="A369" s="44">
        <v>183</v>
      </c>
      <c r="B369" s="64">
        <v>183</v>
      </c>
      <c r="C369" s="65" t="s">
        <v>319</v>
      </c>
      <c r="D369" s="64">
        <v>65</v>
      </c>
      <c r="E369" s="64" t="s">
        <v>11</v>
      </c>
      <c r="F369" s="69">
        <v>915.25423728813564</v>
      </c>
      <c r="G369" s="69">
        <f>F369*1.18</f>
        <v>1080</v>
      </c>
      <c r="H369" s="69">
        <f>D369*G369</f>
        <v>70200</v>
      </c>
      <c r="I369" s="71">
        <f>AF369</f>
        <v>65</v>
      </c>
      <c r="J369" s="64" t="s">
        <v>11</v>
      </c>
      <c r="K369" s="74">
        <f>G369</f>
        <v>1080</v>
      </c>
      <c r="L369" s="75">
        <f>I369*K369</f>
        <v>70200</v>
      </c>
      <c r="M369" s="74">
        <f>I369-D369</f>
        <v>0</v>
      </c>
      <c r="N369">
        <f>M369*G369</f>
        <v>0</v>
      </c>
      <c r="O369" s="75"/>
      <c r="P369" s="75"/>
      <c r="Q369" s="74"/>
      <c r="R369" s="36"/>
      <c r="S369" s="64" t="s">
        <v>11</v>
      </c>
      <c r="T369" s="69">
        <v>915.25423728813564</v>
      </c>
      <c r="U369" s="76">
        <f>R369*T369</f>
        <v>0</v>
      </c>
      <c r="AF369" s="77">
        <f>D369+R369</f>
        <v>65</v>
      </c>
      <c r="AG369" s="64" t="s">
        <v>11</v>
      </c>
      <c r="AH369" s="69">
        <v>915.25423728813564</v>
      </c>
      <c r="AI369" s="74">
        <f>AF369*AH369</f>
        <v>59491.525423728817</v>
      </c>
    </row>
    <row r="370" spans="1:35">
      <c r="A370" s="44">
        <v>183</v>
      </c>
    </row>
    <row r="371" spans="1:35" ht="15.6">
      <c r="A371" s="44">
        <v>184</v>
      </c>
      <c r="B371" s="64">
        <v>184</v>
      </c>
      <c r="C371" s="29" t="s">
        <v>320</v>
      </c>
      <c r="D371" s="64">
        <v>25</v>
      </c>
      <c r="E371" s="64" t="s">
        <v>14</v>
      </c>
      <c r="F371" s="69">
        <v>228.81355932203391</v>
      </c>
      <c r="G371" s="69">
        <f>F371*1.18</f>
        <v>270</v>
      </c>
      <c r="H371" s="69">
        <f>D371*G371</f>
        <v>6750</v>
      </c>
      <c r="I371" s="36">
        <v>24</v>
      </c>
      <c r="J371" s="64" t="s">
        <v>14</v>
      </c>
      <c r="K371" s="74">
        <f>G371</f>
        <v>270</v>
      </c>
      <c r="L371" s="75">
        <f>I371*K371</f>
        <v>6480</v>
      </c>
      <c r="M371" s="74">
        <f>I371-D371</f>
        <v>-1</v>
      </c>
      <c r="N371">
        <f>M371*G371</f>
        <v>-270</v>
      </c>
      <c r="O371" s="75">
        <f>M371*K371</f>
        <v>-270</v>
      </c>
      <c r="P371" s="75"/>
      <c r="Q371" s="74"/>
      <c r="R371" s="36"/>
      <c r="S371" s="64" t="s">
        <v>14</v>
      </c>
      <c r="T371" s="69">
        <v>228.81355932203391</v>
      </c>
      <c r="U371" s="76">
        <f>R371*T371</f>
        <v>0</v>
      </c>
      <c r="AF371" s="77">
        <f>D371+R371</f>
        <v>25</v>
      </c>
      <c r="AG371" s="64" t="s">
        <v>14</v>
      </c>
      <c r="AH371" s="69">
        <v>228.81355932203391</v>
      </c>
      <c r="AI371" s="74">
        <f>AF371*AH371</f>
        <v>5720.3389830508477</v>
      </c>
    </row>
    <row r="372" spans="1:35">
      <c r="A372" s="44">
        <v>184</v>
      </c>
    </row>
    <row r="373" spans="1:35" ht="15.6">
      <c r="A373" s="44">
        <v>185</v>
      </c>
      <c r="B373" s="64">
        <v>185</v>
      </c>
      <c r="C373" s="29" t="s">
        <v>321</v>
      </c>
      <c r="D373" s="64">
        <v>4</v>
      </c>
      <c r="E373" s="64" t="s">
        <v>14</v>
      </c>
      <c r="F373" s="69">
        <v>4576.2711864406783</v>
      </c>
      <c r="G373" s="69">
        <f>F373*1.18</f>
        <v>5400</v>
      </c>
      <c r="H373" s="69">
        <f>D373*G373</f>
        <v>21600</v>
      </c>
      <c r="I373" s="36">
        <v>4</v>
      </c>
      <c r="J373" s="64" t="s">
        <v>14</v>
      </c>
      <c r="K373" s="74">
        <f>G373</f>
        <v>5400</v>
      </c>
      <c r="L373" s="75">
        <f>I373*K373</f>
        <v>21600</v>
      </c>
      <c r="M373" s="74">
        <f>I373-D373</f>
        <v>0</v>
      </c>
      <c r="N373">
        <f>M373*G373</f>
        <v>0</v>
      </c>
      <c r="O373" s="75"/>
      <c r="P373" s="75"/>
      <c r="Q373" s="74"/>
      <c r="R373" s="36"/>
      <c r="S373" s="64" t="s">
        <v>14</v>
      </c>
      <c r="T373" s="69">
        <v>4576.2711864406783</v>
      </c>
      <c r="U373" s="76">
        <f>R373*T373</f>
        <v>0</v>
      </c>
      <c r="AF373" s="77">
        <f>D373+R373</f>
        <v>4</v>
      </c>
      <c r="AG373" s="64" t="s">
        <v>14</v>
      </c>
      <c r="AH373" s="69">
        <v>4576.2711864406783</v>
      </c>
      <c r="AI373" s="74">
        <f>AF373*AH373</f>
        <v>18305.084745762713</v>
      </c>
    </row>
    <row r="374" spans="1:35">
      <c r="A374" s="44">
        <v>185</v>
      </c>
    </row>
    <row r="375" spans="1:35" ht="15.6">
      <c r="A375" s="44">
        <v>186</v>
      </c>
      <c r="B375" s="64">
        <v>186</v>
      </c>
      <c r="C375" s="29" t="s">
        <v>322</v>
      </c>
      <c r="D375" s="64">
        <v>9</v>
      </c>
      <c r="E375" s="64" t="s">
        <v>14</v>
      </c>
      <c r="F375" s="69">
        <v>5338.9830508474579</v>
      </c>
      <c r="G375" s="69">
        <f>F375*1.18</f>
        <v>6300</v>
      </c>
      <c r="H375" s="69">
        <f>D375*G375</f>
        <v>56700</v>
      </c>
      <c r="I375" s="36">
        <v>9</v>
      </c>
      <c r="J375" s="64" t="s">
        <v>14</v>
      </c>
      <c r="K375" s="74">
        <f>G375</f>
        <v>6300</v>
      </c>
      <c r="L375" s="75">
        <f>I375*K375</f>
        <v>56700</v>
      </c>
      <c r="M375" s="74">
        <f>I375-D375</f>
        <v>0</v>
      </c>
      <c r="N375">
        <f>M375*G375</f>
        <v>0</v>
      </c>
      <c r="O375" s="75"/>
      <c r="P375" s="75"/>
      <c r="Q375" s="74"/>
      <c r="R375" s="36"/>
      <c r="S375" s="64" t="s">
        <v>14</v>
      </c>
      <c r="T375" s="69">
        <v>5338.9830508474579</v>
      </c>
      <c r="U375" s="76">
        <f>R375*T375</f>
        <v>0</v>
      </c>
      <c r="AF375" s="77">
        <f>D375+R375</f>
        <v>9</v>
      </c>
      <c r="AG375" s="64" t="s">
        <v>14</v>
      </c>
      <c r="AH375" s="69">
        <v>5338.9830508474579</v>
      </c>
      <c r="AI375" s="74">
        <f>AF375*AH375</f>
        <v>48050.847457627118</v>
      </c>
    </row>
    <row r="376" spans="1:35">
      <c r="A376" s="44">
        <v>186</v>
      </c>
    </row>
    <row r="377" spans="1:35" ht="15.6">
      <c r="A377" s="44">
        <v>187</v>
      </c>
      <c r="B377" s="64">
        <v>187</v>
      </c>
      <c r="C377" s="29" t="s">
        <v>323</v>
      </c>
      <c r="D377" s="64">
        <v>16</v>
      </c>
      <c r="E377" s="64" t="s">
        <v>14</v>
      </c>
      <c r="F377" s="69">
        <v>3050.8474576271187</v>
      </c>
      <c r="G377" s="69">
        <f>F377*1.18</f>
        <v>3600</v>
      </c>
      <c r="H377" s="69">
        <f>D377*G377</f>
        <v>57600</v>
      </c>
      <c r="I377" s="36">
        <v>16</v>
      </c>
      <c r="J377" s="64" t="s">
        <v>14</v>
      </c>
      <c r="K377" s="74">
        <f>G377</f>
        <v>3600</v>
      </c>
      <c r="L377" s="75">
        <f>I377*K377</f>
        <v>57600</v>
      </c>
      <c r="M377" s="74">
        <f>I377-D377</f>
        <v>0</v>
      </c>
      <c r="N377">
        <f>M377*G377</f>
        <v>0</v>
      </c>
      <c r="O377" s="75"/>
      <c r="P377" s="75"/>
      <c r="Q377" s="74"/>
      <c r="R377" s="36"/>
      <c r="S377" s="64" t="s">
        <v>14</v>
      </c>
      <c r="T377" s="69">
        <v>3050.8474576271187</v>
      </c>
      <c r="U377" s="76">
        <f>R377*T377</f>
        <v>0</v>
      </c>
      <c r="AF377" s="77">
        <f>D377+R377</f>
        <v>16</v>
      </c>
      <c r="AG377" s="64" t="s">
        <v>14</v>
      </c>
      <c r="AH377" s="69">
        <v>3050.8474576271187</v>
      </c>
      <c r="AI377" s="74">
        <f>AF377*AH377</f>
        <v>48813.5593220339</v>
      </c>
    </row>
    <row r="378" spans="1:35">
      <c r="A378" s="44">
        <v>187</v>
      </c>
    </row>
    <row r="379" spans="1:35" ht="15.6">
      <c r="A379" s="44">
        <v>188</v>
      </c>
      <c r="B379" s="64">
        <v>188</v>
      </c>
      <c r="C379" s="29" t="s">
        <v>324</v>
      </c>
      <c r="D379" s="64">
        <v>21</v>
      </c>
      <c r="E379" s="64" t="s">
        <v>14</v>
      </c>
      <c r="F379" s="69">
        <v>932.20338983050851</v>
      </c>
      <c r="G379" s="69">
        <f>F379*1.18</f>
        <v>1100</v>
      </c>
      <c r="H379" s="69">
        <f>D379*G379</f>
        <v>23100</v>
      </c>
      <c r="I379" s="36">
        <v>22</v>
      </c>
      <c r="J379" s="64" t="s">
        <v>14</v>
      </c>
      <c r="K379" s="74">
        <f>G379</f>
        <v>1100</v>
      </c>
      <c r="L379" s="75">
        <f>I379*K379</f>
        <v>24200</v>
      </c>
      <c r="M379" s="74">
        <f>I379-D379</f>
        <v>1</v>
      </c>
      <c r="N379">
        <f>M379*G379</f>
        <v>1100</v>
      </c>
      <c r="O379" s="75"/>
      <c r="P379" s="75"/>
      <c r="Q379" s="74"/>
      <c r="R379" s="36"/>
      <c r="S379" s="64" t="s">
        <v>14</v>
      </c>
      <c r="T379" s="69">
        <v>932.20338983050851</v>
      </c>
      <c r="U379" s="76">
        <f>R379*T379</f>
        <v>0</v>
      </c>
      <c r="AF379" s="77">
        <f>D379+R379</f>
        <v>21</v>
      </c>
      <c r="AG379" s="64" t="s">
        <v>14</v>
      </c>
      <c r="AH379" s="69">
        <v>932.20338983050851</v>
      </c>
      <c r="AI379" s="74">
        <f>AF379*AH379</f>
        <v>19576.271186440677</v>
      </c>
    </row>
    <row r="380" spans="1:35">
      <c r="A380" s="44">
        <v>188</v>
      </c>
    </row>
    <row r="381" spans="1:35" ht="31.2">
      <c r="A381" s="44">
        <v>189</v>
      </c>
      <c r="B381" s="64">
        <v>189</v>
      </c>
      <c r="C381" s="29" t="s">
        <v>325</v>
      </c>
      <c r="D381" s="64">
        <v>25</v>
      </c>
      <c r="E381" s="64" t="s">
        <v>14</v>
      </c>
      <c r="F381" s="69">
        <v>533.89830508474574</v>
      </c>
      <c r="G381" s="69">
        <f>F381*1.18</f>
        <v>630</v>
      </c>
      <c r="H381" s="69">
        <f>D381*G381</f>
        <v>15750</v>
      </c>
      <c r="I381" s="36">
        <v>16</v>
      </c>
      <c r="J381" s="64" t="s">
        <v>14</v>
      </c>
      <c r="K381" s="74">
        <f>G381</f>
        <v>630</v>
      </c>
      <c r="L381" s="75">
        <f>I381*K381</f>
        <v>10080</v>
      </c>
      <c r="M381" s="74">
        <f>I381-D381</f>
        <v>-9</v>
      </c>
      <c r="N381">
        <f>M381*G381</f>
        <v>-5670</v>
      </c>
      <c r="O381" s="75">
        <f>M381*K381</f>
        <v>-5670</v>
      </c>
      <c r="P381" s="75"/>
      <c r="Q381" s="74"/>
      <c r="R381" s="36"/>
      <c r="S381" s="64" t="s">
        <v>14</v>
      </c>
      <c r="T381" s="69">
        <v>533.89830508474574</v>
      </c>
      <c r="U381" s="76">
        <f>R381*T381</f>
        <v>0</v>
      </c>
      <c r="AF381" s="77">
        <f>D381+R381</f>
        <v>25</v>
      </c>
      <c r="AG381" s="64" t="s">
        <v>14</v>
      </c>
      <c r="AH381" s="69">
        <v>533.89830508474574</v>
      </c>
      <c r="AI381" s="74">
        <f>AF381*AH381</f>
        <v>13347.457627118643</v>
      </c>
    </row>
    <row r="382" spans="1:35">
      <c r="A382" s="44">
        <v>189</v>
      </c>
    </row>
    <row r="383" spans="1:35" ht="15.6">
      <c r="A383" s="44">
        <v>190</v>
      </c>
      <c r="B383" s="64">
        <v>190</v>
      </c>
      <c r="C383" s="29" t="s">
        <v>326</v>
      </c>
      <c r="D383" s="64">
        <v>36</v>
      </c>
      <c r="E383" s="64" t="s">
        <v>14</v>
      </c>
      <c r="F383" s="69">
        <v>457.62711864406782</v>
      </c>
      <c r="G383" s="69">
        <f>F383*1.18</f>
        <v>540</v>
      </c>
      <c r="H383" s="69">
        <f>D383*G383</f>
        <v>19440</v>
      </c>
      <c r="I383" s="36">
        <v>23</v>
      </c>
      <c r="J383" s="64" t="s">
        <v>14</v>
      </c>
      <c r="K383" s="74">
        <f>G383</f>
        <v>540</v>
      </c>
      <c r="L383" s="75">
        <f>I383*K383</f>
        <v>12420</v>
      </c>
      <c r="M383" s="74">
        <f>I383-D383</f>
        <v>-13</v>
      </c>
      <c r="N383">
        <f>M383*G383</f>
        <v>-7020</v>
      </c>
      <c r="O383" s="75">
        <f>M383*K383</f>
        <v>-7020</v>
      </c>
      <c r="P383" s="75"/>
      <c r="Q383" s="74"/>
      <c r="R383" s="36"/>
      <c r="S383" s="64" t="s">
        <v>14</v>
      </c>
      <c r="T383" s="69">
        <v>457.62711864406782</v>
      </c>
      <c r="U383" s="76">
        <f>R383*T383</f>
        <v>0</v>
      </c>
      <c r="AF383" s="77">
        <f>D383+R383</f>
        <v>36</v>
      </c>
      <c r="AG383" s="64" t="s">
        <v>14</v>
      </c>
      <c r="AH383" s="69">
        <v>457.62711864406782</v>
      </c>
      <c r="AI383" s="74">
        <f>AF383*AH383</f>
        <v>16474.576271186441</v>
      </c>
    </row>
    <row r="384" spans="1:35">
      <c r="A384" s="44">
        <v>190</v>
      </c>
    </row>
    <row r="385" spans="1:35" ht="31.2">
      <c r="A385" s="44">
        <v>191</v>
      </c>
      <c r="B385" s="64">
        <v>191</v>
      </c>
      <c r="C385" s="29" t="s">
        <v>327</v>
      </c>
      <c r="D385" s="64">
        <v>25</v>
      </c>
      <c r="E385" s="64" t="s">
        <v>14</v>
      </c>
      <c r="F385" s="69">
        <v>457.62711864406782</v>
      </c>
      <c r="G385" s="69">
        <f>F385*1.18</f>
        <v>540</v>
      </c>
      <c r="H385" s="69">
        <f>D385*G385</f>
        <v>13500</v>
      </c>
      <c r="I385" s="36">
        <v>15</v>
      </c>
      <c r="J385" s="64" t="s">
        <v>14</v>
      </c>
      <c r="K385" s="74">
        <f>G385</f>
        <v>540</v>
      </c>
      <c r="L385" s="75">
        <f>I385*K385</f>
        <v>8100</v>
      </c>
      <c r="M385" s="74">
        <f>I385-D385</f>
        <v>-10</v>
      </c>
      <c r="N385">
        <f>M385*G385</f>
        <v>-5400</v>
      </c>
      <c r="O385" s="75">
        <f>M385*K385</f>
        <v>-5400</v>
      </c>
      <c r="P385" s="75"/>
      <c r="Q385" s="74"/>
      <c r="R385" s="36"/>
      <c r="S385" s="64" t="s">
        <v>14</v>
      </c>
      <c r="T385" s="69">
        <v>457.62711864406782</v>
      </c>
      <c r="U385" s="76">
        <f>R385*T385</f>
        <v>0</v>
      </c>
      <c r="AF385" s="77">
        <f>D385+R385</f>
        <v>25</v>
      </c>
      <c r="AG385" s="64" t="s">
        <v>14</v>
      </c>
      <c r="AH385" s="69">
        <v>457.62711864406782</v>
      </c>
      <c r="AI385" s="74">
        <f>AF385*AH385</f>
        <v>11440.677966101695</v>
      </c>
    </row>
    <row r="386" spans="1:35">
      <c r="A386" s="44">
        <v>191</v>
      </c>
    </row>
    <row r="387" spans="1:35" ht="15.6">
      <c r="A387" s="44">
        <v>192</v>
      </c>
      <c r="B387" s="64">
        <v>192</v>
      </c>
      <c r="C387" s="29" t="s">
        <v>329</v>
      </c>
      <c r="D387" s="64">
        <v>25</v>
      </c>
      <c r="E387" s="64" t="s">
        <v>14</v>
      </c>
      <c r="F387" s="69">
        <v>610.16949152542372</v>
      </c>
      <c r="G387" s="69">
        <f>F387*1.18</f>
        <v>720</v>
      </c>
      <c r="H387" s="69">
        <f>D387*G387</f>
        <v>18000</v>
      </c>
      <c r="I387" s="36">
        <v>16</v>
      </c>
      <c r="J387" s="64" t="s">
        <v>14</v>
      </c>
      <c r="K387" s="74">
        <f>G387</f>
        <v>720</v>
      </c>
      <c r="L387" s="75">
        <f>I387*K387</f>
        <v>11520</v>
      </c>
      <c r="M387" s="74">
        <f>I387-D387</f>
        <v>-9</v>
      </c>
      <c r="N387">
        <f>M387*G387</f>
        <v>-6480</v>
      </c>
      <c r="O387" s="75">
        <f>M387*K387</f>
        <v>-6480</v>
      </c>
      <c r="P387" s="75"/>
      <c r="Q387" s="74"/>
      <c r="R387" s="36"/>
      <c r="S387" s="64" t="s">
        <v>14</v>
      </c>
      <c r="T387" s="69">
        <v>610.16949152542372</v>
      </c>
      <c r="U387" s="76">
        <f>R387*T387</f>
        <v>0</v>
      </c>
      <c r="AF387" s="77">
        <f>D387+R387</f>
        <v>25</v>
      </c>
      <c r="AG387" s="64" t="s">
        <v>14</v>
      </c>
      <c r="AH387" s="69">
        <v>610.16949152542372</v>
      </c>
      <c r="AI387" s="74">
        <f>AF387*AH387</f>
        <v>15254.237288135593</v>
      </c>
    </row>
    <row r="388" spans="1:35">
      <c r="A388" s="44">
        <v>192</v>
      </c>
    </row>
    <row r="389" spans="1:35" ht="31.2">
      <c r="A389" s="44">
        <v>193</v>
      </c>
      <c r="B389" s="64">
        <v>193</v>
      </c>
      <c r="C389" s="29" t="s">
        <v>330</v>
      </c>
      <c r="D389" s="64">
        <v>12</v>
      </c>
      <c r="E389" s="64" t="s">
        <v>14</v>
      </c>
      <c r="F389" s="69">
        <v>3050.8474576271187</v>
      </c>
      <c r="G389" s="69">
        <f>F389*1.18</f>
        <v>3600</v>
      </c>
      <c r="H389" s="69">
        <f>D389*G389</f>
        <v>43200</v>
      </c>
      <c r="I389" s="36">
        <v>9</v>
      </c>
      <c r="J389" s="64" t="s">
        <v>14</v>
      </c>
      <c r="K389" s="74">
        <f>G389</f>
        <v>3600</v>
      </c>
      <c r="L389" s="75">
        <f>I389*K389</f>
        <v>32400</v>
      </c>
      <c r="M389" s="74">
        <f>I389-D389</f>
        <v>-3</v>
      </c>
      <c r="N389">
        <f>M389*G389</f>
        <v>-10800</v>
      </c>
      <c r="O389" s="75">
        <f>M389*K389</f>
        <v>-10800</v>
      </c>
      <c r="P389" s="75"/>
      <c r="Q389" s="74"/>
      <c r="R389" s="36"/>
      <c r="S389" s="64" t="s">
        <v>14</v>
      </c>
      <c r="T389" s="69">
        <v>3050.8474576271187</v>
      </c>
      <c r="U389" s="76">
        <f>R389*T389</f>
        <v>0</v>
      </c>
      <c r="AF389" s="77">
        <f>D389+R389</f>
        <v>12</v>
      </c>
      <c r="AG389" s="64" t="s">
        <v>14</v>
      </c>
      <c r="AH389" s="69">
        <v>3050.8474576271187</v>
      </c>
      <c r="AI389" s="74">
        <f>AF389*AH389</f>
        <v>36610.169491525427</v>
      </c>
    </row>
    <row r="390" spans="1:35">
      <c r="A390" s="44">
        <v>193</v>
      </c>
    </row>
    <row r="391" spans="1:35" ht="31.2">
      <c r="A391" s="44">
        <v>194</v>
      </c>
      <c r="B391" s="64">
        <v>194</v>
      </c>
      <c r="C391" s="29" t="s">
        <v>331</v>
      </c>
      <c r="D391" s="64">
        <v>55</v>
      </c>
      <c r="E391" s="68" t="s">
        <v>64</v>
      </c>
      <c r="F391" s="69">
        <v>228.81355932203391</v>
      </c>
      <c r="G391" s="69">
        <f>F391*1.18</f>
        <v>270</v>
      </c>
      <c r="H391" s="69">
        <f>D391*G391</f>
        <v>14850</v>
      </c>
      <c r="I391" s="70">
        <f>AF391</f>
        <v>55</v>
      </c>
      <c r="J391" s="68" t="s">
        <v>64</v>
      </c>
      <c r="K391" s="74">
        <f>G391</f>
        <v>270</v>
      </c>
      <c r="L391" s="75">
        <f>I391*K391</f>
        <v>14850</v>
      </c>
      <c r="M391" s="74">
        <f>I391-D391</f>
        <v>0</v>
      </c>
      <c r="N391">
        <f>M391*G391</f>
        <v>0</v>
      </c>
      <c r="O391" s="75"/>
      <c r="P391" s="75"/>
      <c r="Q391" s="74"/>
      <c r="R391" s="36"/>
      <c r="S391" s="68" t="s">
        <v>64</v>
      </c>
      <c r="T391" s="69">
        <v>228.81355932203391</v>
      </c>
      <c r="U391" s="76">
        <f>R391*T391</f>
        <v>0</v>
      </c>
      <c r="AF391" s="77">
        <f>D391+R391</f>
        <v>55</v>
      </c>
      <c r="AG391" s="68" t="s">
        <v>64</v>
      </c>
      <c r="AH391" s="69">
        <v>228.81355932203391</v>
      </c>
      <c r="AI391" s="74">
        <f>AF391*AH391</f>
        <v>12584.745762711866</v>
      </c>
    </row>
    <row r="392" spans="1:35">
      <c r="A392" s="44">
        <v>194</v>
      </c>
    </row>
    <row r="393" spans="1:35" ht="31.2">
      <c r="A393" s="44">
        <v>195</v>
      </c>
      <c r="B393" s="64">
        <v>195</v>
      </c>
      <c r="C393" s="29" t="s">
        <v>332</v>
      </c>
      <c r="D393" s="64">
        <v>115</v>
      </c>
      <c r="E393" s="68" t="s">
        <v>64</v>
      </c>
      <c r="F393" s="69">
        <v>305.08474576271186</v>
      </c>
      <c r="G393" s="69">
        <f>F393*1.18</f>
        <v>360</v>
      </c>
      <c r="H393" s="69">
        <f>D393*G393</f>
        <v>41400</v>
      </c>
      <c r="I393" s="70">
        <f>AF393</f>
        <v>115</v>
      </c>
      <c r="J393" s="68" t="s">
        <v>64</v>
      </c>
      <c r="K393" s="74">
        <f>G393</f>
        <v>360</v>
      </c>
      <c r="L393" s="75">
        <f>I393*K393</f>
        <v>41400</v>
      </c>
      <c r="M393" s="74">
        <f>I393-D393</f>
        <v>0</v>
      </c>
      <c r="N393">
        <f>M393*G393</f>
        <v>0</v>
      </c>
      <c r="O393" s="75"/>
      <c r="P393" s="75"/>
      <c r="Q393" s="74"/>
      <c r="R393" s="36"/>
      <c r="S393" s="68" t="s">
        <v>64</v>
      </c>
      <c r="T393" s="69">
        <v>305.08474576271186</v>
      </c>
      <c r="U393" s="76">
        <f>R393*T393</f>
        <v>0</v>
      </c>
      <c r="AF393" s="77">
        <f>D393+R393</f>
        <v>115</v>
      </c>
      <c r="AG393" s="68" t="s">
        <v>64</v>
      </c>
      <c r="AH393" s="69">
        <v>305.08474576271186</v>
      </c>
      <c r="AI393" s="74">
        <f>AF393*AH393</f>
        <v>35084.745762711864</v>
      </c>
    </row>
    <row r="394" spans="1:35">
      <c r="A394" s="44">
        <v>195</v>
      </c>
    </row>
    <row r="395" spans="1:35" ht="31.2">
      <c r="A395" s="44">
        <v>196</v>
      </c>
      <c r="B395" s="64">
        <v>196</v>
      </c>
      <c r="C395" s="29" t="s">
        <v>333</v>
      </c>
      <c r="D395" s="64">
        <v>143</v>
      </c>
      <c r="E395" s="68" t="s">
        <v>64</v>
      </c>
      <c r="F395" s="69">
        <v>381.35593220338984</v>
      </c>
      <c r="G395" s="69">
        <f>F395*1.18</f>
        <v>450</v>
      </c>
      <c r="H395" s="69">
        <f>D395*G395</f>
        <v>64350</v>
      </c>
      <c r="I395" s="70">
        <f>AF395</f>
        <v>143</v>
      </c>
      <c r="J395" s="68" t="s">
        <v>64</v>
      </c>
      <c r="K395" s="74">
        <f>G395</f>
        <v>450</v>
      </c>
      <c r="L395" s="75">
        <f>I395*K395</f>
        <v>64350</v>
      </c>
      <c r="M395" s="74">
        <f>I395-D395</f>
        <v>0</v>
      </c>
      <c r="N395">
        <f>M395*G395</f>
        <v>0</v>
      </c>
      <c r="O395" s="75"/>
      <c r="P395" s="75"/>
      <c r="Q395" s="74"/>
      <c r="R395" s="36"/>
      <c r="S395" s="68" t="s">
        <v>64</v>
      </c>
      <c r="T395" s="69">
        <v>381.35593220338984</v>
      </c>
      <c r="U395" s="76">
        <f>R395*T395</f>
        <v>0</v>
      </c>
      <c r="AF395" s="77">
        <f>D395+R395</f>
        <v>143</v>
      </c>
      <c r="AG395" s="68" t="s">
        <v>64</v>
      </c>
      <c r="AH395" s="69">
        <v>381.35593220338984</v>
      </c>
      <c r="AI395" s="74">
        <f>AF395*AH395</f>
        <v>54533.898305084746</v>
      </c>
    </row>
    <row r="396" spans="1:35">
      <c r="A396" s="44">
        <v>196</v>
      </c>
    </row>
    <row r="397" spans="1:35" ht="15.6">
      <c r="A397" s="44">
        <v>197</v>
      </c>
      <c r="B397" s="64">
        <v>197</v>
      </c>
      <c r="C397" s="29" t="s">
        <v>334</v>
      </c>
      <c r="D397" s="64">
        <v>15</v>
      </c>
      <c r="E397" s="64" t="s">
        <v>14</v>
      </c>
      <c r="F397" s="69">
        <v>1220.3389830508474</v>
      </c>
      <c r="G397" s="69">
        <f>F397*1.18</f>
        <v>1440</v>
      </c>
      <c r="H397" s="69">
        <f>D397*G397</f>
        <v>21600</v>
      </c>
      <c r="I397" s="70">
        <f>AF397</f>
        <v>15</v>
      </c>
      <c r="J397" s="64" t="s">
        <v>14</v>
      </c>
      <c r="K397" s="74">
        <f>G397</f>
        <v>1440</v>
      </c>
      <c r="L397" s="75">
        <f>I397*K397</f>
        <v>21600</v>
      </c>
      <c r="M397" s="74">
        <f>I397-D397</f>
        <v>0</v>
      </c>
      <c r="N397">
        <f>M397*G397</f>
        <v>0</v>
      </c>
      <c r="O397" s="75"/>
      <c r="P397" s="75"/>
      <c r="Q397" s="74"/>
      <c r="R397" s="36"/>
      <c r="S397" s="64" t="s">
        <v>14</v>
      </c>
      <c r="T397" s="69">
        <v>1220.3389830508474</v>
      </c>
      <c r="U397" s="76">
        <f>R397*T397</f>
        <v>0</v>
      </c>
      <c r="AF397" s="77">
        <f>D397+R397</f>
        <v>15</v>
      </c>
      <c r="AG397" s="64" t="s">
        <v>14</v>
      </c>
      <c r="AH397" s="69">
        <v>1220.3389830508474</v>
      </c>
      <c r="AI397" s="74">
        <f>AF397*AH397</f>
        <v>18305.084745762713</v>
      </c>
    </row>
    <row r="398" spans="1:35">
      <c r="A398" s="44">
        <v>197</v>
      </c>
    </row>
    <row r="399" spans="1:35" ht="31.2">
      <c r="A399" s="44">
        <v>198</v>
      </c>
      <c r="B399" s="64">
        <v>198</v>
      </c>
      <c r="C399" s="29" t="s">
        <v>335</v>
      </c>
      <c r="D399" s="64">
        <v>145</v>
      </c>
      <c r="E399" s="68" t="s">
        <v>64</v>
      </c>
      <c r="F399" s="69">
        <v>381.35593220338984</v>
      </c>
      <c r="G399" s="69">
        <f>F399*1.18</f>
        <v>450</v>
      </c>
      <c r="H399" s="69">
        <f>D399*G399</f>
        <v>65250</v>
      </c>
      <c r="I399" s="70">
        <f>AF399</f>
        <v>145</v>
      </c>
      <c r="J399" s="68" t="s">
        <v>64</v>
      </c>
      <c r="K399" s="74">
        <f>G399</f>
        <v>450</v>
      </c>
      <c r="L399" s="75">
        <f>I399*K399</f>
        <v>65250</v>
      </c>
      <c r="M399" s="74">
        <f>I399-D399</f>
        <v>0</v>
      </c>
      <c r="N399">
        <f>M399*G399</f>
        <v>0</v>
      </c>
      <c r="O399" s="75"/>
      <c r="P399" s="75"/>
      <c r="Q399" s="74"/>
      <c r="R399" s="36"/>
      <c r="S399" s="68" t="s">
        <v>64</v>
      </c>
      <c r="T399" s="69">
        <v>381.35593220338984</v>
      </c>
      <c r="U399" s="76">
        <f>R399*T399</f>
        <v>0</v>
      </c>
      <c r="AF399" s="77">
        <f>D399+R399</f>
        <v>145</v>
      </c>
      <c r="AG399" s="68" t="s">
        <v>64</v>
      </c>
      <c r="AH399" s="69">
        <v>381.35593220338984</v>
      </c>
      <c r="AI399" s="74">
        <f>AF399*AH399</f>
        <v>55296.610169491527</v>
      </c>
    </row>
    <row r="400" spans="1:35">
      <c r="A400" s="44">
        <v>198</v>
      </c>
    </row>
    <row r="401" spans="1:35" ht="31.2">
      <c r="A401" s="44">
        <v>199</v>
      </c>
      <c r="B401" s="64">
        <v>199</v>
      </c>
      <c r="C401" s="29" t="s">
        <v>336</v>
      </c>
      <c r="D401" s="64">
        <v>145</v>
      </c>
      <c r="E401" s="68" t="s">
        <v>64</v>
      </c>
      <c r="F401" s="69">
        <v>457.62711864406782</v>
      </c>
      <c r="G401" s="69">
        <f>F401*1.18</f>
        <v>540</v>
      </c>
      <c r="H401" s="69">
        <f>D401*G401</f>
        <v>78300</v>
      </c>
      <c r="I401" s="70">
        <f>AF401</f>
        <v>145</v>
      </c>
      <c r="J401" s="68" t="s">
        <v>64</v>
      </c>
      <c r="K401" s="74">
        <f>G401</f>
        <v>540</v>
      </c>
      <c r="L401" s="75">
        <f>I401*K401</f>
        <v>78300</v>
      </c>
      <c r="M401" s="74">
        <f>I401-D401</f>
        <v>0</v>
      </c>
      <c r="N401">
        <f>M401*G401</f>
        <v>0</v>
      </c>
      <c r="O401" s="75"/>
      <c r="P401" s="75"/>
      <c r="Q401" s="74"/>
      <c r="R401" s="36"/>
      <c r="S401" s="68" t="s">
        <v>64</v>
      </c>
      <c r="T401" s="69">
        <v>457.62711864406782</v>
      </c>
      <c r="U401" s="76">
        <f>R401*T401</f>
        <v>0</v>
      </c>
      <c r="AF401" s="77">
        <f>D401+R401</f>
        <v>145</v>
      </c>
      <c r="AG401" s="68" t="s">
        <v>64</v>
      </c>
      <c r="AH401" s="69">
        <v>457.62711864406782</v>
      </c>
      <c r="AI401" s="74">
        <f>AF401*AH401</f>
        <v>66355.932203389835</v>
      </c>
    </row>
    <row r="402" spans="1:35">
      <c r="A402" s="44">
        <v>199</v>
      </c>
    </row>
    <row r="403" spans="1:35" ht="62.4">
      <c r="A403" s="44">
        <v>200</v>
      </c>
      <c r="B403" s="64">
        <v>200</v>
      </c>
      <c r="C403" s="29" t="s">
        <v>337</v>
      </c>
      <c r="D403" s="64">
        <v>5</v>
      </c>
      <c r="E403" s="64" t="s">
        <v>14</v>
      </c>
      <c r="F403" s="69">
        <v>533.89830508474574</v>
      </c>
      <c r="G403" s="69">
        <f>F403*1.18</f>
        <v>630</v>
      </c>
      <c r="H403" s="69">
        <f>D403*G403</f>
        <v>3150</v>
      </c>
      <c r="I403" s="70">
        <v>7</v>
      </c>
      <c r="J403" s="64" t="s">
        <v>14</v>
      </c>
      <c r="K403" s="74">
        <f>G403</f>
        <v>630</v>
      </c>
      <c r="L403" s="75">
        <f>I403*K403</f>
        <v>4410</v>
      </c>
      <c r="M403" s="74">
        <f>I403-D403</f>
        <v>2</v>
      </c>
      <c r="N403">
        <f>M403*G403</f>
        <v>1260</v>
      </c>
      <c r="O403" s="75"/>
      <c r="P403" s="75"/>
      <c r="Q403" s="74"/>
      <c r="R403" s="36"/>
      <c r="S403" s="64" t="s">
        <v>14</v>
      </c>
      <c r="T403" s="69">
        <v>533.89830508474574</v>
      </c>
      <c r="U403" s="76">
        <f>R403*T403</f>
        <v>0</v>
      </c>
      <c r="AF403" s="77">
        <f>D403+R403</f>
        <v>5</v>
      </c>
      <c r="AG403" s="64" t="s">
        <v>14</v>
      </c>
      <c r="AH403" s="69">
        <v>533.89830508474574</v>
      </c>
      <c r="AI403" s="74">
        <f>AF403*AH403</f>
        <v>2669.4915254237285</v>
      </c>
    </row>
    <row r="404" spans="1:35">
      <c r="A404" s="44">
        <v>200</v>
      </c>
    </row>
    <row r="405" spans="1:35" ht="15.6">
      <c r="A405" s="44">
        <v>201</v>
      </c>
      <c r="B405" s="64">
        <v>201</v>
      </c>
      <c r="C405" s="29" t="s">
        <v>339</v>
      </c>
      <c r="D405" s="64">
        <v>4</v>
      </c>
      <c r="E405" s="64" t="s">
        <v>14</v>
      </c>
      <c r="F405" s="69">
        <v>2288.1355932203392</v>
      </c>
      <c r="G405" s="69">
        <f>F405*1.18</f>
        <v>2700</v>
      </c>
      <c r="H405" s="69">
        <f>D405*G405</f>
        <v>10800</v>
      </c>
      <c r="I405" s="70">
        <f>AF405</f>
        <v>4</v>
      </c>
      <c r="J405" s="64" t="s">
        <v>14</v>
      </c>
      <c r="K405" s="74">
        <f>G405</f>
        <v>2700</v>
      </c>
      <c r="L405" s="75">
        <f>I405*K405</f>
        <v>10800</v>
      </c>
      <c r="M405" s="74">
        <f>I405-D405</f>
        <v>0</v>
      </c>
      <c r="N405">
        <f>M405*G405</f>
        <v>0</v>
      </c>
      <c r="O405" s="75"/>
      <c r="P405" s="75"/>
      <c r="Q405" s="74"/>
      <c r="R405" s="36"/>
      <c r="S405" s="64" t="s">
        <v>14</v>
      </c>
      <c r="T405" s="69">
        <v>2288.1355932203392</v>
      </c>
      <c r="U405" s="76">
        <f>R405*T405</f>
        <v>0</v>
      </c>
      <c r="AF405" s="77">
        <f>D405+R405</f>
        <v>4</v>
      </c>
      <c r="AG405" s="64" t="s">
        <v>14</v>
      </c>
      <c r="AH405" s="69">
        <v>2288.1355932203392</v>
      </c>
      <c r="AI405" s="74">
        <f>AF405*AH405</f>
        <v>9152.5423728813566</v>
      </c>
    </row>
    <row r="406" spans="1:35">
      <c r="A406" s="44">
        <v>201</v>
      </c>
    </row>
    <row r="407" spans="1:35" ht="31.2">
      <c r="A407" s="44">
        <v>202</v>
      </c>
      <c r="B407" s="64">
        <v>202</v>
      </c>
      <c r="C407" s="29" t="s">
        <v>341</v>
      </c>
      <c r="D407" s="64">
        <v>10</v>
      </c>
      <c r="E407" s="64" t="s">
        <v>14</v>
      </c>
      <c r="F407" s="69">
        <v>3050.8474576271187</v>
      </c>
      <c r="G407" s="69">
        <f>F407*1.18</f>
        <v>3600</v>
      </c>
      <c r="H407" s="69">
        <f>D407*G407</f>
        <v>36000</v>
      </c>
      <c r="I407" s="70">
        <v>0</v>
      </c>
      <c r="J407" s="64" t="s">
        <v>14</v>
      </c>
      <c r="K407" s="74">
        <f>G407</f>
        <v>3600</v>
      </c>
      <c r="L407" s="75">
        <f>I407*K407</f>
        <v>0</v>
      </c>
      <c r="M407" s="74">
        <f>I407-D407</f>
        <v>-10</v>
      </c>
      <c r="N407">
        <f>M407*G407</f>
        <v>-36000</v>
      </c>
      <c r="O407" s="75">
        <f>M407*K407</f>
        <v>-36000</v>
      </c>
      <c r="P407" s="75"/>
      <c r="Q407" s="74"/>
      <c r="R407" s="36"/>
      <c r="S407" s="64" t="s">
        <v>14</v>
      </c>
      <c r="T407" s="69">
        <v>3050.8474576271187</v>
      </c>
      <c r="U407" s="76">
        <f>R407*T407</f>
        <v>0</v>
      </c>
      <c r="AF407" s="77">
        <f>D407+R407</f>
        <v>10</v>
      </c>
      <c r="AG407" s="64" t="s">
        <v>14</v>
      </c>
      <c r="AH407" s="69">
        <v>3050.8474576271187</v>
      </c>
      <c r="AI407" s="74">
        <f>AF407*AH407</f>
        <v>30508.474576271186</v>
      </c>
    </row>
    <row r="408" spans="1:35">
      <c r="A408" s="44">
        <v>202</v>
      </c>
    </row>
    <row r="409" spans="1:35" ht="31.2">
      <c r="A409" s="44">
        <v>203</v>
      </c>
      <c r="B409" s="64">
        <v>203</v>
      </c>
      <c r="C409" s="29" t="s">
        <v>63</v>
      </c>
      <c r="D409" s="64">
        <v>700</v>
      </c>
      <c r="E409" s="68" t="s">
        <v>64</v>
      </c>
      <c r="F409" s="69">
        <v>1483.0508474576272</v>
      </c>
      <c r="G409" s="69">
        <f>F409*1.18</f>
        <v>1750</v>
      </c>
      <c r="H409" s="69">
        <f>D409*G409</f>
        <v>1225000</v>
      </c>
      <c r="I409" s="70">
        <v>832</v>
      </c>
      <c r="J409" s="68" t="s">
        <v>64</v>
      </c>
      <c r="K409" s="74">
        <f>G409</f>
        <v>1750</v>
      </c>
      <c r="L409" s="75">
        <f>I409*K409</f>
        <v>1456000</v>
      </c>
      <c r="M409" s="74">
        <f>I409-D409</f>
        <v>132</v>
      </c>
      <c r="N409">
        <f>M409*G409</f>
        <v>231000</v>
      </c>
      <c r="O409" s="75"/>
      <c r="P409" s="75"/>
      <c r="Q409" s="74"/>
      <c r="R409" s="36"/>
      <c r="S409" s="68" t="s">
        <v>64</v>
      </c>
      <c r="T409" s="69">
        <v>1483.0508474576272</v>
      </c>
      <c r="U409" s="76">
        <f>R409*T409</f>
        <v>0</v>
      </c>
      <c r="AF409" s="77">
        <f>D409+R409</f>
        <v>700</v>
      </c>
      <c r="AG409" s="68" t="s">
        <v>64</v>
      </c>
      <c r="AH409" s="69">
        <v>1483.0508474576272</v>
      </c>
      <c r="AI409" s="74">
        <f>AF409*AH409</f>
        <v>1038135.593220339</v>
      </c>
    </row>
    <row r="410" spans="1:35">
      <c r="A410" s="44">
        <v>203</v>
      </c>
    </row>
    <row r="411" spans="1:35" ht="31.2">
      <c r="A411" s="44">
        <v>204</v>
      </c>
      <c r="B411" s="64">
        <v>204</v>
      </c>
      <c r="C411" s="29" t="s">
        <v>65</v>
      </c>
      <c r="D411" s="64">
        <v>200</v>
      </c>
      <c r="E411" s="68" t="s">
        <v>64</v>
      </c>
      <c r="F411" s="69">
        <v>1906.7796610169491</v>
      </c>
      <c r="G411" s="69">
        <f>F411*1.18</f>
        <v>2250</v>
      </c>
      <c r="H411" s="69">
        <f>D411*G411</f>
        <v>450000</v>
      </c>
      <c r="I411" s="70">
        <v>226</v>
      </c>
      <c r="J411" s="68" t="s">
        <v>64</v>
      </c>
      <c r="K411" s="74">
        <f>G411</f>
        <v>2250</v>
      </c>
      <c r="L411" s="75">
        <f>I411*K411</f>
        <v>508500</v>
      </c>
      <c r="M411" s="74">
        <f>I411-D411</f>
        <v>26</v>
      </c>
      <c r="N411">
        <f>M411*G411</f>
        <v>58500</v>
      </c>
      <c r="O411" s="75"/>
      <c r="P411" s="75"/>
      <c r="Q411" s="74"/>
      <c r="R411" s="36"/>
      <c r="S411" s="68" t="s">
        <v>64</v>
      </c>
      <c r="T411" s="69">
        <v>1906.7796610169491</v>
      </c>
      <c r="U411" s="76">
        <f>R411*T411</f>
        <v>0</v>
      </c>
      <c r="AF411" s="77">
        <f>D411+R411</f>
        <v>200</v>
      </c>
      <c r="AG411" s="68" t="s">
        <v>64</v>
      </c>
      <c r="AH411" s="69">
        <v>1906.7796610169491</v>
      </c>
      <c r="AI411" s="74">
        <f>AF411*AH411</f>
        <v>381355.93220338982</v>
      </c>
    </row>
    <row r="412" spans="1:35">
      <c r="A412" s="44">
        <v>204</v>
      </c>
    </row>
    <row r="413" spans="1:35" ht="31.2">
      <c r="A413" s="44">
        <v>205</v>
      </c>
      <c r="B413" s="64">
        <v>205</v>
      </c>
      <c r="C413" s="29" t="s">
        <v>66</v>
      </c>
      <c r="D413" s="64">
        <v>550</v>
      </c>
      <c r="E413" s="68" t="s">
        <v>64</v>
      </c>
      <c r="F413" s="69">
        <v>2500</v>
      </c>
      <c r="G413" s="69">
        <f>F413*1.18</f>
        <v>2950</v>
      </c>
      <c r="H413" s="69">
        <f>D413*G413</f>
        <v>1622500</v>
      </c>
      <c r="I413" s="70">
        <v>550</v>
      </c>
      <c r="J413" s="68" t="s">
        <v>64</v>
      </c>
      <c r="K413" s="74">
        <f>G413</f>
        <v>2950</v>
      </c>
      <c r="L413" s="75">
        <f>I413*K413</f>
        <v>1622500</v>
      </c>
      <c r="M413" s="74">
        <f>I413-D413</f>
        <v>0</v>
      </c>
      <c r="N413">
        <f>M413*G413</f>
        <v>0</v>
      </c>
      <c r="O413" s="75"/>
      <c r="P413" s="75"/>
      <c r="Q413" s="74"/>
      <c r="R413" s="36"/>
      <c r="S413" s="68" t="s">
        <v>64</v>
      </c>
      <c r="T413" s="69">
        <v>2500</v>
      </c>
      <c r="U413" s="76">
        <f>R413*T413</f>
        <v>0</v>
      </c>
      <c r="AF413" s="77">
        <f>D413+R413</f>
        <v>550</v>
      </c>
      <c r="AG413" s="68" t="s">
        <v>64</v>
      </c>
      <c r="AH413" s="69">
        <v>2500</v>
      </c>
      <c r="AI413" s="74">
        <f>AF413*AH413</f>
        <v>1375000</v>
      </c>
    </row>
    <row r="414" spans="1:35">
      <c r="A414" s="44">
        <v>205</v>
      </c>
    </row>
    <row r="415" spans="1:35" ht="31.2">
      <c r="A415" s="44">
        <v>206</v>
      </c>
      <c r="B415" s="64">
        <v>206</v>
      </c>
      <c r="C415" s="29" t="s">
        <v>67</v>
      </c>
      <c r="D415" s="64">
        <v>320</v>
      </c>
      <c r="E415" s="68" t="s">
        <v>64</v>
      </c>
      <c r="F415" s="69">
        <v>550.84745762711873</v>
      </c>
      <c r="G415" s="69">
        <f>F415*1.18</f>
        <v>650.00000000000011</v>
      </c>
      <c r="H415" s="69">
        <f>D415*G415</f>
        <v>208000.00000000003</v>
      </c>
      <c r="I415" s="70">
        <v>591</v>
      </c>
      <c r="J415" s="68" t="s">
        <v>64</v>
      </c>
      <c r="K415" s="74">
        <f>G415</f>
        <v>650.00000000000011</v>
      </c>
      <c r="L415" s="75">
        <f>I415*K415</f>
        <v>384150.00000000006</v>
      </c>
      <c r="M415" s="74">
        <f>I415-D415</f>
        <v>271</v>
      </c>
      <c r="N415">
        <f>M415*G415</f>
        <v>176150.00000000003</v>
      </c>
      <c r="O415" s="75"/>
      <c r="P415" s="75"/>
      <c r="Q415" s="74"/>
      <c r="R415" s="36"/>
      <c r="S415" s="68" t="s">
        <v>64</v>
      </c>
      <c r="T415" s="69">
        <v>550.84745762711873</v>
      </c>
      <c r="U415" s="76">
        <f>R415*T415</f>
        <v>0</v>
      </c>
      <c r="AF415" s="77">
        <f>D415+R415</f>
        <v>320</v>
      </c>
      <c r="AG415" s="68" t="s">
        <v>64</v>
      </c>
      <c r="AH415" s="69">
        <v>550.84745762711873</v>
      </c>
      <c r="AI415" s="74">
        <f>AF415*AH415</f>
        <v>176271.18644067799</v>
      </c>
    </row>
    <row r="416" spans="1:35">
      <c r="A416" s="44">
        <v>206</v>
      </c>
    </row>
    <row r="417" spans="1:35" ht="31.2">
      <c r="A417" s="44">
        <v>207</v>
      </c>
      <c r="B417" s="64">
        <v>207</v>
      </c>
      <c r="C417" s="29" t="s">
        <v>68</v>
      </c>
      <c r="D417" s="64">
        <v>525</v>
      </c>
      <c r="E417" s="68" t="s">
        <v>64</v>
      </c>
      <c r="F417" s="69">
        <v>805.08474576271192</v>
      </c>
      <c r="G417" s="69">
        <f>F417*1.18</f>
        <v>950</v>
      </c>
      <c r="H417" s="69">
        <f>D417*G417</f>
        <v>498750</v>
      </c>
      <c r="I417" s="70">
        <v>838</v>
      </c>
      <c r="J417" s="68" t="s">
        <v>64</v>
      </c>
      <c r="K417" s="74">
        <f>G417</f>
        <v>950</v>
      </c>
      <c r="L417" s="75">
        <f>I417*K417</f>
        <v>796100</v>
      </c>
      <c r="M417" s="74">
        <f>I417-D417</f>
        <v>313</v>
      </c>
      <c r="N417">
        <f>M417*G417</f>
        <v>297350</v>
      </c>
      <c r="O417" s="75"/>
      <c r="P417" s="75"/>
      <c r="Q417" s="74"/>
      <c r="R417" s="36"/>
      <c r="S417" s="68" t="s">
        <v>64</v>
      </c>
      <c r="T417" s="69">
        <v>805.08474576271192</v>
      </c>
      <c r="U417" s="76">
        <f>R417*T417</f>
        <v>0</v>
      </c>
      <c r="AF417" s="77">
        <f>D417+R417</f>
        <v>525</v>
      </c>
      <c r="AG417" s="68" t="s">
        <v>64</v>
      </c>
      <c r="AH417" s="69">
        <v>805.08474576271192</v>
      </c>
      <c r="AI417" s="74">
        <f>AF417*AH417</f>
        <v>422669.49152542377</v>
      </c>
    </row>
    <row r="418" spans="1:35">
      <c r="A418" s="44">
        <v>207</v>
      </c>
    </row>
    <row r="419" spans="1:35" ht="31.2">
      <c r="A419" s="44">
        <v>208</v>
      </c>
      <c r="B419" s="64">
        <v>208</v>
      </c>
      <c r="C419" s="29" t="s">
        <v>69</v>
      </c>
      <c r="D419" s="64">
        <v>530</v>
      </c>
      <c r="E419" s="68" t="s">
        <v>64</v>
      </c>
      <c r="F419" s="69">
        <v>1228.8135593220341</v>
      </c>
      <c r="G419" s="69">
        <f>F419*1.18</f>
        <v>1450</v>
      </c>
      <c r="H419" s="69">
        <f>D419*G419</f>
        <v>768500</v>
      </c>
      <c r="I419" s="70">
        <v>636</v>
      </c>
      <c r="J419" s="68" t="s">
        <v>64</v>
      </c>
      <c r="K419" s="74">
        <f>G419</f>
        <v>1450</v>
      </c>
      <c r="L419" s="75">
        <f>I419*K419</f>
        <v>922200</v>
      </c>
      <c r="M419" s="74">
        <f>I419-D419</f>
        <v>106</v>
      </c>
      <c r="N419">
        <f>M419*G419</f>
        <v>153700</v>
      </c>
      <c r="O419" s="75"/>
      <c r="P419" s="75"/>
      <c r="Q419" s="74"/>
      <c r="R419" s="36"/>
      <c r="S419" s="68" t="s">
        <v>64</v>
      </c>
      <c r="T419" s="69">
        <v>1228.8135593220341</v>
      </c>
      <c r="U419" s="76">
        <f>R419*T419</f>
        <v>0</v>
      </c>
      <c r="AF419" s="77">
        <f>D419+R419</f>
        <v>530</v>
      </c>
      <c r="AG419" s="68" t="s">
        <v>64</v>
      </c>
      <c r="AH419" s="69">
        <v>1228.8135593220341</v>
      </c>
      <c r="AI419" s="74">
        <f>AF419*AH419</f>
        <v>651271.18644067808</v>
      </c>
    </row>
    <row r="420" spans="1:35">
      <c r="A420" s="44">
        <v>208</v>
      </c>
    </row>
    <row r="421" spans="1:35" ht="15.6">
      <c r="A421" s="44">
        <v>209</v>
      </c>
      <c r="B421" s="64">
        <v>209</v>
      </c>
      <c r="C421" s="29" t="s">
        <v>70</v>
      </c>
      <c r="D421" s="64">
        <v>40</v>
      </c>
      <c r="E421" s="64" t="s">
        <v>14</v>
      </c>
      <c r="F421" s="69">
        <v>1271.1864406779662</v>
      </c>
      <c r="G421" s="69">
        <f>F421*1.18</f>
        <v>1500</v>
      </c>
      <c r="H421" s="69">
        <f>D421*G421</f>
        <v>60000</v>
      </c>
      <c r="I421" s="70">
        <v>35</v>
      </c>
      <c r="J421" s="64" t="s">
        <v>14</v>
      </c>
      <c r="K421" s="74">
        <f>G421</f>
        <v>1500</v>
      </c>
      <c r="L421" s="75">
        <f>I421*K421</f>
        <v>52500</v>
      </c>
      <c r="M421" s="74">
        <f>I421-D421</f>
        <v>-5</v>
      </c>
      <c r="N421">
        <f>M421*G421</f>
        <v>-7500</v>
      </c>
      <c r="O421" s="75">
        <f>M421*K421</f>
        <v>-7500</v>
      </c>
      <c r="P421" s="75"/>
      <c r="Q421" s="74"/>
      <c r="R421" s="36"/>
      <c r="S421" s="64" t="s">
        <v>14</v>
      </c>
      <c r="T421" s="69">
        <v>1271.1864406779662</v>
      </c>
      <c r="U421" s="76">
        <f>R421*T421</f>
        <v>0</v>
      </c>
      <c r="AF421" s="77">
        <f>D421+R421</f>
        <v>40</v>
      </c>
      <c r="AG421" s="64" t="s">
        <v>14</v>
      </c>
      <c r="AH421" s="69">
        <v>1271.1864406779662</v>
      </c>
      <c r="AI421" s="74">
        <f>AF421*AH421</f>
        <v>50847.457627118645</v>
      </c>
    </row>
    <row r="422" spans="1:35">
      <c r="A422" s="44">
        <v>209</v>
      </c>
    </row>
    <row r="423" spans="1:35" ht="15.6">
      <c r="A423" s="44">
        <v>210</v>
      </c>
      <c r="B423" s="64">
        <v>210</v>
      </c>
      <c r="C423" s="29" t="s">
        <v>71</v>
      </c>
      <c r="D423" s="64">
        <v>15</v>
      </c>
      <c r="E423" s="64" t="s">
        <v>14</v>
      </c>
      <c r="F423" s="69">
        <v>2118.6440677966102</v>
      </c>
      <c r="G423" s="69">
        <f>F423*1.18</f>
        <v>2500</v>
      </c>
      <c r="H423" s="69">
        <f>D423*G423</f>
        <v>37500</v>
      </c>
      <c r="I423" s="70">
        <v>13</v>
      </c>
      <c r="J423" s="64" t="s">
        <v>14</v>
      </c>
      <c r="K423" s="74">
        <f>G423</f>
        <v>2500</v>
      </c>
      <c r="L423" s="75">
        <f>I423*K423</f>
        <v>32500</v>
      </c>
      <c r="M423" s="74">
        <f>I423-D423</f>
        <v>-2</v>
      </c>
      <c r="N423">
        <f>M423*G423</f>
        <v>-5000</v>
      </c>
      <c r="O423" s="75">
        <f>M423*K423</f>
        <v>-5000</v>
      </c>
      <c r="P423" s="75"/>
      <c r="Q423" s="74"/>
      <c r="R423" s="36"/>
      <c r="S423" s="64" t="s">
        <v>14</v>
      </c>
      <c r="T423" s="69">
        <v>2118.6440677966102</v>
      </c>
      <c r="U423" s="76">
        <f>R423*T423</f>
        <v>0</v>
      </c>
      <c r="AF423" s="77">
        <f>D423+R423</f>
        <v>15</v>
      </c>
      <c r="AG423" s="64" t="s">
        <v>14</v>
      </c>
      <c r="AH423" s="69">
        <v>2118.6440677966102</v>
      </c>
      <c r="AI423" s="74">
        <f>AF423*AH423</f>
        <v>31779.661016949154</v>
      </c>
    </row>
    <row r="424" spans="1:35">
      <c r="A424" s="44">
        <v>210</v>
      </c>
    </row>
    <row r="425" spans="1:35" ht="15.6">
      <c r="A425" s="44">
        <v>211</v>
      </c>
      <c r="B425" s="64">
        <v>211</v>
      </c>
      <c r="C425" s="29" t="s">
        <v>72</v>
      </c>
      <c r="D425" s="64">
        <v>3</v>
      </c>
      <c r="E425" s="64" t="s">
        <v>14</v>
      </c>
      <c r="F425" s="69">
        <v>2966.1016949152545</v>
      </c>
      <c r="G425" s="69">
        <f>F425*1.18</f>
        <v>3500</v>
      </c>
      <c r="H425" s="69">
        <f>D425*G425</f>
        <v>10500</v>
      </c>
      <c r="I425" s="70">
        <v>9</v>
      </c>
      <c r="J425" s="64" t="s">
        <v>14</v>
      </c>
      <c r="K425" s="74">
        <f>G425</f>
        <v>3500</v>
      </c>
      <c r="L425" s="75">
        <f>I425*K425</f>
        <v>31500</v>
      </c>
      <c r="M425" s="74">
        <f>I425-D425</f>
        <v>6</v>
      </c>
      <c r="N425">
        <f>M425*G425</f>
        <v>21000</v>
      </c>
      <c r="O425" s="75"/>
      <c r="P425" s="75"/>
      <c r="Q425" s="74"/>
      <c r="R425" s="36">
        <v>2</v>
      </c>
      <c r="S425" s="64" t="s">
        <v>14</v>
      </c>
      <c r="T425" s="69">
        <v>2966.1016949152545</v>
      </c>
      <c r="U425" s="76">
        <f>R425*T425</f>
        <v>5932.203389830509</v>
      </c>
      <c r="AF425" s="77">
        <f>D425+R425</f>
        <v>5</v>
      </c>
      <c r="AG425" s="64" t="s">
        <v>14</v>
      </c>
      <c r="AH425" s="69">
        <v>2966.1016949152545</v>
      </c>
      <c r="AI425" s="74">
        <f>AF425*AH425</f>
        <v>14830.508474576272</v>
      </c>
    </row>
    <row r="426" spans="1:35">
      <c r="A426" s="44">
        <v>211</v>
      </c>
    </row>
    <row r="427" spans="1:35" ht="15.6">
      <c r="A427" s="44">
        <v>212</v>
      </c>
      <c r="B427" s="64">
        <v>212</v>
      </c>
      <c r="C427" s="29" t="s">
        <v>73</v>
      </c>
      <c r="D427" s="64">
        <v>2</v>
      </c>
      <c r="E427" s="64" t="s">
        <v>14</v>
      </c>
      <c r="F427" s="69">
        <v>3813.5593220338983</v>
      </c>
      <c r="G427" s="69">
        <f>F427*1.18</f>
        <v>4500</v>
      </c>
      <c r="H427" s="69">
        <f>D427*G427</f>
        <v>9000</v>
      </c>
      <c r="I427" s="70">
        <v>4</v>
      </c>
      <c r="J427" s="64" t="s">
        <v>14</v>
      </c>
      <c r="K427" s="74">
        <f>G427</f>
        <v>4500</v>
      </c>
      <c r="L427" s="75">
        <f>I427*K427</f>
        <v>18000</v>
      </c>
      <c r="M427" s="74">
        <f>I427-D427</f>
        <v>2</v>
      </c>
      <c r="N427">
        <f>M427*G427</f>
        <v>9000</v>
      </c>
      <c r="O427" s="75"/>
      <c r="P427" s="75"/>
      <c r="Q427" s="74"/>
      <c r="R427" s="36">
        <v>3</v>
      </c>
      <c r="S427" s="64" t="s">
        <v>14</v>
      </c>
      <c r="T427" s="69">
        <v>3813.5593220338983</v>
      </c>
      <c r="U427" s="76">
        <f>R427*T427</f>
        <v>11440.677966101695</v>
      </c>
      <c r="AF427" s="77">
        <f>D427+R427</f>
        <v>5</v>
      </c>
      <c r="AG427" s="64" t="s">
        <v>14</v>
      </c>
      <c r="AH427" s="69">
        <v>3813.5593220338983</v>
      </c>
      <c r="AI427" s="74">
        <f>AF427*AH427</f>
        <v>19067.796610169491</v>
      </c>
    </row>
    <row r="428" spans="1:35">
      <c r="A428" s="44">
        <v>212</v>
      </c>
    </row>
    <row r="429" spans="1:35" ht="15.6">
      <c r="A429" s="44">
        <v>213</v>
      </c>
      <c r="B429" s="64">
        <v>213</v>
      </c>
      <c r="C429" s="29" t="s">
        <v>74</v>
      </c>
      <c r="D429" s="64">
        <v>2</v>
      </c>
      <c r="E429" s="64" t="s">
        <v>14</v>
      </c>
      <c r="F429" s="69">
        <v>4661.016949152543</v>
      </c>
      <c r="G429" s="69">
        <f>F429*1.18</f>
        <v>5500.0000000000009</v>
      </c>
      <c r="H429" s="69">
        <f>D429*G429</f>
        <v>11000.000000000002</v>
      </c>
      <c r="I429" s="70">
        <v>6</v>
      </c>
      <c r="J429" s="64" t="s">
        <v>14</v>
      </c>
      <c r="K429" s="74">
        <f>G429</f>
        <v>5500.0000000000009</v>
      </c>
      <c r="L429" s="75">
        <f>I429*K429</f>
        <v>33000.000000000007</v>
      </c>
      <c r="M429" s="74">
        <f>I429-D429</f>
        <v>4</v>
      </c>
      <c r="N429">
        <f>M429*G429</f>
        <v>22000.000000000004</v>
      </c>
      <c r="O429" s="75"/>
      <c r="P429" s="75"/>
      <c r="Q429" s="74"/>
      <c r="R429" s="36">
        <v>1</v>
      </c>
      <c r="S429" s="64" t="s">
        <v>14</v>
      </c>
      <c r="T429" s="69">
        <v>4661.016949152543</v>
      </c>
      <c r="U429" s="76">
        <f>R429*T429</f>
        <v>4661.016949152543</v>
      </c>
      <c r="AF429" s="77">
        <f>D429+R429</f>
        <v>3</v>
      </c>
      <c r="AG429" s="64" t="s">
        <v>14</v>
      </c>
      <c r="AH429" s="69">
        <v>4661.016949152543</v>
      </c>
      <c r="AI429" s="74">
        <f>AF429*AH429</f>
        <v>13983.050847457629</v>
      </c>
    </row>
    <row r="430" spans="1:35">
      <c r="A430" s="44">
        <v>213</v>
      </c>
    </row>
    <row r="431" spans="1:35" ht="15.6">
      <c r="A431" s="44">
        <v>214</v>
      </c>
      <c r="B431" s="64">
        <v>214</v>
      </c>
      <c r="C431" s="29" t="s">
        <v>75</v>
      </c>
      <c r="D431" s="64">
        <f>7*27</f>
        <v>189</v>
      </c>
      <c r="E431" s="64" t="s">
        <v>14</v>
      </c>
      <c r="F431" s="69">
        <v>2415.2542372881358</v>
      </c>
      <c r="G431" s="69">
        <f>F431*1.18</f>
        <v>2850</v>
      </c>
      <c r="H431" s="69">
        <f>D431*G431</f>
        <v>538650</v>
      </c>
      <c r="I431" s="70">
        <v>231</v>
      </c>
      <c r="J431" s="64" t="s">
        <v>14</v>
      </c>
      <c r="K431" s="74">
        <f>G431</f>
        <v>2850</v>
      </c>
      <c r="L431" s="75">
        <f>I431*K431</f>
        <v>658350</v>
      </c>
      <c r="M431" s="74">
        <f>I431-D431</f>
        <v>42</v>
      </c>
      <c r="N431">
        <f>M431*G431</f>
        <v>119700</v>
      </c>
      <c r="O431" s="75"/>
      <c r="P431" s="75"/>
      <c r="Q431" s="74"/>
      <c r="R431" s="36"/>
      <c r="S431" s="64" t="s">
        <v>14</v>
      </c>
      <c r="T431" s="69">
        <v>2415.2542372881358</v>
      </c>
      <c r="U431" s="76">
        <f>R431*T431</f>
        <v>0</v>
      </c>
      <c r="AF431" s="77">
        <f>D431+R431</f>
        <v>189</v>
      </c>
      <c r="AG431" s="64" t="s">
        <v>14</v>
      </c>
      <c r="AH431" s="69">
        <v>2415.2542372881358</v>
      </c>
      <c r="AI431" s="74">
        <f>AF431*AH431</f>
        <v>456483.05084745766</v>
      </c>
    </row>
    <row r="432" spans="1:35">
      <c r="A432" s="44">
        <v>214</v>
      </c>
    </row>
    <row r="433" spans="1:35" ht="15.6">
      <c r="A433" s="44">
        <v>215</v>
      </c>
      <c r="B433" s="64">
        <v>215</v>
      </c>
      <c r="C433" s="29" t="s">
        <v>76</v>
      </c>
      <c r="D433" s="64">
        <v>2</v>
      </c>
      <c r="E433" s="64" t="s">
        <v>14</v>
      </c>
      <c r="F433" s="69">
        <v>21186.440677966104</v>
      </c>
      <c r="G433" s="69">
        <f>F433*1.18</f>
        <v>25000</v>
      </c>
      <c r="H433" s="69">
        <f>D433*G433</f>
        <v>50000</v>
      </c>
      <c r="I433" s="70">
        <v>0</v>
      </c>
      <c r="J433" s="64" t="s">
        <v>14</v>
      </c>
      <c r="K433" s="74">
        <f>G433</f>
        <v>25000</v>
      </c>
      <c r="L433" s="75">
        <f>I433*K433</f>
        <v>0</v>
      </c>
      <c r="M433" s="74">
        <f>I433-D433</f>
        <v>-2</v>
      </c>
      <c r="N433">
        <f>M433*G433</f>
        <v>-50000</v>
      </c>
      <c r="O433" s="75">
        <f>M433*K433</f>
        <v>-50000</v>
      </c>
      <c r="P433" s="75"/>
      <c r="Q433" s="74"/>
      <c r="R433" s="36"/>
      <c r="S433" s="64" t="s">
        <v>14</v>
      </c>
      <c r="T433" s="69">
        <v>21186.440677966104</v>
      </c>
      <c r="U433" s="76">
        <f>R433*T433</f>
        <v>0</v>
      </c>
      <c r="AF433" s="77">
        <f>D433+R433</f>
        <v>2</v>
      </c>
      <c r="AG433" s="64" t="s">
        <v>14</v>
      </c>
      <c r="AH433" s="69">
        <v>21186.440677966104</v>
      </c>
      <c r="AI433" s="74">
        <f>AF433*AH433</f>
        <v>42372.881355932208</v>
      </c>
    </row>
    <row r="434" spans="1:35">
      <c r="A434" s="44">
        <v>215</v>
      </c>
    </row>
    <row r="435" spans="1:35" ht="15.6">
      <c r="A435" s="44">
        <v>216</v>
      </c>
      <c r="B435" s="64">
        <v>216</v>
      </c>
      <c r="C435" s="29" t="s">
        <v>77</v>
      </c>
      <c r="D435" s="64">
        <v>4</v>
      </c>
      <c r="E435" s="64" t="s">
        <v>14</v>
      </c>
      <c r="F435" s="69">
        <v>25423.728813559323</v>
      </c>
      <c r="G435" s="69">
        <f>F435*1.18</f>
        <v>30000</v>
      </c>
      <c r="H435" s="69">
        <f>D435*G435</f>
        <v>120000</v>
      </c>
      <c r="I435" s="70">
        <v>5</v>
      </c>
      <c r="J435" s="64" t="s">
        <v>14</v>
      </c>
      <c r="K435" s="74">
        <f>G435</f>
        <v>30000</v>
      </c>
      <c r="L435" s="75">
        <f>I435*K435</f>
        <v>150000</v>
      </c>
      <c r="M435" s="74">
        <f>I435-D435</f>
        <v>1</v>
      </c>
      <c r="N435">
        <f>M435*G435</f>
        <v>30000</v>
      </c>
      <c r="O435" s="75"/>
      <c r="P435" s="75"/>
      <c r="Q435" s="74"/>
      <c r="R435" s="36"/>
      <c r="S435" s="64" t="s">
        <v>14</v>
      </c>
      <c r="T435" s="69">
        <v>25423.728813559323</v>
      </c>
      <c r="U435" s="76">
        <f>R435*T435</f>
        <v>0</v>
      </c>
      <c r="AF435" s="77">
        <f>D435+R435</f>
        <v>4</v>
      </c>
      <c r="AG435" s="64" t="s">
        <v>14</v>
      </c>
      <c r="AH435" s="69">
        <v>25423.728813559323</v>
      </c>
      <c r="AI435" s="74">
        <f>AF435*AH435</f>
        <v>101694.91525423729</v>
      </c>
    </row>
    <row r="436" spans="1:35">
      <c r="A436" s="44">
        <v>216</v>
      </c>
    </row>
    <row r="437" spans="1:35" ht="15.6">
      <c r="A437" s="44">
        <v>217</v>
      </c>
      <c r="B437" s="64">
        <v>217</v>
      </c>
      <c r="C437" s="29" t="s">
        <v>78</v>
      </c>
      <c r="D437" s="64">
        <v>5</v>
      </c>
      <c r="E437" s="64" t="s">
        <v>14</v>
      </c>
      <c r="F437" s="69">
        <v>33898.305084745763</v>
      </c>
      <c r="G437" s="69">
        <f>F437*1.18</f>
        <v>40000</v>
      </c>
      <c r="H437" s="69">
        <f>D437*G437</f>
        <v>200000</v>
      </c>
      <c r="I437" s="70">
        <v>0</v>
      </c>
      <c r="J437" s="64" t="s">
        <v>14</v>
      </c>
      <c r="K437" s="74">
        <f>G437</f>
        <v>40000</v>
      </c>
      <c r="L437" s="75">
        <f>I437*K437</f>
        <v>0</v>
      </c>
      <c r="M437" s="74">
        <f>I437-D437</f>
        <v>-5</v>
      </c>
      <c r="N437">
        <f>M437*G437</f>
        <v>-200000</v>
      </c>
      <c r="O437" s="75">
        <f>M437*K437</f>
        <v>-200000</v>
      </c>
      <c r="P437" s="75"/>
      <c r="Q437" s="74"/>
      <c r="R437" s="36">
        <v>1</v>
      </c>
      <c r="S437" s="64" t="s">
        <v>14</v>
      </c>
      <c r="T437" s="69">
        <v>33898.305084745763</v>
      </c>
      <c r="U437" s="76">
        <f>R437*T437</f>
        <v>33898.305084745763</v>
      </c>
      <c r="AF437" s="77">
        <f>D437+R437</f>
        <v>6</v>
      </c>
      <c r="AG437" s="64" t="s">
        <v>14</v>
      </c>
      <c r="AH437" s="69">
        <v>33898.305084745763</v>
      </c>
      <c r="AI437" s="74">
        <f>AF437*AH437</f>
        <v>203389.83050847458</v>
      </c>
    </row>
    <row r="438" spans="1:35">
      <c r="A438" s="44">
        <v>217</v>
      </c>
    </row>
    <row r="439" spans="1:35" ht="15.6">
      <c r="A439" s="44">
        <v>218</v>
      </c>
      <c r="B439" s="64">
        <v>218</v>
      </c>
      <c r="C439" s="29" t="s">
        <v>79</v>
      </c>
      <c r="D439" s="64">
        <v>1</v>
      </c>
      <c r="E439" s="64" t="s">
        <v>14</v>
      </c>
      <c r="F439" s="69">
        <v>42372.881355932208</v>
      </c>
      <c r="G439" s="69">
        <f>F439*1.18</f>
        <v>50000</v>
      </c>
      <c r="H439" s="69">
        <f>D439*G439</f>
        <v>50000</v>
      </c>
      <c r="I439" s="70">
        <v>1</v>
      </c>
      <c r="J439" s="64" t="s">
        <v>14</v>
      </c>
      <c r="K439" s="74">
        <f>G439</f>
        <v>50000</v>
      </c>
      <c r="L439" s="75">
        <f>I439*K439</f>
        <v>50000</v>
      </c>
      <c r="M439" s="74">
        <f>I439-D439</f>
        <v>0</v>
      </c>
      <c r="N439">
        <f>M439*G439</f>
        <v>0</v>
      </c>
      <c r="O439" s="75"/>
      <c r="P439" s="75"/>
      <c r="Q439" s="74"/>
      <c r="R439" s="36"/>
      <c r="S439" s="64" t="s">
        <v>14</v>
      </c>
      <c r="T439" s="69">
        <v>42372.881355932208</v>
      </c>
      <c r="U439" s="76">
        <f>R439*T439</f>
        <v>0</v>
      </c>
      <c r="AF439" s="77">
        <f>D439+R439</f>
        <v>1</v>
      </c>
      <c r="AG439" s="64" t="s">
        <v>14</v>
      </c>
      <c r="AH439" s="69">
        <v>42372.881355932208</v>
      </c>
      <c r="AI439" s="74">
        <f>AF439*AH439</f>
        <v>42372.881355932208</v>
      </c>
    </row>
    <row r="440" spans="1:35">
      <c r="A440" s="44">
        <v>218</v>
      </c>
    </row>
    <row r="441" spans="1:35" ht="15.6">
      <c r="A441" s="44">
        <v>219</v>
      </c>
      <c r="B441" s="64">
        <v>219</v>
      </c>
      <c r="C441" s="29" t="s">
        <v>80</v>
      </c>
      <c r="D441" s="64">
        <v>27</v>
      </c>
      <c r="E441" s="64" t="s">
        <v>14</v>
      </c>
      <c r="F441" s="69">
        <v>1906.7796610169491</v>
      </c>
      <c r="G441" s="69">
        <f>F441*1.18</f>
        <v>2250</v>
      </c>
      <c r="H441" s="69">
        <f>D441*G441</f>
        <v>60750</v>
      </c>
      <c r="I441" s="70">
        <v>43</v>
      </c>
      <c r="J441" s="64" t="s">
        <v>14</v>
      </c>
      <c r="K441" s="74">
        <f>G441</f>
        <v>2250</v>
      </c>
      <c r="L441" s="75">
        <f>I441*K441</f>
        <v>96750</v>
      </c>
      <c r="M441" s="74">
        <f>I441-D441</f>
        <v>16</v>
      </c>
      <c r="N441">
        <f>M441*G441</f>
        <v>36000</v>
      </c>
      <c r="O441" s="75"/>
      <c r="P441" s="75"/>
      <c r="Q441" s="74"/>
      <c r="R441" s="36"/>
      <c r="S441" s="64" t="s">
        <v>14</v>
      </c>
      <c r="T441" s="69">
        <v>1906.7796610169491</v>
      </c>
      <c r="U441" s="76">
        <f>R441*T441</f>
        <v>0</v>
      </c>
      <c r="AF441" s="77">
        <f>D441+R441</f>
        <v>27</v>
      </c>
      <c r="AG441" s="64" t="s">
        <v>14</v>
      </c>
      <c r="AH441" s="69">
        <v>1906.7796610169491</v>
      </c>
      <c r="AI441" s="74">
        <f>AF441*AH441</f>
        <v>51483.050847457627</v>
      </c>
    </row>
    <row r="442" spans="1:35">
      <c r="A442" s="44">
        <v>219</v>
      </c>
    </row>
    <row r="443" spans="1:35" ht="15.6">
      <c r="A443" s="44">
        <v>220</v>
      </c>
      <c r="B443" s="64">
        <v>220</v>
      </c>
      <c r="C443" s="29" t="s">
        <v>81</v>
      </c>
      <c r="D443" s="64">
        <v>27</v>
      </c>
      <c r="E443" s="64" t="s">
        <v>14</v>
      </c>
      <c r="F443" s="69">
        <v>1059.3220338983051</v>
      </c>
      <c r="G443" s="69">
        <f>F443*1.18</f>
        <v>1250</v>
      </c>
      <c r="H443" s="69">
        <f>D443*G443</f>
        <v>33750</v>
      </c>
      <c r="I443" s="70">
        <v>27</v>
      </c>
      <c r="J443" s="64" t="s">
        <v>14</v>
      </c>
      <c r="K443" s="74">
        <f>G443</f>
        <v>1250</v>
      </c>
      <c r="L443" s="75">
        <f>I443*K443</f>
        <v>33750</v>
      </c>
      <c r="M443" s="74">
        <f>I443-D443</f>
        <v>0</v>
      </c>
      <c r="N443">
        <f>M443*G443</f>
        <v>0</v>
      </c>
      <c r="O443" s="75"/>
      <c r="P443" s="75"/>
      <c r="Q443" s="74"/>
      <c r="R443" s="36"/>
      <c r="S443" s="64" t="s">
        <v>14</v>
      </c>
      <c r="T443" s="69">
        <v>1059.3220338983051</v>
      </c>
      <c r="U443" s="76">
        <f>R443*T443</f>
        <v>0</v>
      </c>
      <c r="AF443" s="77">
        <f>D443+R443</f>
        <v>27</v>
      </c>
      <c r="AG443" s="64" t="s">
        <v>14</v>
      </c>
      <c r="AH443" s="69">
        <v>1059.3220338983051</v>
      </c>
      <c r="AI443" s="74">
        <f>AF443*AH443</f>
        <v>28601.694915254237</v>
      </c>
    </row>
    <row r="444" spans="1:35">
      <c r="A444" s="44">
        <v>220</v>
      </c>
    </row>
    <row r="445" spans="1:35" ht="15.6">
      <c r="A445" s="44">
        <v>221</v>
      </c>
      <c r="B445" s="64">
        <v>221</v>
      </c>
      <c r="C445" s="29" t="s">
        <v>82</v>
      </c>
      <c r="D445" s="64">
        <v>27</v>
      </c>
      <c r="E445" s="64" t="s">
        <v>14</v>
      </c>
      <c r="F445" s="69">
        <v>1398.3050847457628</v>
      </c>
      <c r="G445" s="69">
        <f>F445*1.18</f>
        <v>1650</v>
      </c>
      <c r="H445" s="69">
        <f>D445*G445</f>
        <v>44550</v>
      </c>
      <c r="I445" s="70">
        <v>18</v>
      </c>
      <c r="J445" s="64" t="s">
        <v>14</v>
      </c>
      <c r="K445" s="74">
        <f>G445</f>
        <v>1650</v>
      </c>
      <c r="L445" s="75">
        <f>I445*K445</f>
        <v>29700</v>
      </c>
      <c r="M445" s="74">
        <f>I445-D445</f>
        <v>-9</v>
      </c>
      <c r="N445">
        <f>M445*G445</f>
        <v>-14850</v>
      </c>
      <c r="O445" s="75">
        <f>M445*K445</f>
        <v>-14850</v>
      </c>
      <c r="P445" s="75"/>
      <c r="Q445" s="74"/>
      <c r="R445" s="36"/>
      <c r="S445" s="64" t="s">
        <v>14</v>
      </c>
      <c r="T445" s="69">
        <v>1398.3050847457628</v>
      </c>
      <c r="U445" s="76">
        <f>R445*T445</f>
        <v>0</v>
      </c>
      <c r="AF445" s="77">
        <f>D445+R445</f>
        <v>27</v>
      </c>
      <c r="AG445" s="64" t="s">
        <v>14</v>
      </c>
      <c r="AH445" s="69">
        <v>1398.3050847457628</v>
      </c>
      <c r="AI445" s="74">
        <f>AF445*AH445</f>
        <v>37754.237288135591</v>
      </c>
    </row>
    <row r="446" spans="1:35">
      <c r="A446" s="44">
        <v>221</v>
      </c>
    </row>
    <row r="447" spans="1:35" ht="15.6">
      <c r="A447" s="44">
        <v>222</v>
      </c>
      <c r="B447" s="64">
        <v>222</v>
      </c>
      <c r="C447" s="29" t="s">
        <v>83</v>
      </c>
      <c r="D447" s="64">
        <v>27</v>
      </c>
      <c r="E447" s="64" t="s">
        <v>14</v>
      </c>
      <c r="F447" s="69">
        <v>2923.7288135593221</v>
      </c>
      <c r="G447" s="69">
        <f>F447*1.18</f>
        <v>3450</v>
      </c>
      <c r="H447" s="69">
        <f>D447*G447</f>
        <v>93150</v>
      </c>
      <c r="I447" s="70">
        <v>37</v>
      </c>
      <c r="J447" s="64" t="s">
        <v>14</v>
      </c>
      <c r="K447" s="74">
        <f>G447</f>
        <v>3450</v>
      </c>
      <c r="L447" s="75">
        <f>I447*K447</f>
        <v>127650</v>
      </c>
      <c r="M447" s="74">
        <f>I447-D447</f>
        <v>10</v>
      </c>
      <c r="N447">
        <f>M447*G447</f>
        <v>34500</v>
      </c>
      <c r="O447" s="75"/>
      <c r="P447" s="75"/>
      <c r="Q447" s="74"/>
      <c r="R447" s="36"/>
      <c r="S447" s="64" t="s">
        <v>14</v>
      </c>
      <c r="T447" s="69">
        <v>2923.7288135593221</v>
      </c>
      <c r="U447" s="76">
        <f>R447*T447</f>
        <v>0</v>
      </c>
      <c r="AF447" s="77">
        <f>D447+R447</f>
        <v>27</v>
      </c>
      <c r="AG447" s="64" t="s">
        <v>14</v>
      </c>
      <c r="AH447" s="69">
        <v>2923.7288135593221</v>
      </c>
      <c r="AI447" s="74">
        <f>AF447*AH447</f>
        <v>78940.677966101692</v>
      </c>
    </row>
    <row r="448" spans="1:35">
      <c r="A448" s="44">
        <v>222</v>
      </c>
    </row>
    <row r="449" spans="1:35" ht="15.6">
      <c r="A449" s="44">
        <v>223</v>
      </c>
      <c r="B449" s="64">
        <v>223</v>
      </c>
      <c r="C449" s="29" t="s">
        <v>84</v>
      </c>
      <c r="D449" s="64">
        <v>27</v>
      </c>
      <c r="E449" s="64" t="s">
        <v>14</v>
      </c>
      <c r="F449" s="69">
        <v>635.59322033898309</v>
      </c>
      <c r="G449" s="69">
        <f>F449*1.18</f>
        <v>750</v>
      </c>
      <c r="H449" s="69">
        <f>D449*G449</f>
        <v>20250</v>
      </c>
      <c r="I449" s="70">
        <v>27</v>
      </c>
      <c r="J449" s="64" t="s">
        <v>14</v>
      </c>
      <c r="K449" s="74">
        <f>G449</f>
        <v>750</v>
      </c>
      <c r="L449" s="75">
        <f>I449*K449</f>
        <v>20250</v>
      </c>
      <c r="M449" s="74">
        <f>I449-D449</f>
        <v>0</v>
      </c>
      <c r="N449">
        <f>M449*G449</f>
        <v>0</v>
      </c>
      <c r="O449" s="75"/>
      <c r="P449" s="75"/>
      <c r="Q449" s="74"/>
      <c r="R449" s="36"/>
      <c r="S449" s="64" t="s">
        <v>14</v>
      </c>
      <c r="T449" s="69">
        <v>635.59322033898309</v>
      </c>
      <c r="U449" s="76">
        <f>R449*T449</f>
        <v>0</v>
      </c>
      <c r="AF449" s="77">
        <f>D449+R449</f>
        <v>27</v>
      </c>
      <c r="AG449" s="64" t="s">
        <v>14</v>
      </c>
      <c r="AH449" s="69">
        <v>635.59322033898309</v>
      </c>
      <c r="AI449" s="74">
        <f>AF449*AH449</f>
        <v>17161.016949152545</v>
      </c>
    </row>
    <row r="450" spans="1:35">
      <c r="A450" s="44">
        <v>223</v>
      </c>
    </row>
    <row r="451" spans="1:35" ht="15.6">
      <c r="A451" s="44">
        <v>224</v>
      </c>
      <c r="B451" s="64">
        <v>224</v>
      </c>
      <c r="C451" s="29" t="s">
        <v>85</v>
      </c>
      <c r="D451" s="64">
        <v>27</v>
      </c>
      <c r="E451" s="64" t="s">
        <v>14</v>
      </c>
      <c r="F451" s="69">
        <v>635.59322033898309</v>
      </c>
      <c r="G451" s="69">
        <f>F451*1.18</f>
        <v>750</v>
      </c>
      <c r="H451" s="69">
        <f>D451*G451</f>
        <v>20250</v>
      </c>
      <c r="I451" s="70">
        <v>27</v>
      </c>
      <c r="J451" s="64" t="s">
        <v>14</v>
      </c>
      <c r="K451" s="74">
        <f>G451</f>
        <v>750</v>
      </c>
      <c r="L451" s="75">
        <f>I451*K451</f>
        <v>20250</v>
      </c>
      <c r="M451" s="74">
        <f>I451-D451</f>
        <v>0</v>
      </c>
      <c r="N451">
        <f>M451*G451</f>
        <v>0</v>
      </c>
      <c r="O451" s="75"/>
      <c r="P451" s="75"/>
      <c r="Q451" s="74"/>
      <c r="R451" s="36"/>
      <c r="S451" s="64" t="s">
        <v>14</v>
      </c>
      <c r="T451" s="69">
        <v>635.59322033898309</v>
      </c>
      <c r="U451" s="76">
        <f>R451*T451</f>
        <v>0</v>
      </c>
      <c r="AF451" s="77">
        <f>D451+R451</f>
        <v>27</v>
      </c>
      <c r="AG451" s="64" t="s">
        <v>14</v>
      </c>
      <c r="AH451" s="69">
        <v>635.59322033898309</v>
      </c>
      <c r="AI451" s="74">
        <f>AF451*AH451</f>
        <v>17161.016949152545</v>
      </c>
    </row>
    <row r="452" spans="1:35">
      <c r="A452" s="44">
        <v>224</v>
      </c>
    </row>
    <row r="453" spans="1:35" ht="15.6">
      <c r="A453" s="44">
        <v>225</v>
      </c>
      <c r="B453" s="64">
        <v>225</v>
      </c>
      <c r="C453" s="29" t="s">
        <v>86</v>
      </c>
      <c r="D453" s="64">
        <v>15</v>
      </c>
      <c r="E453" s="64" t="s">
        <v>14</v>
      </c>
      <c r="F453" s="69">
        <v>635.59322033898309</v>
      </c>
      <c r="G453" s="69">
        <f>F453*1.18</f>
        <v>750</v>
      </c>
      <c r="H453" s="69">
        <f>D453*G453</f>
        <v>11250</v>
      </c>
      <c r="I453" s="70">
        <v>15</v>
      </c>
      <c r="J453" s="64" t="s">
        <v>14</v>
      </c>
      <c r="K453" s="74">
        <f>G453</f>
        <v>750</v>
      </c>
      <c r="L453" s="75">
        <f>I453*K453</f>
        <v>11250</v>
      </c>
      <c r="M453" s="74">
        <f>I453-D453</f>
        <v>0</v>
      </c>
      <c r="N453">
        <f>M453*G453</f>
        <v>0</v>
      </c>
      <c r="O453" s="75"/>
      <c r="P453" s="75"/>
      <c r="Q453" s="74"/>
      <c r="R453" s="36"/>
      <c r="S453" s="64" t="s">
        <v>14</v>
      </c>
      <c r="T453" s="69">
        <v>635.59322033898309</v>
      </c>
      <c r="U453" s="76">
        <f>R453*T453</f>
        <v>0</v>
      </c>
      <c r="AF453" s="77">
        <f>D453+R453</f>
        <v>15</v>
      </c>
      <c r="AG453" s="64" t="s">
        <v>14</v>
      </c>
      <c r="AH453" s="69">
        <v>635.59322033898309</v>
      </c>
      <c r="AI453" s="74">
        <f>AF453*AH453</f>
        <v>9533.8983050847455</v>
      </c>
    </row>
    <row r="454" spans="1:35">
      <c r="A454" s="44">
        <v>225</v>
      </c>
    </row>
    <row r="455" spans="1:35" ht="15.6">
      <c r="A455" s="44">
        <v>226</v>
      </c>
      <c r="B455" s="64">
        <v>226</v>
      </c>
      <c r="C455" s="29" t="s">
        <v>87</v>
      </c>
      <c r="D455" s="64">
        <v>27</v>
      </c>
      <c r="E455" s="64" t="s">
        <v>14</v>
      </c>
      <c r="F455" s="69">
        <v>466.10169491525426</v>
      </c>
      <c r="G455" s="69">
        <f>F455*1.18</f>
        <v>550</v>
      </c>
      <c r="H455" s="69">
        <f>D455*G455</f>
        <v>14850</v>
      </c>
      <c r="I455" s="70">
        <v>32</v>
      </c>
      <c r="J455" s="64" t="s">
        <v>14</v>
      </c>
      <c r="K455" s="74">
        <f>G455</f>
        <v>550</v>
      </c>
      <c r="L455" s="75">
        <f>I455*K455</f>
        <v>17600</v>
      </c>
      <c r="M455" s="74">
        <f>I455-D455</f>
        <v>5</v>
      </c>
      <c r="N455">
        <f>M455*G455</f>
        <v>2750</v>
      </c>
      <c r="O455" s="75"/>
      <c r="P455" s="75"/>
      <c r="Q455" s="74"/>
      <c r="R455" s="36">
        <v>58</v>
      </c>
      <c r="S455" s="64" t="s">
        <v>14</v>
      </c>
      <c r="T455" s="69">
        <v>466.10169491525426</v>
      </c>
      <c r="U455" s="76">
        <f>R455*T455</f>
        <v>27033.898305084746</v>
      </c>
      <c r="AF455" s="77">
        <f>D455+R455</f>
        <v>85</v>
      </c>
      <c r="AG455" s="64" t="s">
        <v>14</v>
      </c>
      <c r="AH455" s="69">
        <v>466.10169491525426</v>
      </c>
      <c r="AI455" s="74">
        <f>AF455*AH455</f>
        <v>39618.644067796609</v>
      </c>
    </row>
    <row r="456" spans="1:35">
      <c r="A456" s="44">
        <v>226</v>
      </c>
    </row>
    <row r="457" spans="1:35" ht="15.6">
      <c r="A457" s="44">
        <v>227</v>
      </c>
      <c r="B457" s="64">
        <v>227</v>
      </c>
      <c r="C457" s="29" t="s">
        <v>88</v>
      </c>
      <c r="D457" s="64">
        <v>27</v>
      </c>
      <c r="E457" s="64" t="s">
        <v>14</v>
      </c>
      <c r="F457" s="69">
        <v>29661.016949152545</v>
      </c>
      <c r="G457" s="69">
        <f>F457*1.18</f>
        <v>35000</v>
      </c>
      <c r="H457" s="69">
        <f>D457*G457</f>
        <v>945000</v>
      </c>
      <c r="I457" s="70">
        <v>31</v>
      </c>
      <c r="J457" s="64" t="s">
        <v>14</v>
      </c>
      <c r="K457" s="74">
        <f>G457</f>
        <v>35000</v>
      </c>
      <c r="L457" s="75">
        <f>I457*K457</f>
        <v>1085000</v>
      </c>
      <c r="M457" s="74">
        <f>I457-D457</f>
        <v>4</v>
      </c>
      <c r="N457">
        <f>M457*G457</f>
        <v>140000</v>
      </c>
      <c r="O457" s="75"/>
      <c r="P457" s="75"/>
      <c r="Q457" s="74"/>
      <c r="R457" s="36"/>
      <c r="S457" s="64" t="s">
        <v>14</v>
      </c>
      <c r="T457" s="69">
        <v>29661.016949152545</v>
      </c>
      <c r="U457" s="76">
        <f>R457*T457</f>
        <v>0</v>
      </c>
      <c r="AF457" s="77">
        <f>D457+R457</f>
        <v>27</v>
      </c>
      <c r="AG457" s="64" t="s">
        <v>14</v>
      </c>
      <c r="AH457" s="69">
        <v>29661.016949152545</v>
      </c>
      <c r="AI457" s="74">
        <f>AF457*AH457</f>
        <v>800847.45762711868</v>
      </c>
    </row>
    <row r="458" spans="1:35">
      <c r="A458" s="44">
        <v>227</v>
      </c>
    </row>
    <row r="459" spans="1:35" ht="15.6">
      <c r="A459" s="44">
        <v>228</v>
      </c>
      <c r="B459" s="64">
        <v>228</v>
      </c>
      <c r="C459" s="29" t="s">
        <v>90</v>
      </c>
      <c r="D459" s="64">
        <v>1</v>
      </c>
      <c r="E459" s="64" t="s">
        <v>14</v>
      </c>
      <c r="F459" s="69">
        <v>8050.8474576271192</v>
      </c>
      <c r="G459" s="69">
        <f>F459*1.18</f>
        <v>9500</v>
      </c>
      <c r="H459" s="69">
        <f>D459*G459</f>
        <v>9500</v>
      </c>
      <c r="I459" s="70">
        <v>0</v>
      </c>
      <c r="J459" s="64" t="s">
        <v>14</v>
      </c>
      <c r="K459" s="74">
        <f>G459</f>
        <v>9500</v>
      </c>
      <c r="L459" s="75">
        <f>I459*K459</f>
        <v>0</v>
      </c>
      <c r="M459" s="74">
        <f>I459-D459</f>
        <v>-1</v>
      </c>
      <c r="N459">
        <f>M459*G459</f>
        <v>-9500</v>
      </c>
      <c r="O459" s="75">
        <f>M459*K459</f>
        <v>-9500</v>
      </c>
      <c r="P459" s="75"/>
      <c r="Q459" s="74"/>
      <c r="R459" s="36"/>
      <c r="S459" s="64" t="s">
        <v>14</v>
      </c>
      <c r="T459" s="69">
        <v>8050.8474576271192</v>
      </c>
      <c r="U459" s="76">
        <f>R459*T459</f>
        <v>0</v>
      </c>
      <c r="AF459" s="77">
        <f>D459+R459</f>
        <v>1</v>
      </c>
      <c r="AG459" s="64" t="s">
        <v>14</v>
      </c>
      <c r="AH459" s="69">
        <v>8050.8474576271192</v>
      </c>
      <c r="AI459" s="74">
        <f>AF459*AH459</f>
        <v>8050.8474576271192</v>
      </c>
    </row>
    <row r="460" spans="1:35">
      <c r="A460" s="44">
        <v>228</v>
      </c>
    </row>
    <row r="461" spans="1:35" ht="15.6">
      <c r="A461" s="44">
        <v>229</v>
      </c>
      <c r="B461" s="64">
        <v>229</v>
      </c>
      <c r="C461" s="29" t="s">
        <v>91</v>
      </c>
      <c r="D461" s="64">
        <v>3</v>
      </c>
      <c r="E461" s="64" t="s">
        <v>14</v>
      </c>
      <c r="F461" s="69">
        <v>12288.135593220341</v>
      </c>
      <c r="G461" s="69">
        <f>F461*1.18</f>
        <v>14500.000000000002</v>
      </c>
      <c r="H461" s="69">
        <f>D461*G461</f>
        <v>43500.000000000007</v>
      </c>
      <c r="I461" s="70">
        <v>5</v>
      </c>
      <c r="J461" s="64" t="s">
        <v>14</v>
      </c>
      <c r="K461" s="74">
        <f>G461</f>
        <v>14500.000000000002</v>
      </c>
      <c r="L461" s="75">
        <f>I461*K461</f>
        <v>72500.000000000015</v>
      </c>
      <c r="M461" s="74">
        <f>I461-D461</f>
        <v>2</v>
      </c>
      <c r="N461">
        <f>M461*G461</f>
        <v>29000.000000000004</v>
      </c>
      <c r="O461" s="75"/>
      <c r="P461" s="75"/>
      <c r="Q461" s="74"/>
      <c r="R461" s="36"/>
      <c r="S461" s="64" t="s">
        <v>14</v>
      </c>
      <c r="T461" s="69">
        <v>12288.135593220341</v>
      </c>
      <c r="U461" s="76">
        <f>R461*T461</f>
        <v>0</v>
      </c>
      <c r="AF461" s="77">
        <f>D461+R461</f>
        <v>3</v>
      </c>
      <c r="AG461" s="64" t="s">
        <v>14</v>
      </c>
      <c r="AH461" s="69">
        <v>12288.135593220341</v>
      </c>
      <c r="AI461" s="74">
        <f>AF461*AH461</f>
        <v>36864.406779661018</v>
      </c>
    </row>
    <row r="462" spans="1:35">
      <c r="A462" s="44">
        <v>229</v>
      </c>
    </row>
    <row r="463" spans="1:35" ht="15.6">
      <c r="A463" s="44">
        <v>230</v>
      </c>
      <c r="B463" s="64">
        <v>230</v>
      </c>
      <c r="C463" s="29" t="s">
        <v>92</v>
      </c>
      <c r="D463" s="64">
        <v>1</v>
      </c>
      <c r="E463" s="64" t="s">
        <v>14</v>
      </c>
      <c r="F463" s="69">
        <v>19067.796610169491</v>
      </c>
      <c r="G463" s="69">
        <f>F463*1.18</f>
        <v>22500</v>
      </c>
      <c r="H463" s="69">
        <f>D463*G463</f>
        <v>22500</v>
      </c>
      <c r="I463" s="70">
        <v>7</v>
      </c>
      <c r="J463" s="64" t="s">
        <v>14</v>
      </c>
      <c r="K463" s="74">
        <f>G463</f>
        <v>22500</v>
      </c>
      <c r="L463" s="75">
        <f>I463*K463</f>
        <v>157500</v>
      </c>
      <c r="M463" s="74">
        <f>I463-D463</f>
        <v>6</v>
      </c>
      <c r="N463">
        <f>M463*G463</f>
        <v>135000</v>
      </c>
      <c r="O463" s="75"/>
      <c r="P463" s="75"/>
      <c r="Q463" s="74"/>
      <c r="R463" s="36">
        <v>5</v>
      </c>
      <c r="S463" s="64" t="s">
        <v>14</v>
      </c>
      <c r="T463" s="69">
        <v>19067.796610169491</v>
      </c>
      <c r="U463" s="76">
        <f>R463*T463</f>
        <v>95338.983050847455</v>
      </c>
      <c r="AF463" s="77">
        <f>D463+R463</f>
        <v>6</v>
      </c>
      <c r="AG463" s="64" t="s">
        <v>14</v>
      </c>
      <c r="AH463" s="69">
        <v>19067.796610169491</v>
      </c>
      <c r="AI463" s="74">
        <f>AF463*AH463</f>
        <v>114406.77966101695</v>
      </c>
    </row>
    <row r="464" spans="1:35">
      <c r="A464" s="44">
        <v>230</v>
      </c>
    </row>
    <row r="465" spans="1:35" ht="15.6">
      <c r="A465" s="44">
        <v>231</v>
      </c>
      <c r="B465" s="64">
        <v>231</v>
      </c>
      <c r="C465" s="29" t="s">
        <v>94</v>
      </c>
      <c r="D465" s="64">
        <v>1</v>
      </c>
      <c r="E465" s="64" t="s">
        <v>49</v>
      </c>
      <c r="F465" s="69">
        <v>33898.305084745763</v>
      </c>
      <c r="G465" s="69">
        <f>F465*1.18</f>
        <v>40000</v>
      </c>
      <c r="H465" s="69">
        <f>D465*G465</f>
        <v>40000</v>
      </c>
      <c r="I465" s="70">
        <v>1</v>
      </c>
      <c r="J465" s="64" t="s">
        <v>49</v>
      </c>
      <c r="K465" s="74">
        <f>G465</f>
        <v>40000</v>
      </c>
      <c r="L465" s="75">
        <f>I465*K465</f>
        <v>40000</v>
      </c>
      <c r="M465" s="74">
        <f>I465-D465</f>
        <v>0</v>
      </c>
      <c r="N465">
        <f>M465*G465</f>
        <v>0</v>
      </c>
      <c r="O465" s="75"/>
      <c r="P465" s="75"/>
      <c r="Q465" s="74"/>
      <c r="R465" s="36">
        <v>1</v>
      </c>
      <c r="S465" s="64" t="s">
        <v>49</v>
      </c>
      <c r="T465" s="69">
        <v>33898.305084745763</v>
      </c>
      <c r="U465" s="76">
        <f>R465*T465</f>
        <v>33898.305084745763</v>
      </c>
      <c r="AF465" s="77">
        <f>D465+R465</f>
        <v>2</v>
      </c>
      <c r="AG465" s="64" t="s">
        <v>49</v>
      </c>
      <c r="AH465" s="69">
        <v>33898.305084745763</v>
      </c>
      <c r="AI465" s="74">
        <f>AF465*AH465</f>
        <v>67796.610169491527</v>
      </c>
    </row>
    <row r="466" spans="1:35">
      <c r="A466" s="44">
        <v>231</v>
      </c>
    </row>
    <row r="467" spans="1:35" ht="15.6">
      <c r="A467" s="44">
        <v>232</v>
      </c>
      <c r="B467" s="64">
        <v>232</v>
      </c>
      <c r="C467" s="29" t="s">
        <v>96</v>
      </c>
      <c r="D467" s="64">
        <v>1</v>
      </c>
      <c r="E467" s="64" t="s">
        <v>49</v>
      </c>
      <c r="F467" s="69">
        <v>12288.135593220341</v>
      </c>
      <c r="G467" s="69">
        <f>F467*1.18</f>
        <v>14500.000000000002</v>
      </c>
      <c r="H467" s="69">
        <f>D467*G467</f>
        <v>14500.000000000002</v>
      </c>
      <c r="I467" s="70">
        <v>0</v>
      </c>
      <c r="J467" s="64" t="s">
        <v>49</v>
      </c>
      <c r="K467" s="74">
        <f>G467</f>
        <v>14500.000000000002</v>
      </c>
      <c r="L467" s="75">
        <f>I467*K467</f>
        <v>0</v>
      </c>
      <c r="M467" s="74">
        <f>I467-D467</f>
        <v>-1</v>
      </c>
      <c r="N467">
        <f>M467*G467</f>
        <v>-14500.000000000002</v>
      </c>
      <c r="O467" s="75">
        <f>M467*K467</f>
        <v>-14500.000000000002</v>
      </c>
      <c r="P467" s="75"/>
      <c r="Q467" s="74"/>
      <c r="R467" s="36">
        <v>1</v>
      </c>
      <c r="S467" s="64" t="s">
        <v>49</v>
      </c>
      <c r="T467" s="69">
        <v>12288.135593220341</v>
      </c>
      <c r="U467" s="76">
        <f>R467*T467</f>
        <v>12288.135593220341</v>
      </c>
      <c r="AF467" s="77">
        <f>D467+R467</f>
        <v>2</v>
      </c>
      <c r="AG467" s="64" t="s">
        <v>49</v>
      </c>
      <c r="AH467" s="69">
        <v>12288.135593220341</v>
      </c>
      <c r="AI467" s="74">
        <f>AF467*AH467</f>
        <v>24576.271186440681</v>
      </c>
    </row>
    <row r="468" spans="1:35">
      <c r="A468" s="44">
        <v>232</v>
      </c>
    </row>
    <row r="469" spans="1:35" ht="15.6">
      <c r="A469" s="44">
        <v>233</v>
      </c>
      <c r="B469" s="64">
        <v>233</v>
      </c>
      <c r="C469" s="29" t="s">
        <v>98</v>
      </c>
      <c r="D469" s="64">
        <v>1</v>
      </c>
      <c r="E469" s="64" t="s">
        <v>49</v>
      </c>
      <c r="F469" s="69">
        <v>156779.66101694916</v>
      </c>
      <c r="G469" s="69">
        <f>F469*1.18</f>
        <v>185000</v>
      </c>
      <c r="H469" s="69">
        <f>D469*G469</f>
        <v>185000</v>
      </c>
      <c r="I469" s="70">
        <v>1</v>
      </c>
      <c r="J469" s="64" t="s">
        <v>49</v>
      </c>
      <c r="K469" s="74">
        <f>G469</f>
        <v>185000</v>
      </c>
      <c r="L469" s="75">
        <f>I469*K469</f>
        <v>185000</v>
      </c>
      <c r="M469" s="74">
        <f>I469-D469</f>
        <v>0</v>
      </c>
      <c r="N469">
        <f>M469*G469</f>
        <v>0</v>
      </c>
      <c r="O469" s="75"/>
      <c r="P469" s="75"/>
      <c r="Q469" s="74"/>
      <c r="R469" s="36">
        <v>1</v>
      </c>
      <c r="S469" s="64" t="s">
        <v>49</v>
      </c>
      <c r="T469" s="69">
        <v>156779.66101694916</v>
      </c>
      <c r="U469" s="76">
        <f>R469*T469</f>
        <v>156779.66101694916</v>
      </c>
      <c r="AF469" s="77">
        <f>D469+R469</f>
        <v>2</v>
      </c>
      <c r="AG469" s="64" t="s">
        <v>49</v>
      </c>
      <c r="AH469" s="69">
        <v>156779.66101694916</v>
      </c>
      <c r="AI469" s="74">
        <f>AF469*AH469</f>
        <v>313559.32203389832</v>
      </c>
    </row>
    <row r="470" spans="1:35">
      <c r="A470" s="44">
        <v>233</v>
      </c>
    </row>
    <row r="471" spans="1:35" ht="46.8">
      <c r="A471" s="44">
        <v>234</v>
      </c>
      <c r="B471" s="64">
        <v>234</v>
      </c>
      <c r="C471" s="29" t="s">
        <v>99</v>
      </c>
      <c r="D471" s="64">
        <v>1</v>
      </c>
      <c r="E471" s="64" t="s">
        <v>49</v>
      </c>
      <c r="F471" s="69">
        <v>1605932.2033898307</v>
      </c>
      <c r="G471" s="69">
        <f>F471*1.18</f>
        <v>1895000</v>
      </c>
      <c r="H471" s="69">
        <f>D471*G471</f>
        <v>1895000</v>
      </c>
      <c r="I471" s="70">
        <v>1</v>
      </c>
      <c r="J471" s="64" t="s">
        <v>49</v>
      </c>
      <c r="K471" s="74">
        <f>G471</f>
        <v>1895000</v>
      </c>
      <c r="L471" s="75">
        <f>I471*K471</f>
        <v>1895000</v>
      </c>
      <c r="M471" s="74">
        <f>I471-D471</f>
        <v>0</v>
      </c>
      <c r="N471">
        <f>M471*G471</f>
        <v>0</v>
      </c>
      <c r="O471" s="75"/>
      <c r="P471" s="75"/>
      <c r="Q471" s="74"/>
      <c r="R471" s="36"/>
      <c r="S471" s="64" t="s">
        <v>49</v>
      </c>
      <c r="T471" s="69">
        <v>1605932.2033898307</v>
      </c>
      <c r="U471" s="76">
        <f>R471*T471</f>
        <v>0</v>
      </c>
      <c r="AF471" s="77">
        <f>D471+R471</f>
        <v>1</v>
      </c>
      <c r="AG471" s="64" t="s">
        <v>49</v>
      </c>
      <c r="AH471" s="69">
        <v>1605932.2033898307</v>
      </c>
      <c r="AI471" s="74">
        <f>AF471*AH471</f>
        <v>1605932.2033898307</v>
      </c>
    </row>
    <row r="472" spans="1:35">
      <c r="A472" s="44">
        <v>234</v>
      </c>
    </row>
    <row r="473" spans="1:35" ht="31.2">
      <c r="A473" s="44">
        <v>235</v>
      </c>
      <c r="B473" s="64">
        <v>235</v>
      </c>
      <c r="C473" s="29" t="s">
        <v>100</v>
      </c>
      <c r="D473" s="64">
        <v>1</v>
      </c>
      <c r="E473" s="64" t="s">
        <v>49</v>
      </c>
      <c r="F473" s="69">
        <v>673728.81355932204</v>
      </c>
      <c r="G473" s="69">
        <f>F473*1.18</f>
        <v>795000</v>
      </c>
      <c r="H473" s="69">
        <f>D473*G473</f>
        <v>795000</v>
      </c>
      <c r="I473" s="70">
        <v>1</v>
      </c>
      <c r="J473" s="64" t="s">
        <v>49</v>
      </c>
      <c r="K473" s="74">
        <f>G473</f>
        <v>795000</v>
      </c>
      <c r="L473" s="75">
        <f>I473*K473</f>
        <v>795000</v>
      </c>
      <c r="M473" s="74">
        <f>I473-D473</f>
        <v>0</v>
      </c>
      <c r="N473">
        <f>M473*G473</f>
        <v>0</v>
      </c>
      <c r="O473" s="75"/>
      <c r="P473" s="75"/>
      <c r="Q473" s="74"/>
      <c r="R473" s="36"/>
      <c r="S473" s="64" t="s">
        <v>49</v>
      </c>
      <c r="T473" s="69">
        <v>673728.81355932204</v>
      </c>
      <c r="U473" s="76">
        <f>R473*T473</f>
        <v>0</v>
      </c>
      <c r="AF473" s="77">
        <f>D473+R473</f>
        <v>1</v>
      </c>
      <c r="AG473" s="64" t="s">
        <v>49</v>
      </c>
      <c r="AH473" s="69">
        <v>673728.81355932204</v>
      </c>
      <c r="AI473" s="74">
        <f>AF473*AH473</f>
        <v>673728.81355932204</v>
      </c>
    </row>
    <row r="474" spans="1:35">
      <c r="A474" s="44">
        <v>235</v>
      </c>
    </row>
    <row r="475" spans="1:35" ht="15.6">
      <c r="A475" s="44">
        <v>236</v>
      </c>
      <c r="B475" s="64">
        <v>236</v>
      </c>
      <c r="C475" s="29" t="s">
        <v>101</v>
      </c>
      <c r="D475" s="64">
        <v>1</v>
      </c>
      <c r="E475" s="64" t="s">
        <v>49</v>
      </c>
      <c r="F475" s="69">
        <v>80508.474576271197</v>
      </c>
      <c r="G475" s="69">
        <f>F475*1.18</f>
        <v>95000.000000000015</v>
      </c>
      <c r="H475" s="69">
        <f>D475*G475</f>
        <v>95000.000000000015</v>
      </c>
      <c r="I475" s="70">
        <v>1</v>
      </c>
      <c r="J475" s="64" t="s">
        <v>49</v>
      </c>
      <c r="K475" s="74">
        <f>G475</f>
        <v>95000.000000000015</v>
      </c>
      <c r="L475" s="75">
        <f>I475*K475</f>
        <v>95000.000000000015</v>
      </c>
      <c r="M475" s="74">
        <f>I475-D475</f>
        <v>0</v>
      </c>
      <c r="N475">
        <f>M475*G475</f>
        <v>0</v>
      </c>
      <c r="O475" s="75"/>
      <c r="P475" s="75"/>
      <c r="Q475" s="74"/>
      <c r="R475" s="36"/>
      <c r="S475" s="64" t="s">
        <v>49</v>
      </c>
      <c r="T475" s="69">
        <v>80508.474576271197</v>
      </c>
      <c r="U475" s="76">
        <f>R475*T475</f>
        <v>0</v>
      </c>
      <c r="AF475" s="77">
        <f>D475+R475</f>
        <v>1</v>
      </c>
      <c r="AG475" s="64" t="s">
        <v>49</v>
      </c>
      <c r="AH475" s="69">
        <v>80508.474576271197</v>
      </c>
      <c r="AI475" s="74">
        <f>AF475*AH475</f>
        <v>80508.474576271197</v>
      </c>
    </row>
    <row r="476" spans="1:35">
      <c r="A476" s="44">
        <v>236</v>
      </c>
    </row>
    <row r="477" spans="1:35" ht="15.6">
      <c r="A477" s="44">
        <v>237</v>
      </c>
      <c r="B477" s="64">
        <v>237</v>
      </c>
      <c r="C477" s="29" t="s">
        <v>102</v>
      </c>
      <c r="D477" s="64">
        <v>1</v>
      </c>
      <c r="E477" s="64" t="s">
        <v>49</v>
      </c>
      <c r="F477" s="69">
        <v>122881.3559322034</v>
      </c>
      <c r="G477" s="69">
        <f>F477*1.18</f>
        <v>145000</v>
      </c>
      <c r="H477" s="69">
        <f>D477*G477</f>
        <v>145000</v>
      </c>
      <c r="I477" s="70">
        <v>1</v>
      </c>
      <c r="J477" s="64" t="s">
        <v>49</v>
      </c>
      <c r="K477" s="74">
        <f>G477</f>
        <v>145000</v>
      </c>
      <c r="L477" s="75">
        <f>I477*K477</f>
        <v>145000</v>
      </c>
      <c r="M477" s="74">
        <f>I477-D477</f>
        <v>0</v>
      </c>
      <c r="N477">
        <f>M477*G477</f>
        <v>0</v>
      </c>
      <c r="O477" s="75"/>
      <c r="P477" s="75"/>
      <c r="Q477" s="74"/>
      <c r="R477" s="36"/>
      <c r="S477" s="64" t="s">
        <v>49</v>
      </c>
      <c r="T477" s="69">
        <v>122881.3559322034</v>
      </c>
      <c r="U477" s="76">
        <f>R477*T477</f>
        <v>0</v>
      </c>
      <c r="AF477" s="77">
        <f>D477+R477</f>
        <v>1</v>
      </c>
      <c r="AG477" s="64" t="s">
        <v>49</v>
      </c>
      <c r="AH477" s="69">
        <v>122881.3559322034</v>
      </c>
      <c r="AI477" s="74">
        <f>AF477*AH477</f>
        <v>122881.3559322034</v>
      </c>
    </row>
    <row r="478" spans="1:35">
      <c r="A478" s="44">
        <v>237</v>
      </c>
    </row>
    <row r="479" spans="1:35" ht="46.8">
      <c r="A479" s="44">
        <v>238</v>
      </c>
      <c r="B479" s="64">
        <v>238</v>
      </c>
      <c r="C479" s="29" t="s">
        <v>103</v>
      </c>
      <c r="D479" s="64">
        <v>2</v>
      </c>
      <c r="E479" s="64" t="s">
        <v>49</v>
      </c>
      <c r="F479" s="69">
        <v>1266949.1525423729</v>
      </c>
      <c r="G479" s="69">
        <f>F479*1.18</f>
        <v>1495000</v>
      </c>
      <c r="H479" s="69">
        <f>D479*G479</f>
        <v>2990000</v>
      </c>
      <c r="I479" s="70">
        <v>2</v>
      </c>
      <c r="J479" s="64" t="s">
        <v>49</v>
      </c>
      <c r="K479" s="74">
        <f>G479</f>
        <v>1495000</v>
      </c>
      <c r="L479" s="75">
        <f>I479*K479</f>
        <v>2990000</v>
      </c>
      <c r="M479" s="74">
        <f>I479-D479</f>
        <v>0</v>
      </c>
      <c r="N479">
        <f>M479*G479</f>
        <v>0</v>
      </c>
      <c r="O479" s="75"/>
      <c r="P479" s="75"/>
      <c r="Q479" s="74"/>
      <c r="R479" s="36"/>
      <c r="S479" s="64" t="s">
        <v>49</v>
      </c>
      <c r="T479" s="69">
        <v>1266949.1525423729</v>
      </c>
      <c r="U479" s="76">
        <f>R479*T479</f>
        <v>0</v>
      </c>
      <c r="AF479" s="77">
        <f>D479+R479</f>
        <v>2</v>
      </c>
      <c r="AG479" s="64" t="s">
        <v>49</v>
      </c>
      <c r="AH479" s="69">
        <v>1266949.1525423729</v>
      </c>
      <c r="AI479" s="74">
        <f>AF479*AH479</f>
        <v>2533898.3050847459</v>
      </c>
    </row>
    <row r="480" spans="1:35">
      <c r="A480" s="44">
        <v>238</v>
      </c>
    </row>
    <row r="481" spans="1:36" ht="15.6">
      <c r="A481" s="44">
        <v>239</v>
      </c>
      <c r="B481" s="64">
        <v>239</v>
      </c>
      <c r="C481" s="29" t="s">
        <v>104</v>
      </c>
      <c r="D481" s="64">
        <v>4</v>
      </c>
      <c r="E481" s="64" t="s">
        <v>105</v>
      </c>
      <c r="F481" s="69">
        <v>84745.762711864416</v>
      </c>
      <c r="G481" s="69">
        <f>F481*1.18</f>
        <v>100000</v>
      </c>
      <c r="H481" s="69">
        <f>D481*G481</f>
        <v>400000</v>
      </c>
      <c r="I481" s="70">
        <v>4</v>
      </c>
      <c r="J481" s="64" t="s">
        <v>105</v>
      </c>
      <c r="K481" s="74">
        <f>G481</f>
        <v>100000</v>
      </c>
      <c r="L481" s="75">
        <f>I481*K481</f>
        <v>400000</v>
      </c>
      <c r="M481" s="74">
        <f>I481-D481</f>
        <v>0</v>
      </c>
      <c r="N481">
        <f>M481*G481</f>
        <v>0</v>
      </c>
      <c r="O481" s="75"/>
      <c r="P481" s="75"/>
      <c r="Q481" s="74"/>
      <c r="R481" s="36"/>
      <c r="S481" s="64" t="s">
        <v>105</v>
      </c>
      <c r="T481" s="69">
        <v>84745.762711864416</v>
      </c>
      <c r="U481" s="76">
        <f>R481*T481</f>
        <v>0</v>
      </c>
      <c r="AF481" s="77">
        <f>D481+R481</f>
        <v>4</v>
      </c>
      <c r="AG481" s="64" t="s">
        <v>105</v>
      </c>
      <c r="AH481" s="69">
        <v>84745.762711864416</v>
      </c>
      <c r="AI481" s="74">
        <f>AF481*AH481</f>
        <v>338983.05084745766</v>
      </c>
    </row>
    <row r="482" spans="1:36">
      <c r="A482" s="44">
        <v>239</v>
      </c>
    </row>
    <row r="483" spans="1:36" ht="15.6">
      <c r="A483" s="44">
        <v>240</v>
      </c>
      <c r="B483" s="64">
        <v>240</v>
      </c>
      <c r="C483" s="29" t="s">
        <v>106</v>
      </c>
      <c r="D483" s="64">
        <v>1</v>
      </c>
      <c r="E483" s="64" t="s">
        <v>49</v>
      </c>
      <c r="F483" s="69">
        <v>1027966.1016949153</v>
      </c>
      <c r="G483" s="69">
        <f>F483*1.18</f>
        <v>1213000</v>
      </c>
      <c r="H483" s="69">
        <f>D483*G483</f>
        <v>1213000</v>
      </c>
      <c r="I483" s="70">
        <v>1</v>
      </c>
      <c r="J483" s="64" t="s">
        <v>49</v>
      </c>
      <c r="K483" s="74">
        <f>G483</f>
        <v>1213000</v>
      </c>
      <c r="L483" s="75">
        <f>I483*K483</f>
        <v>1213000</v>
      </c>
      <c r="M483" s="74">
        <f>I483-D483</f>
        <v>0</v>
      </c>
      <c r="N483">
        <f>M483*G483</f>
        <v>0</v>
      </c>
      <c r="O483" s="75"/>
      <c r="P483" s="75"/>
      <c r="Q483" s="74"/>
      <c r="R483" s="36"/>
      <c r="S483" s="64" t="s">
        <v>49</v>
      </c>
      <c r="T483" s="69">
        <v>1027966.1016949153</v>
      </c>
      <c r="U483" s="76">
        <f>R483*T483</f>
        <v>0</v>
      </c>
      <c r="AF483" s="77">
        <f>D483+R483</f>
        <v>1</v>
      </c>
      <c r="AG483" s="64" t="s">
        <v>49</v>
      </c>
      <c r="AH483" s="69">
        <v>1027966.1016949153</v>
      </c>
      <c r="AI483" s="74">
        <f>AF483*AH483</f>
        <v>1027966.1016949153</v>
      </c>
    </row>
    <row r="484" spans="1:36">
      <c r="A484" s="44">
        <v>240</v>
      </c>
    </row>
    <row r="489" spans="1:36" ht="15.6">
      <c r="B489" s="44"/>
      <c r="C489" s="3" t="s">
        <v>343</v>
      </c>
      <c r="D489" s="44"/>
      <c r="E489" s="44"/>
      <c r="F489" s="45"/>
      <c r="G489" s="45"/>
      <c r="H489" s="45"/>
      <c r="I489" s="44"/>
      <c r="J489" s="44"/>
      <c r="K489" s="44"/>
      <c r="L489" s="45"/>
      <c r="M489" s="45"/>
      <c r="N489" s="45"/>
      <c r="O489" s="45"/>
      <c r="P489" s="45"/>
      <c r="Q489" s="44"/>
      <c r="R489" s="44"/>
      <c r="S489" s="44"/>
      <c r="T489" s="44"/>
      <c r="U489" s="44"/>
      <c r="V489" s="44"/>
      <c r="W489" s="44"/>
      <c r="X489" s="44"/>
      <c r="Y489" s="44"/>
      <c r="Z489" s="44"/>
      <c r="AA489" s="44"/>
      <c r="AB489" s="44"/>
      <c r="AC489" s="44"/>
      <c r="AD489" s="44"/>
      <c r="AE489" s="44"/>
      <c r="AF489" s="44"/>
      <c r="AG489" s="44"/>
      <c r="AH489" s="44"/>
      <c r="AI489" s="60">
        <f>SUM(AI245:AI246)</f>
        <v>3050847.457627119</v>
      </c>
      <c r="AJ489" s="44"/>
    </row>
    <row r="490" spans="1:36" ht="15.6">
      <c r="B490" s="44"/>
      <c r="C490" s="7"/>
      <c r="D490" s="44"/>
      <c r="E490" s="44"/>
      <c r="F490" s="45"/>
      <c r="G490" s="45"/>
      <c r="H490" s="45"/>
      <c r="I490" s="44"/>
      <c r="J490" s="44"/>
      <c r="K490" s="44"/>
      <c r="L490" s="45"/>
      <c r="M490" s="45"/>
      <c r="N490" s="45"/>
      <c r="O490" s="45"/>
      <c r="P490" s="45"/>
      <c r="Q490" s="44"/>
      <c r="R490" s="44"/>
      <c r="S490" s="44"/>
      <c r="T490" s="44"/>
      <c r="U490" s="44"/>
      <c r="V490" s="44"/>
      <c r="W490" s="44"/>
      <c r="X490" s="44"/>
      <c r="Y490" s="44"/>
      <c r="Z490" s="44"/>
      <c r="AA490" s="44"/>
      <c r="AB490" s="44"/>
      <c r="AC490" s="44"/>
      <c r="AD490" s="44"/>
      <c r="AE490" s="44"/>
      <c r="AF490" s="44"/>
      <c r="AG490" s="44"/>
      <c r="AH490" s="44"/>
      <c r="AI490" s="44"/>
      <c r="AJ490" s="44"/>
    </row>
    <row r="491" spans="1:36" ht="15.6">
      <c r="B491" s="44"/>
      <c r="C491" s="3" t="s">
        <v>347</v>
      </c>
      <c r="D491" s="44"/>
      <c r="E491" s="44"/>
      <c r="F491" s="45"/>
      <c r="G491" s="45"/>
      <c r="H491" s="45"/>
      <c r="I491" s="44"/>
      <c r="J491" s="44"/>
      <c r="K491" s="44"/>
      <c r="L491" s="45"/>
      <c r="M491" s="45"/>
      <c r="N491" s="45"/>
      <c r="O491" s="45"/>
      <c r="P491" s="45"/>
      <c r="Q491" s="44"/>
      <c r="R491" s="44"/>
      <c r="S491" s="44"/>
      <c r="T491" s="44"/>
      <c r="U491" s="44"/>
      <c r="V491" s="44"/>
      <c r="W491" s="44"/>
      <c r="X491" s="44"/>
      <c r="Y491" s="44"/>
      <c r="Z491" s="44"/>
      <c r="AA491" s="44"/>
      <c r="AB491" s="44"/>
      <c r="AC491" s="44"/>
      <c r="AD491" s="44"/>
      <c r="AE491" s="44"/>
      <c r="AF491" s="44"/>
      <c r="AG491" s="44"/>
      <c r="AH491" s="44"/>
      <c r="AI491" s="44"/>
      <c r="AJ491" s="44"/>
    </row>
    <row r="492" spans="1:36" ht="15.6">
      <c r="B492" s="44">
        <v>1</v>
      </c>
      <c r="C492" s="7" t="s">
        <v>351</v>
      </c>
      <c r="D492" s="46">
        <v>0</v>
      </c>
      <c r="E492" s="44" t="s">
        <v>49</v>
      </c>
      <c r="F492" s="50"/>
      <c r="G492" s="50"/>
      <c r="H492" s="50"/>
      <c r="I492" s="46">
        <v>2</v>
      </c>
      <c r="J492" s="44" t="s">
        <v>49</v>
      </c>
      <c r="K492" s="51">
        <v>100000</v>
      </c>
      <c r="L492" s="50">
        <f>I492*K492</f>
        <v>200000</v>
      </c>
      <c r="M492" s="50"/>
      <c r="N492" s="50"/>
      <c r="O492" s="50"/>
      <c r="P492" s="50"/>
      <c r="Q492" s="51"/>
      <c r="R492" s="44">
        <v>1</v>
      </c>
      <c r="S492" s="44" t="s">
        <v>49</v>
      </c>
      <c r="T492" s="51">
        <v>100000</v>
      </c>
      <c r="U492" s="51">
        <f>R492*T492</f>
        <v>100000</v>
      </c>
      <c r="V492" s="44"/>
      <c r="W492" s="44"/>
      <c r="X492" s="44"/>
      <c r="Y492" s="44"/>
      <c r="Z492" s="44"/>
      <c r="AA492" s="44"/>
      <c r="AB492" s="44"/>
      <c r="AC492" s="44"/>
      <c r="AD492" s="44"/>
      <c r="AE492" s="44"/>
      <c r="AF492" s="46">
        <f>D492+R492</f>
        <v>1</v>
      </c>
      <c r="AG492" s="44" t="s">
        <v>49</v>
      </c>
      <c r="AH492" s="51">
        <f>T492</f>
        <v>100000</v>
      </c>
      <c r="AI492" s="51">
        <f>AF492*AH492</f>
        <v>100000</v>
      </c>
      <c r="AJ492" s="44"/>
    </row>
    <row r="493" spans="1:36">
      <c r="B493" s="44"/>
      <c r="C493" s="47" t="s">
        <v>365</v>
      </c>
      <c r="D493" s="46">
        <v>0</v>
      </c>
      <c r="E493" s="44" t="s">
        <v>11</v>
      </c>
      <c r="F493" s="50"/>
      <c r="G493" s="50"/>
      <c r="H493" s="50"/>
      <c r="I493" s="46">
        <v>79.578999999999994</v>
      </c>
      <c r="J493" s="44" t="s">
        <v>368</v>
      </c>
      <c r="K493" s="51">
        <v>875</v>
      </c>
      <c r="L493" s="50">
        <f t="shared" ref="L493:L507" si="0">I493*K493</f>
        <v>69631.625</v>
      </c>
      <c r="M493" s="50"/>
      <c r="N493" s="50"/>
      <c r="O493" s="50"/>
      <c r="P493" s="50"/>
      <c r="Q493" s="51"/>
      <c r="R493" s="44"/>
      <c r="S493" s="44"/>
      <c r="T493" s="51"/>
      <c r="U493" s="51"/>
      <c r="V493" s="44"/>
      <c r="W493" s="44"/>
      <c r="X493" s="44"/>
      <c r="Y493" s="44"/>
      <c r="Z493" s="44"/>
      <c r="AA493" s="44"/>
      <c r="AB493" s="44"/>
      <c r="AC493" s="44"/>
      <c r="AD493" s="44"/>
      <c r="AE493" s="44"/>
      <c r="AF493" s="46">
        <f>D493+R493</f>
        <v>0</v>
      </c>
      <c r="AG493" s="44" t="s">
        <v>11</v>
      </c>
      <c r="AH493" s="51"/>
      <c r="AI493" s="51"/>
      <c r="AJ493" s="44"/>
    </row>
    <row r="494" spans="1:36">
      <c r="B494" s="44"/>
      <c r="C494" s="47" t="s">
        <v>366</v>
      </c>
      <c r="D494" s="46">
        <v>0</v>
      </c>
      <c r="E494" s="44" t="s">
        <v>11</v>
      </c>
      <c r="F494" s="50"/>
      <c r="G494" s="50"/>
      <c r="H494" s="50"/>
      <c r="I494" s="46">
        <v>24.1</v>
      </c>
      <c r="J494" s="44" t="s">
        <v>380</v>
      </c>
      <c r="K494" s="51">
        <v>6722</v>
      </c>
      <c r="L494" s="50">
        <f t="shared" si="0"/>
        <v>162000.20000000001</v>
      </c>
      <c r="M494" s="50"/>
      <c r="N494" s="50"/>
      <c r="O494" s="50"/>
      <c r="P494" s="50"/>
      <c r="Q494" s="51"/>
      <c r="R494" s="44"/>
      <c r="S494" s="44"/>
      <c r="T494" s="51"/>
      <c r="U494" s="51"/>
      <c r="V494" s="44"/>
      <c r="W494" s="44"/>
      <c r="X494" s="44"/>
      <c r="Y494" s="44"/>
      <c r="Z494" s="44"/>
      <c r="AA494" s="44"/>
      <c r="AB494" s="44"/>
      <c r="AC494" s="44"/>
      <c r="AD494" s="44"/>
      <c r="AE494" s="44"/>
      <c r="AF494" s="46">
        <f>D494+R494</f>
        <v>0</v>
      </c>
      <c r="AG494" s="44" t="s">
        <v>276</v>
      </c>
      <c r="AH494" s="51"/>
      <c r="AI494" s="51"/>
      <c r="AJ494" s="44"/>
    </row>
    <row r="495" spans="1:36">
      <c r="B495" s="44"/>
      <c r="C495" s="47" t="s">
        <v>367</v>
      </c>
      <c r="D495" s="46">
        <v>0</v>
      </c>
      <c r="E495" s="44" t="s">
        <v>11</v>
      </c>
      <c r="F495" s="50"/>
      <c r="G495" s="50"/>
      <c r="H495" s="50"/>
      <c r="I495" s="46">
        <v>827.13</v>
      </c>
      <c r="J495" s="44" t="s">
        <v>368</v>
      </c>
      <c r="K495" s="51">
        <v>310</v>
      </c>
      <c r="L495" s="50">
        <f t="shared" si="0"/>
        <v>256410.3</v>
      </c>
      <c r="M495" s="50"/>
      <c r="N495" s="50"/>
      <c r="O495" s="50"/>
      <c r="P495" s="50"/>
      <c r="Q495" s="51"/>
      <c r="R495" s="44"/>
      <c r="S495" s="44"/>
      <c r="T495" s="51"/>
      <c r="U495" s="51"/>
      <c r="V495" s="44"/>
      <c r="W495" s="44"/>
      <c r="X495" s="44"/>
      <c r="Y495" s="44"/>
      <c r="Z495" s="44"/>
      <c r="AA495" s="44"/>
      <c r="AB495" s="44"/>
      <c r="AC495" s="44"/>
      <c r="AD495" s="44"/>
      <c r="AE495" s="44"/>
      <c r="AF495" s="46">
        <f>D496+R495</f>
        <v>0</v>
      </c>
      <c r="AG495" s="44" t="s">
        <v>11</v>
      </c>
      <c r="AH495" s="51"/>
      <c r="AI495" s="51"/>
      <c r="AJ495" s="44"/>
    </row>
    <row r="496" spans="1:36">
      <c r="B496" s="44"/>
      <c r="C496" s="47" t="s">
        <v>371</v>
      </c>
      <c r="D496" s="46">
        <v>0</v>
      </c>
      <c r="E496" s="44" t="s">
        <v>14</v>
      </c>
      <c r="F496" s="50"/>
      <c r="G496" s="50"/>
      <c r="H496" s="50"/>
      <c r="I496" s="46">
        <v>1</v>
      </c>
      <c r="J496" s="44" t="s">
        <v>14</v>
      </c>
      <c r="K496" s="51">
        <v>30000</v>
      </c>
      <c r="L496" s="50">
        <f t="shared" si="0"/>
        <v>30000</v>
      </c>
      <c r="M496" s="50"/>
      <c r="N496" s="50"/>
      <c r="O496" s="50"/>
      <c r="P496" s="50"/>
      <c r="Q496" s="51"/>
      <c r="R496" s="44"/>
      <c r="S496" s="44"/>
      <c r="T496" s="51"/>
      <c r="U496" s="51"/>
      <c r="V496" s="44"/>
      <c r="W496" s="44"/>
      <c r="X496" s="44"/>
      <c r="Y496" s="44"/>
      <c r="Z496" s="44"/>
      <c r="AA496" s="44"/>
      <c r="AB496" s="44"/>
      <c r="AC496" s="44"/>
      <c r="AD496" s="44"/>
      <c r="AE496" s="44"/>
      <c r="AF496" s="46">
        <v>0</v>
      </c>
      <c r="AG496" s="44" t="s">
        <v>14</v>
      </c>
      <c r="AH496" s="51"/>
      <c r="AI496" s="51"/>
      <c r="AJ496" s="44"/>
    </row>
    <row r="497" spans="2:36">
      <c r="B497" s="44"/>
      <c r="C497" s="47" t="s">
        <v>372</v>
      </c>
      <c r="D497" s="46">
        <v>0</v>
      </c>
      <c r="E497" s="44" t="s">
        <v>14</v>
      </c>
      <c r="F497" s="50"/>
      <c r="G497" s="50"/>
      <c r="H497" s="50"/>
      <c r="I497" s="46">
        <v>7</v>
      </c>
      <c r="J497" s="44" t="s">
        <v>14</v>
      </c>
      <c r="K497" s="51">
        <v>40000</v>
      </c>
      <c r="L497" s="50">
        <f t="shared" si="0"/>
        <v>280000</v>
      </c>
      <c r="M497" s="50"/>
      <c r="N497" s="50"/>
      <c r="O497" s="50"/>
      <c r="P497" s="50"/>
      <c r="Q497" s="51"/>
      <c r="R497" s="44"/>
      <c r="S497" s="44"/>
      <c r="T497" s="51"/>
      <c r="U497" s="51"/>
      <c r="V497" s="44"/>
      <c r="W497" s="44"/>
      <c r="X497" s="44"/>
      <c r="Y497" s="44"/>
      <c r="Z497" s="44"/>
      <c r="AA497" s="44"/>
      <c r="AB497" s="44"/>
      <c r="AC497" s="44"/>
      <c r="AD497" s="44"/>
      <c r="AE497" s="44"/>
      <c r="AF497" s="46">
        <v>0</v>
      </c>
      <c r="AG497" s="44" t="s">
        <v>14</v>
      </c>
      <c r="AH497" s="51"/>
      <c r="AI497" s="51"/>
      <c r="AJ497" s="44"/>
    </row>
    <row r="498" spans="2:36">
      <c r="B498" s="44"/>
      <c r="C498" s="47" t="s">
        <v>373</v>
      </c>
      <c r="D498" s="46">
        <v>0</v>
      </c>
      <c r="E498" s="44" t="s">
        <v>49</v>
      </c>
      <c r="F498" s="50"/>
      <c r="G498" s="50"/>
      <c r="H498" s="50"/>
      <c r="I498" s="46">
        <v>1</v>
      </c>
      <c r="J498" s="44" t="s">
        <v>49</v>
      </c>
      <c r="K498" s="51">
        <v>14500</v>
      </c>
      <c r="L498" s="50">
        <f t="shared" si="0"/>
        <v>14500</v>
      </c>
      <c r="M498" s="50"/>
      <c r="N498" s="50"/>
      <c r="O498" s="50"/>
      <c r="P498" s="50"/>
      <c r="Q498" s="51"/>
      <c r="R498" s="44"/>
      <c r="S498" s="44"/>
      <c r="T498" s="51"/>
      <c r="U498" s="51"/>
      <c r="V498" s="44"/>
      <c r="W498" s="44"/>
      <c r="X498" s="44"/>
      <c r="Y498" s="44"/>
      <c r="Z498" s="44"/>
      <c r="AA498" s="44"/>
      <c r="AB498" s="44"/>
      <c r="AC498" s="44"/>
      <c r="AD498" s="44"/>
      <c r="AE498" s="44"/>
      <c r="AF498" s="46">
        <v>0</v>
      </c>
      <c r="AG498" s="44" t="s">
        <v>49</v>
      </c>
      <c r="AH498" s="51"/>
      <c r="AI498" s="51"/>
      <c r="AJ498" s="44"/>
    </row>
    <row r="499" spans="2:36">
      <c r="B499" s="44"/>
      <c r="C499" s="47" t="s">
        <v>374</v>
      </c>
      <c r="D499" s="46">
        <v>0</v>
      </c>
      <c r="E499" s="44" t="s">
        <v>49</v>
      </c>
      <c r="F499" s="50"/>
      <c r="G499" s="50"/>
      <c r="H499" s="50"/>
      <c r="I499" s="46">
        <v>1</v>
      </c>
      <c r="J499" s="44" t="s">
        <v>49</v>
      </c>
      <c r="K499" s="51">
        <v>40000</v>
      </c>
      <c r="L499" s="50">
        <f t="shared" si="0"/>
        <v>40000</v>
      </c>
      <c r="M499" s="50"/>
      <c r="N499" s="50"/>
      <c r="O499" s="50"/>
      <c r="P499" s="50"/>
      <c r="Q499" s="51"/>
      <c r="R499" s="44"/>
      <c r="S499" s="44"/>
      <c r="T499" s="51"/>
      <c r="U499" s="51"/>
      <c r="V499" s="44"/>
      <c r="W499" s="44"/>
      <c r="X499" s="44"/>
      <c r="Y499" s="44"/>
      <c r="Z499" s="44"/>
      <c r="AA499" s="44"/>
      <c r="AB499" s="44"/>
      <c r="AC499" s="44"/>
      <c r="AD499" s="44"/>
      <c r="AE499" s="44"/>
      <c r="AF499" s="46">
        <v>0</v>
      </c>
      <c r="AG499" s="44" t="s">
        <v>49</v>
      </c>
      <c r="AH499" s="51"/>
      <c r="AI499" s="51"/>
      <c r="AJ499" s="44"/>
    </row>
    <row r="500" spans="2:36">
      <c r="B500" s="44"/>
      <c r="C500" s="47" t="s">
        <v>375</v>
      </c>
      <c r="D500" s="46">
        <v>0</v>
      </c>
      <c r="E500" s="44" t="s">
        <v>49</v>
      </c>
      <c r="F500" s="50"/>
      <c r="G500" s="50"/>
      <c r="H500" s="50"/>
      <c r="I500" s="46">
        <v>1</v>
      </c>
      <c r="J500" s="44" t="s">
        <v>49</v>
      </c>
      <c r="K500" s="51">
        <v>40000</v>
      </c>
      <c r="L500" s="50">
        <f t="shared" si="0"/>
        <v>40000</v>
      </c>
      <c r="M500" s="50"/>
      <c r="N500" s="50"/>
      <c r="O500" s="50"/>
      <c r="P500" s="50"/>
      <c r="Q500" s="51"/>
      <c r="R500" s="44"/>
      <c r="S500" s="44"/>
      <c r="T500" s="51"/>
      <c r="U500" s="51"/>
      <c r="V500" s="44"/>
      <c r="W500" s="44"/>
      <c r="X500" s="44"/>
      <c r="Y500" s="44"/>
      <c r="Z500" s="44"/>
      <c r="AA500" s="44"/>
      <c r="AB500" s="44"/>
      <c r="AC500" s="44"/>
      <c r="AD500" s="44"/>
      <c r="AE500" s="44"/>
      <c r="AF500" s="46">
        <v>0</v>
      </c>
      <c r="AG500" s="44" t="s">
        <v>49</v>
      </c>
      <c r="AH500" s="51"/>
      <c r="AI500" s="51"/>
      <c r="AJ500" s="44"/>
    </row>
    <row r="501" spans="2:36">
      <c r="B501" s="44"/>
      <c r="C501" s="47" t="s">
        <v>376</v>
      </c>
      <c r="D501" s="46">
        <v>0</v>
      </c>
      <c r="E501" s="44" t="s">
        <v>49</v>
      </c>
      <c r="F501" s="50"/>
      <c r="G501" s="50"/>
      <c r="H501" s="50"/>
      <c r="I501" s="46">
        <v>1</v>
      </c>
      <c r="J501" s="44" t="s">
        <v>49</v>
      </c>
      <c r="K501" s="51">
        <v>14500</v>
      </c>
      <c r="L501" s="50">
        <f t="shared" si="0"/>
        <v>14500</v>
      </c>
      <c r="M501" s="50"/>
      <c r="N501" s="50"/>
      <c r="O501" s="50"/>
      <c r="P501" s="50"/>
      <c r="Q501" s="51"/>
      <c r="R501" s="44"/>
      <c r="S501" s="44"/>
      <c r="T501" s="51"/>
      <c r="U501" s="51"/>
      <c r="V501" s="44"/>
      <c r="W501" s="44"/>
      <c r="X501" s="44"/>
      <c r="Y501" s="44"/>
      <c r="Z501" s="44"/>
      <c r="AA501" s="44"/>
      <c r="AB501" s="44"/>
      <c r="AC501" s="44"/>
      <c r="AD501" s="44"/>
      <c r="AE501" s="44"/>
      <c r="AF501" s="46">
        <v>0</v>
      </c>
      <c r="AG501" s="44" t="s">
        <v>49</v>
      </c>
      <c r="AH501" s="51"/>
      <c r="AI501" s="51"/>
      <c r="AJ501" s="44"/>
    </row>
    <row r="502" spans="2:36">
      <c r="B502" s="44"/>
      <c r="C502" s="47" t="s">
        <v>377</v>
      </c>
      <c r="D502" s="46">
        <v>0</v>
      </c>
      <c r="E502" s="44" t="s">
        <v>49</v>
      </c>
      <c r="F502" s="50"/>
      <c r="G502" s="50"/>
      <c r="H502" s="50"/>
      <c r="I502" s="46">
        <v>1</v>
      </c>
      <c r="J502" s="44" t="s">
        <v>49</v>
      </c>
      <c r="K502" s="51">
        <v>14500</v>
      </c>
      <c r="L502" s="50">
        <f t="shared" si="0"/>
        <v>14500</v>
      </c>
      <c r="M502" s="50"/>
      <c r="N502" s="50"/>
      <c r="O502" s="50"/>
      <c r="P502" s="50"/>
      <c r="Q502" s="51"/>
      <c r="R502" s="44"/>
      <c r="S502" s="44"/>
      <c r="T502" s="51"/>
      <c r="U502" s="51"/>
      <c r="V502" s="44"/>
      <c r="W502" s="44"/>
      <c r="X502" s="44"/>
      <c r="Y502" s="44"/>
      <c r="Z502" s="44"/>
      <c r="AA502" s="44"/>
      <c r="AB502" s="44"/>
      <c r="AC502" s="44"/>
      <c r="AD502" s="44"/>
      <c r="AE502" s="44"/>
      <c r="AF502" s="46">
        <v>0</v>
      </c>
      <c r="AG502" s="44" t="s">
        <v>49</v>
      </c>
      <c r="AH502" s="51"/>
      <c r="AI502" s="51"/>
      <c r="AJ502" s="44"/>
    </row>
    <row r="503" spans="2:36">
      <c r="B503" s="44"/>
      <c r="C503" s="47" t="s">
        <v>378</v>
      </c>
      <c r="D503" s="46">
        <v>0</v>
      </c>
      <c r="E503" s="44" t="s">
        <v>49</v>
      </c>
      <c r="F503" s="50"/>
      <c r="G503" s="50"/>
      <c r="H503" s="50"/>
      <c r="I503" s="46">
        <v>1</v>
      </c>
      <c r="J503" s="44" t="s">
        <v>49</v>
      </c>
      <c r="K503" s="51">
        <v>185000</v>
      </c>
      <c r="L503" s="50">
        <f t="shared" si="0"/>
        <v>185000</v>
      </c>
      <c r="M503" s="50"/>
      <c r="N503" s="50"/>
      <c r="O503" s="50"/>
      <c r="P503" s="50"/>
      <c r="Q503" s="51"/>
      <c r="R503" s="44"/>
      <c r="S503" s="44"/>
      <c r="T503" s="51"/>
      <c r="U503" s="51"/>
      <c r="V503" s="44"/>
      <c r="W503" s="44"/>
      <c r="X503" s="44"/>
      <c r="Y503" s="44"/>
      <c r="Z503" s="44"/>
      <c r="AA503" s="44"/>
      <c r="AB503" s="44"/>
      <c r="AC503" s="44"/>
      <c r="AD503" s="44"/>
      <c r="AE503" s="44"/>
      <c r="AF503" s="46">
        <v>0</v>
      </c>
      <c r="AG503" s="44" t="s">
        <v>49</v>
      </c>
      <c r="AH503" s="51"/>
      <c r="AI503" s="51"/>
      <c r="AJ503" s="44"/>
    </row>
    <row r="504" spans="2:36">
      <c r="B504" s="44"/>
      <c r="C504" s="47" t="s">
        <v>379</v>
      </c>
      <c r="D504" s="46">
        <v>0</v>
      </c>
      <c r="E504" s="44" t="s">
        <v>49</v>
      </c>
      <c r="F504" s="50"/>
      <c r="G504" s="50"/>
      <c r="H504" s="50"/>
      <c r="I504" s="46">
        <v>1</v>
      </c>
      <c r="J504" s="44" t="s">
        <v>49</v>
      </c>
      <c r="K504" s="51">
        <v>185000</v>
      </c>
      <c r="L504" s="50">
        <f t="shared" si="0"/>
        <v>185000</v>
      </c>
      <c r="M504" s="50"/>
      <c r="N504" s="50"/>
      <c r="O504" s="50"/>
      <c r="P504" s="50"/>
      <c r="Q504" s="51"/>
      <c r="R504" s="44"/>
      <c r="S504" s="44"/>
      <c r="T504" s="51"/>
      <c r="U504" s="51"/>
      <c r="AF504" s="46">
        <v>0</v>
      </c>
      <c r="AG504" s="44" t="s">
        <v>49</v>
      </c>
      <c r="AH504" s="51"/>
      <c r="AI504" s="51"/>
    </row>
    <row r="505" spans="2:36" ht="156">
      <c r="B505" s="44"/>
      <c r="C505" s="7" t="s">
        <v>381</v>
      </c>
      <c r="D505" s="44">
        <v>0</v>
      </c>
      <c r="E505" s="44" t="s">
        <v>14</v>
      </c>
      <c r="F505" s="50"/>
      <c r="G505" s="50"/>
      <c r="H505" s="50"/>
      <c r="I505" s="44">
        <v>1</v>
      </c>
      <c r="J505" s="44" t="s">
        <v>14</v>
      </c>
      <c r="K505" s="51">
        <v>4708000</v>
      </c>
      <c r="L505" s="50">
        <f t="shared" si="0"/>
        <v>4708000</v>
      </c>
      <c r="M505" s="50"/>
      <c r="N505" s="50"/>
      <c r="O505" s="50"/>
      <c r="P505" s="50"/>
      <c r="Q505" s="51"/>
      <c r="R505" s="44"/>
      <c r="S505" s="44"/>
      <c r="T505" s="51"/>
      <c r="U505" s="51"/>
      <c r="AF505" s="44">
        <v>0</v>
      </c>
      <c r="AG505" s="44" t="s">
        <v>14</v>
      </c>
      <c r="AH505" s="51"/>
      <c r="AI505" s="51"/>
    </row>
    <row r="506" spans="2:36" ht="28.8">
      <c r="B506" s="44"/>
      <c r="C506" s="47" t="s">
        <v>382</v>
      </c>
      <c r="D506" s="44">
        <v>0</v>
      </c>
      <c r="E506" s="44" t="s">
        <v>49</v>
      </c>
      <c r="F506" s="50"/>
      <c r="G506" s="50"/>
      <c r="H506" s="50"/>
      <c r="I506" s="44">
        <v>1</v>
      </c>
      <c r="J506" s="44" t="s">
        <v>49</v>
      </c>
      <c r="K506" s="51">
        <v>8000000</v>
      </c>
      <c r="L506" s="50">
        <f t="shared" si="0"/>
        <v>8000000</v>
      </c>
      <c r="M506" s="50"/>
      <c r="N506" s="50"/>
      <c r="O506" s="50"/>
      <c r="P506" s="50"/>
      <c r="Q506" s="51"/>
      <c r="R506" s="44"/>
      <c r="S506" s="44"/>
      <c r="T506" s="51"/>
      <c r="U506" s="51"/>
      <c r="AF506" s="44" t="s">
        <v>383</v>
      </c>
      <c r="AG506" s="44"/>
      <c r="AH506" s="51"/>
      <c r="AI506" s="51"/>
    </row>
    <row r="507" spans="2:36">
      <c r="B507" s="44"/>
      <c r="C507" s="47" t="s">
        <v>384</v>
      </c>
      <c r="D507" s="44">
        <v>0</v>
      </c>
      <c r="E507" s="44"/>
      <c r="F507" s="50"/>
      <c r="G507" s="50">
        <v>2542</v>
      </c>
      <c r="H507" s="50"/>
      <c r="I507" s="44">
        <v>265.37</v>
      </c>
      <c r="J507" s="44"/>
      <c r="K507" s="51">
        <v>2542</v>
      </c>
      <c r="L507" s="50">
        <f t="shared" si="0"/>
        <v>674570.54</v>
      </c>
      <c r="M507" s="50"/>
      <c r="N507" s="50"/>
      <c r="O507" s="50"/>
      <c r="P507" s="50"/>
      <c r="Q507" s="51"/>
      <c r="R507" s="44"/>
      <c r="S507" s="44"/>
      <c r="T507" s="51"/>
      <c r="U507" s="51"/>
      <c r="V507" s="44"/>
      <c r="W507" s="44"/>
      <c r="X507" s="51"/>
      <c r="Y507" s="51"/>
    </row>
    <row r="508" spans="2:36">
      <c r="B508" s="44"/>
      <c r="C508" s="47" t="s">
        <v>386</v>
      </c>
      <c r="D508" s="44"/>
      <c r="E508" s="44"/>
      <c r="F508" s="50"/>
      <c r="G508" s="50"/>
      <c r="H508" s="50"/>
      <c r="I508" s="44"/>
      <c r="J508" s="44"/>
      <c r="K508" s="51"/>
      <c r="L508" s="50"/>
      <c r="M508" s="50"/>
      <c r="N508" s="50"/>
      <c r="O508" s="50"/>
      <c r="P508" s="50"/>
      <c r="Q508" s="51"/>
      <c r="R508" s="44"/>
      <c r="S508" s="44"/>
      <c r="T508" s="51"/>
      <c r="U508" s="51"/>
      <c r="V508" s="44"/>
      <c r="W508" s="44"/>
      <c r="X508" s="51"/>
      <c r="Y508" s="51"/>
    </row>
    <row r="509" spans="2:36">
      <c r="B509" s="44"/>
      <c r="C509" s="47"/>
      <c r="D509" s="44"/>
      <c r="E509" s="44"/>
      <c r="F509" s="50"/>
      <c r="G509" s="50"/>
      <c r="H509" s="50"/>
      <c r="I509" s="44"/>
      <c r="J509" s="44"/>
      <c r="K509" s="51"/>
      <c r="L509" s="50"/>
      <c r="M509" s="50"/>
      <c r="N509" s="50"/>
      <c r="O509" s="50"/>
      <c r="P509" s="50"/>
      <c r="Q509" s="51"/>
      <c r="R509" s="44"/>
      <c r="S509" s="44"/>
      <c r="T509" s="51"/>
      <c r="U509" s="51"/>
      <c r="V509" s="44"/>
      <c r="W509" s="44"/>
      <c r="X509" s="51"/>
      <c r="Y509" s="51"/>
    </row>
    <row r="510" spans="2:36">
      <c r="B510" s="44"/>
      <c r="C510" s="47"/>
      <c r="D510" s="44"/>
      <c r="E510" s="44"/>
      <c r="F510" s="50"/>
      <c r="G510" s="50"/>
      <c r="H510" s="50"/>
      <c r="I510" s="44"/>
      <c r="J510" s="44"/>
      <c r="K510" s="51"/>
      <c r="L510" s="50"/>
      <c r="M510" s="50"/>
      <c r="N510" s="50"/>
      <c r="O510" s="50"/>
      <c r="P510" s="50"/>
      <c r="Q510" s="51"/>
      <c r="R510" s="44"/>
      <c r="S510" s="44"/>
      <c r="T510" s="51"/>
      <c r="U510" s="51"/>
      <c r="V510" s="44"/>
      <c r="W510" s="44"/>
      <c r="X510" s="51"/>
      <c r="Y510" s="51"/>
    </row>
    <row r="511" spans="2:36">
      <c r="B511" s="44"/>
      <c r="C511" s="47"/>
      <c r="D511" s="44"/>
      <c r="E511" s="44"/>
      <c r="F511" s="50"/>
      <c r="G511" s="50"/>
      <c r="H511" s="50"/>
      <c r="I511" s="44"/>
      <c r="J511" s="44"/>
      <c r="K511" s="51"/>
      <c r="L511" s="50"/>
      <c r="M511" s="50"/>
      <c r="N511" s="50"/>
      <c r="O511" s="50"/>
      <c r="P511" s="50"/>
      <c r="Q511" s="51"/>
      <c r="R511" s="44"/>
      <c r="S511" s="44"/>
      <c r="T511" s="51"/>
      <c r="U511" s="51"/>
      <c r="V511" s="44"/>
      <c r="W511" s="44"/>
      <c r="X511" s="51"/>
      <c r="Y511" s="51"/>
    </row>
    <row r="512" spans="2:36">
      <c r="B512" s="44"/>
      <c r="C512" s="47"/>
      <c r="D512" s="44"/>
      <c r="E512" s="44"/>
      <c r="F512" s="50"/>
      <c r="G512" s="50"/>
      <c r="H512" s="50"/>
      <c r="I512" s="44"/>
      <c r="J512" s="44"/>
      <c r="K512" s="51"/>
      <c r="L512" s="50"/>
      <c r="M512" s="50"/>
      <c r="N512" s="50"/>
      <c r="O512" s="50"/>
      <c r="P512" s="50"/>
      <c r="Q512" s="51"/>
      <c r="R512" s="44"/>
      <c r="S512" s="44"/>
      <c r="T512" s="51"/>
      <c r="U512" s="51"/>
      <c r="V512" s="44"/>
      <c r="W512" s="44"/>
      <c r="X512" s="51"/>
      <c r="Y512" s="51"/>
    </row>
    <row r="513" spans="2:25">
      <c r="B513" s="44"/>
      <c r="C513" s="47"/>
      <c r="D513" s="44"/>
      <c r="E513" s="44"/>
      <c r="F513" s="50"/>
      <c r="G513" s="50"/>
      <c r="H513" s="50"/>
      <c r="I513" s="44"/>
      <c r="J513" s="44"/>
      <c r="K513" s="51"/>
      <c r="L513" s="50"/>
      <c r="M513" s="50"/>
      <c r="N513" s="50"/>
      <c r="O513" s="50"/>
      <c r="P513" s="50"/>
      <c r="Q513" s="51"/>
      <c r="R513" s="44"/>
      <c r="S513" s="44"/>
      <c r="T513" s="51"/>
      <c r="U513" s="51"/>
      <c r="V513" s="44"/>
      <c r="W513" s="44"/>
      <c r="X513" s="44"/>
      <c r="Y513" s="44"/>
    </row>
    <row r="514" spans="2:25">
      <c r="B514" s="44"/>
      <c r="C514" s="47"/>
      <c r="D514" s="44"/>
      <c r="E514" s="44"/>
      <c r="F514" s="50"/>
      <c r="G514" s="50"/>
      <c r="H514" s="45"/>
      <c r="I514" s="44"/>
      <c r="J514" s="44"/>
      <c r="K514" s="51"/>
      <c r="L514" s="50"/>
      <c r="M514" s="50"/>
      <c r="N514" s="50"/>
      <c r="O514" s="50"/>
      <c r="P514" s="50"/>
      <c r="Q514" s="51"/>
      <c r="R514" s="44"/>
      <c r="S514" s="44"/>
      <c r="T514" s="51"/>
      <c r="U514" s="51"/>
      <c r="V514" s="44"/>
      <c r="W514" s="44"/>
      <c r="X514" s="44"/>
      <c r="Y514" s="44"/>
    </row>
    <row r="515" spans="2:25">
      <c r="B515" s="44"/>
      <c r="C515" s="47"/>
      <c r="D515" s="44"/>
      <c r="E515" s="44"/>
      <c r="F515" s="50"/>
      <c r="G515" s="50"/>
      <c r="H515" s="45"/>
      <c r="I515" s="44"/>
      <c r="J515" s="44"/>
      <c r="K515" s="51"/>
      <c r="L515" s="50"/>
      <c r="M515" s="50"/>
      <c r="N515" s="50"/>
      <c r="O515" s="50"/>
      <c r="P515" s="50"/>
      <c r="Q515" s="51"/>
      <c r="R515" s="44"/>
      <c r="S515" s="44"/>
      <c r="T515" s="51"/>
      <c r="U515" s="51"/>
      <c r="V515" s="44"/>
      <c r="W515" s="44"/>
      <c r="X515" s="44"/>
      <c r="Y515" s="44"/>
    </row>
    <row r="516" spans="2:25">
      <c r="B516" s="44"/>
      <c r="C516" s="47"/>
      <c r="D516" s="44"/>
      <c r="E516" s="44"/>
      <c r="F516" s="50"/>
      <c r="G516" s="50"/>
      <c r="H516" s="45"/>
      <c r="I516" s="44"/>
      <c r="J516" s="44"/>
      <c r="K516" s="51"/>
      <c r="L516" s="50"/>
      <c r="M516" s="50"/>
      <c r="N516" s="50"/>
      <c r="O516" s="50"/>
      <c r="P516" s="50"/>
      <c r="Q516" s="51"/>
      <c r="R516" s="44"/>
      <c r="S516" s="44"/>
      <c r="T516" s="51"/>
      <c r="U516" s="51"/>
      <c r="V516" s="44"/>
      <c r="W516" s="44"/>
      <c r="X516" s="44"/>
      <c r="Y516" s="44"/>
    </row>
    <row r="517" spans="2:25">
      <c r="B517" s="44"/>
      <c r="C517" s="47"/>
      <c r="D517" s="44"/>
      <c r="E517" s="44"/>
      <c r="F517" s="50"/>
      <c r="G517" s="50"/>
      <c r="H517" s="45"/>
      <c r="I517" s="44"/>
      <c r="J517" s="44"/>
      <c r="K517" s="51"/>
      <c r="L517" s="50"/>
      <c r="M517" s="50"/>
      <c r="N517" s="50"/>
      <c r="O517" s="50"/>
      <c r="P517" s="50"/>
      <c r="Q517" s="51"/>
      <c r="R517" s="44"/>
      <c r="S517" s="44"/>
      <c r="T517" s="51"/>
      <c r="U517" s="51"/>
      <c r="V517" s="44"/>
      <c r="W517" s="44"/>
      <c r="X517" s="44"/>
      <c r="Y517" s="44"/>
    </row>
    <row r="518" spans="2:25">
      <c r="B518" s="44"/>
      <c r="C518" s="47"/>
      <c r="D518" s="44"/>
      <c r="E518" s="44"/>
      <c r="F518" s="50"/>
      <c r="G518" s="50"/>
      <c r="H518" s="45"/>
      <c r="I518" s="44"/>
      <c r="J518" s="44"/>
      <c r="K518" s="51"/>
      <c r="L518" s="50"/>
      <c r="M518" s="50"/>
      <c r="N518" s="50"/>
      <c r="O518" s="50"/>
      <c r="P518" s="50"/>
      <c r="Q518" s="51"/>
      <c r="R518" s="44"/>
      <c r="S518" s="44"/>
      <c r="T518" s="44"/>
      <c r="U518" s="44"/>
      <c r="V518" s="44"/>
      <c r="W518" s="44"/>
      <c r="X518" s="44"/>
      <c r="Y518" s="44"/>
    </row>
    <row r="519" spans="2:25">
      <c r="B519" s="44"/>
      <c r="C519" s="47"/>
      <c r="D519" s="44"/>
      <c r="E519" s="44"/>
      <c r="F519" s="50"/>
      <c r="G519" s="50"/>
      <c r="H519" s="45"/>
      <c r="I519" s="44"/>
      <c r="J519" s="44"/>
      <c r="K519" s="44"/>
      <c r="L519" s="45"/>
      <c r="M519" s="45"/>
      <c r="N519" s="45"/>
      <c r="O519" s="45"/>
      <c r="P519" s="45"/>
      <c r="Q519" s="44"/>
      <c r="R519" s="44"/>
      <c r="S519" s="44"/>
      <c r="T519" s="44"/>
      <c r="U519" s="44"/>
      <c r="V519" s="44"/>
      <c r="W519" s="44"/>
      <c r="X519" s="44"/>
      <c r="Y519" s="44"/>
    </row>
    <row r="520" spans="2:25">
      <c r="B520" s="44"/>
      <c r="C520" s="47"/>
      <c r="D520" s="44"/>
      <c r="E520" s="44"/>
      <c r="F520" s="50"/>
      <c r="G520" s="50"/>
      <c r="H520" s="45"/>
      <c r="I520" s="44"/>
      <c r="J520" s="44"/>
      <c r="K520" s="44"/>
      <c r="L520" s="45"/>
      <c r="M520" s="45"/>
      <c r="N520" s="45"/>
      <c r="O520" s="45"/>
      <c r="P520" s="45"/>
      <c r="Q520" s="44"/>
      <c r="R520" s="44"/>
      <c r="S520" s="44"/>
      <c r="T520" s="44"/>
      <c r="U520" s="44"/>
      <c r="V520" s="44"/>
      <c r="W520" s="44"/>
      <c r="X520" s="44"/>
      <c r="Y520" s="44"/>
    </row>
    <row r="521" spans="2:25">
      <c r="B521" s="44"/>
      <c r="C521" s="47"/>
      <c r="D521" s="44"/>
      <c r="E521" s="44"/>
      <c r="F521" s="45"/>
      <c r="G521" s="45"/>
      <c r="H521" s="45"/>
      <c r="I521" s="44"/>
      <c r="J521" s="44"/>
      <c r="K521" s="44"/>
      <c r="L521" s="45"/>
      <c r="M521" s="45"/>
      <c r="N521" s="45"/>
      <c r="O521" s="45"/>
      <c r="P521" s="45"/>
      <c r="Q521" s="44"/>
      <c r="R521" s="44"/>
      <c r="S521" s="44"/>
      <c r="T521" s="44"/>
      <c r="U521" s="44"/>
      <c r="V521" s="44"/>
      <c r="W521" s="44"/>
      <c r="X521" s="44"/>
      <c r="Y521" s="44"/>
    </row>
  </sheetData>
  <mergeCells count="12">
    <mergeCell ref="AF1:AI1"/>
    <mergeCell ref="D2:E2"/>
    <mergeCell ref="I2:J2"/>
    <mergeCell ref="R2:S2"/>
    <mergeCell ref="V2:W2"/>
    <mergeCell ref="AF2:AG2"/>
    <mergeCell ref="V1:Y1"/>
    <mergeCell ref="B1:B2"/>
    <mergeCell ref="C1:C2"/>
    <mergeCell ref="D1:H1"/>
    <mergeCell ref="I1:L1"/>
    <mergeCell ref="R1:U1"/>
  </mergeCells>
  <pageMargins left="0.19685039370078741" right="3.937007874015748E-2" top="0.55118110236220474" bottom="0.15748031496062992" header="0.31496062992125984" footer="0.31496062992125984"/>
  <pageSetup paperSize="8" scale="63"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8DCE6-7E40-4A62-A866-E0B15116A541}">
  <sheetPr>
    <pageSetUpPr fitToPage="1"/>
  </sheetPr>
  <dimension ref="A1:AD304"/>
  <sheetViews>
    <sheetView tabSelected="1" zoomScale="90" zoomScaleNormal="90" workbookViewId="0">
      <pane ySplit="4" topLeftCell="A255" activePane="bottomLeft" state="frozen"/>
      <selection pane="bottomLeft" activeCell="J266" sqref="J266"/>
    </sheetView>
  </sheetViews>
  <sheetFormatPr defaultRowHeight="14.4"/>
  <cols>
    <col min="1" max="1" width="4.88671875" bestFit="1" customWidth="1"/>
    <col min="2" max="2" width="5.33203125" customWidth="1"/>
    <col min="3" max="3" width="10.21875" bestFit="1" customWidth="1"/>
    <col min="4" max="4" width="57.44140625" style="35" customWidth="1"/>
    <col min="5" max="5" width="8.77734375" style="217" customWidth="1"/>
    <col min="6" max="6" width="14.5546875" style="212" customWidth="1"/>
    <col min="7" max="7" width="6.6640625" style="140" bestFit="1" customWidth="1"/>
    <col min="8" max="8" width="11.6640625" style="141" hidden="1" customWidth="1"/>
    <col min="9" max="9" width="15.44140625" style="141" bestFit="1" customWidth="1"/>
    <col min="10" max="10" width="9.44140625" style="142" bestFit="1" customWidth="1"/>
    <col min="11" max="11" width="13.5546875" style="141" bestFit="1" customWidth="1"/>
    <col min="12" max="13" width="12.44140625" style="141" bestFit="1" customWidth="1"/>
    <col min="14" max="14" width="8.77734375" style="163" customWidth="1"/>
    <col min="15" max="15" width="16.44140625" style="163" bestFit="1" customWidth="1"/>
    <col min="16" max="16" width="7.109375" style="164" bestFit="1" customWidth="1"/>
    <col min="17" max="17" width="15.44140625" style="163" bestFit="1" customWidth="1"/>
    <col min="18" max="18" width="6.77734375" style="163" bestFit="1" customWidth="1"/>
    <col min="19" max="19" width="13.5546875" style="163" bestFit="1" customWidth="1"/>
    <col min="20" max="20" width="9.44140625" style="196" customWidth="1"/>
    <col min="21" max="21" width="16.5546875" style="196" bestFit="1" customWidth="1"/>
    <col min="22" max="22" width="8.77734375" style="196" customWidth="1"/>
    <col min="23" max="23" width="16.44140625" style="196" bestFit="1" customWidth="1"/>
    <col min="24" max="24" width="10" style="196" hidden="1" customWidth="1"/>
    <col min="25" max="25" width="5.5546875" style="196" hidden="1" customWidth="1"/>
    <col min="26" max="26" width="12.5546875" style="196" hidden="1" customWidth="1"/>
    <col min="27" max="27" width="12.5546875" style="197" hidden="1" customWidth="1"/>
    <col min="28" max="29" width="15.33203125" style="196" bestFit="1" customWidth="1"/>
    <col min="30" max="30" width="15.33203125" bestFit="1" customWidth="1"/>
  </cols>
  <sheetData>
    <row r="1" spans="1:30" ht="38.4" customHeight="1">
      <c r="A1" s="107" t="s">
        <v>403</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row>
    <row r="2" spans="1:30" s="44" customFormat="1" ht="48.6" customHeight="1">
      <c r="A2" s="101" t="s">
        <v>353</v>
      </c>
      <c r="B2" s="102" t="s">
        <v>405</v>
      </c>
      <c r="C2" s="101" t="s">
        <v>404</v>
      </c>
      <c r="D2" s="102" t="s">
        <v>354</v>
      </c>
      <c r="E2" s="203"/>
      <c r="F2" s="207"/>
      <c r="G2" s="120" t="s">
        <v>396</v>
      </c>
      <c r="H2" s="120"/>
      <c r="I2" s="120"/>
      <c r="J2" s="121" t="s">
        <v>656</v>
      </c>
      <c r="K2" s="122"/>
      <c r="L2" s="122" t="s">
        <v>399</v>
      </c>
      <c r="M2" s="123"/>
      <c r="N2" s="150" t="s">
        <v>397</v>
      </c>
      <c r="O2" s="150"/>
      <c r="P2" s="151" t="s">
        <v>648</v>
      </c>
      <c r="Q2" s="152"/>
      <c r="R2" s="151" t="s">
        <v>399</v>
      </c>
      <c r="S2" s="152"/>
      <c r="T2" s="171" t="s">
        <v>398</v>
      </c>
      <c r="U2" s="171"/>
      <c r="V2" s="172" t="s">
        <v>358</v>
      </c>
      <c r="W2" s="172"/>
      <c r="X2" s="171" t="s">
        <v>358</v>
      </c>
      <c r="Y2" s="171"/>
      <c r="Z2" s="171"/>
      <c r="AA2" s="171"/>
      <c r="AB2" s="173" t="s">
        <v>399</v>
      </c>
      <c r="AC2" s="173"/>
      <c r="AD2" s="95"/>
    </row>
    <row r="3" spans="1:30" s="44" customFormat="1" ht="21.6" customHeight="1">
      <c r="A3" s="101"/>
      <c r="B3" s="102"/>
      <c r="C3" s="101"/>
      <c r="D3" s="102"/>
      <c r="E3" s="203" t="s">
        <v>400</v>
      </c>
      <c r="F3" s="117" t="s">
        <v>402</v>
      </c>
      <c r="G3" s="124" t="s">
        <v>401</v>
      </c>
      <c r="H3" s="125"/>
      <c r="I3" s="124" t="s">
        <v>357</v>
      </c>
      <c r="J3" s="126" t="s">
        <v>401</v>
      </c>
      <c r="K3" s="124" t="s">
        <v>357</v>
      </c>
      <c r="L3" s="124" t="s">
        <v>359</v>
      </c>
      <c r="M3" s="124" t="s">
        <v>360</v>
      </c>
      <c r="N3" s="153" t="s">
        <v>401</v>
      </c>
      <c r="O3" s="153" t="s">
        <v>357</v>
      </c>
      <c r="P3" s="154" t="s">
        <v>401</v>
      </c>
      <c r="Q3" s="153" t="s">
        <v>357</v>
      </c>
      <c r="R3" s="153" t="s">
        <v>359</v>
      </c>
      <c r="S3" s="153" t="s">
        <v>360</v>
      </c>
      <c r="T3" s="174" t="s">
        <v>401</v>
      </c>
      <c r="U3" s="174" t="s">
        <v>357</v>
      </c>
      <c r="V3" s="174" t="s">
        <v>401</v>
      </c>
      <c r="W3" s="174" t="s">
        <v>357</v>
      </c>
      <c r="X3" s="175" t="s">
        <v>401</v>
      </c>
      <c r="Y3" s="176"/>
      <c r="Z3" s="177" t="s">
        <v>356</v>
      </c>
      <c r="AA3" s="178" t="s">
        <v>357</v>
      </c>
      <c r="AB3" s="174" t="s">
        <v>359</v>
      </c>
      <c r="AC3" s="174" t="s">
        <v>360</v>
      </c>
      <c r="AD3" s="95"/>
    </row>
    <row r="4" spans="1:30" s="44" customFormat="1" ht="24" customHeight="1">
      <c r="A4" s="42">
        <v>1</v>
      </c>
      <c r="B4" s="89">
        <v>2</v>
      </c>
      <c r="C4" s="42">
        <v>3</v>
      </c>
      <c r="D4" s="89">
        <v>4</v>
      </c>
      <c r="E4" s="203">
        <v>5</v>
      </c>
      <c r="F4" s="207">
        <v>6</v>
      </c>
      <c r="G4" s="124">
        <v>7</v>
      </c>
      <c r="H4" s="127">
        <v>8</v>
      </c>
      <c r="I4" s="124">
        <v>9</v>
      </c>
      <c r="J4" s="127">
        <v>10</v>
      </c>
      <c r="K4" s="127">
        <v>11</v>
      </c>
      <c r="L4" s="128">
        <v>12</v>
      </c>
      <c r="M4" s="124">
        <v>13</v>
      </c>
      <c r="N4" s="155">
        <v>14</v>
      </c>
      <c r="O4" s="153">
        <v>15</v>
      </c>
      <c r="P4" s="155">
        <v>16</v>
      </c>
      <c r="Q4" s="155">
        <v>17</v>
      </c>
      <c r="R4" s="156">
        <v>18</v>
      </c>
      <c r="S4" s="153">
        <v>19</v>
      </c>
      <c r="T4" s="119">
        <v>20</v>
      </c>
      <c r="U4" s="174">
        <v>21</v>
      </c>
      <c r="V4" s="119">
        <v>22</v>
      </c>
      <c r="W4" s="119">
        <v>23</v>
      </c>
      <c r="X4" s="118">
        <v>24</v>
      </c>
      <c r="Y4" s="174">
        <v>25</v>
      </c>
      <c r="Z4" s="119">
        <v>26</v>
      </c>
      <c r="AA4" s="174">
        <v>27</v>
      </c>
      <c r="AB4" s="119">
        <v>28</v>
      </c>
      <c r="AC4" s="119">
        <v>29</v>
      </c>
      <c r="AD4" s="95"/>
    </row>
    <row r="5" spans="1:30" s="44" customFormat="1" ht="113.4" customHeight="1">
      <c r="A5" s="6">
        <v>1</v>
      </c>
      <c r="B5" s="6"/>
      <c r="C5" s="6" t="s">
        <v>408</v>
      </c>
      <c r="D5" s="79" t="s">
        <v>388</v>
      </c>
      <c r="E5" s="204" t="s">
        <v>11</v>
      </c>
      <c r="F5" s="208">
        <v>15010</v>
      </c>
      <c r="G5" s="129">
        <v>400</v>
      </c>
      <c r="H5" s="130">
        <v>12720.338983050848</v>
      </c>
      <c r="I5" s="130">
        <f>F5*G5</f>
        <v>6004000</v>
      </c>
      <c r="J5" s="131">
        <v>400</v>
      </c>
      <c r="K5" s="130">
        <f>J5*F5</f>
        <v>6004000</v>
      </c>
      <c r="L5" s="130">
        <f>IF(K5&gt;I5,K5-I5,0)</f>
        <v>0</v>
      </c>
      <c r="M5" s="130">
        <f>IF(I5&gt;K5,I5-K5,0)</f>
        <v>0</v>
      </c>
      <c r="N5" s="157">
        <v>200</v>
      </c>
      <c r="O5" s="158">
        <f>N5*F5</f>
        <v>3002000</v>
      </c>
      <c r="P5" s="159">
        <v>166.66</v>
      </c>
      <c r="Q5" s="158">
        <f>P5*F5</f>
        <v>2501566.6</v>
      </c>
      <c r="R5" s="158">
        <f>IF(Q5&gt;O5,Q5-O5,0)</f>
        <v>0</v>
      </c>
      <c r="S5" s="158">
        <f>IF(O5&gt;Q5,O5-Q5,0)</f>
        <v>500433.39999999991</v>
      </c>
      <c r="T5" s="179">
        <f>G5+N5</f>
        <v>600</v>
      </c>
      <c r="U5" s="180">
        <f>T5*F5</f>
        <v>9006000</v>
      </c>
      <c r="V5" s="181">
        <f>J5+P5</f>
        <v>566.66</v>
      </c>
      <c r="W5" s="182">
        <f>V5*F5</f>
        <v>8505566.5999999996</v>
      </c>
      <c r="X5" s="183">
        <v>354</v>
      </c>
      <c r="Y5" s="184" t="s">
        <v>11</v>
      </c>
      <c r="Z5" s="180" t="e">
        <f>#REF!</f>
        <v>#REF!</v>
      </c>
      <c r="AA5" s="185" t="e">
        <f t="shared" ref="AA5:AA68" si="0">X5*Z5</f>
        <v>#REF!</v>
      </c>
      <c r="AB5" s="186">
        <f>IF(W5&gt;U5,W5-U5,0)</f>
        <v>0</v>
      </c>
      <c r="AC5" s="187">
        <f>IF(U5&gt;W5,U5-W5,0)</f>
        <v>500433.40000000037</v>
      </c>
      <c r="AD5" s="95"/>
    </row>
    <row r="6" spans="1:30" s="44" customFormat="1" ht="31.2">
      <c r="A6" s="6">
        <v>2</v>
      </c>
      <c r="B6" s="6"/>
      <c r="C6" s="6" t="s">
        <v>409</v>
      </c>
      <c r="D6" s="7" t="s">
        <v>12</v>
      </c>
      <c r="E6" s="204" t="s">
        <v>11</v>
      </c>
      <c r="F6" s="208">
        <v>15010</v>
      </c>
      <c r="G6" s="129">
        <f>200+185</f>
        <v>385</v>
      </c>
      <c r="H6" s="130">
        <v>12720.338983050848</v>
      </c>
      <c r="I6" s="130">
        <f t="shared" ref="I6:I69" si="1">F6*G6</f>
        <v>5778850</v>
      </c>
      <c r="J6" s="131">
        <v>252.97</v>
      </c>
      <c r="K6" s="130">
        <f t="shared" ref="K6:K69" si="2">J6*F6</f>
        <v>3797079.7</v>
      </c>
      <c r="L6" s="130">
        <f t="shared" ref="L6:L69" si="3">IF(K6&gt;I6,K6-I6,0)</f>
        <v>0</v>
      </c>
      <c r="M6" s="130">
        <f t="shared" ref="M6:M69" si="4">IF(I6&gt;K6,I6-K6,0)</f>
        <v>1981770.2999999998</v>
      </c>
      <c r="N6" s="157">
        <v>70</v>
      </c>
      <c r="O6" s="158">
        <f t="shared" ref="O6:O69" si="5">N6*F6</f>
        <v>1050700</v>
      </c>
      <c r="P6" s="159">
        <v>61.67</v>
      </c>
      <c r="Q6" s="158">
        <f t="shared" ref="Q6:Q69" si="6">P6*F6</f>
        <v>925666.70000000007</v>
      </c>
      <c r="R6" s="158">
        <f t="shared" ref="R6:R69" si="7">IF(Q6&gt;O6,Q6-O6,0)</f>
        <v>0</v>
      </c>
      <c r="S6" s="158">
        <f t="shared" ref="S6:S69" si="8">IF(O6&gt;Q6,O6-Q6,0)</f>
        <v>125033.29999999993</v>
      </c>
      <c r="T6" s="179">
        <f t="shared" ref="T6:T69" si="9">G6+N6</f>
        <v>455</v>
      </c>
      <c r="U6" s="180">
        <f t="shared" ref="U6:U69" si="10">T6*F6</f>
        <v>6829550</v>
      </c>
      <c r="V6" s="181">
        <f t="shared" ref="V6:V69" si="11">J6+P6</f>
        <v>314.64</v>
      </c>
      <c r="W6" s="182">
        <f t="shared" ref="W6:W69" si="12">V6*F6</f>
        <v>4722746.3999999994</v>
      </c>
      <c r="X6" s="183">
        <f>200+185</f>
        <v>385</v>
      </c>
      <c r="Y6" s="184" t="s">
        <v>11</v>
      </c>
      <c r="Z6" s="180" t="e">
        <f>#REF!</f>
        <v>#REF!</v>
      </c>
      <c r="AA6" s="185" t="e">
        <f t="shared" si="0"/>
        <v>#REF!</v>
      </c>
      <c r="AB6" s="186">
        <f t="shared" ref="AB6:AB69" si="13">IF(W6&gt;U6,W6-U6,0)</f>
        <v>0</v>
      </c>
      <c r="AC6" s="187">
        <f t="shared" ref="AC6:AC69" si="14">IF(U6&gt;W6,U6-W6,0)</f>
        <v>2106803.6000000006</v>
      </c>
      <c r="AD6" s="95"/>
    </row>
    <row r="7" spans="1:30" s="44" customFormat="1" ht="19.95" customHeight="1">
      <c r="A7" s="6">
        <v>3</v>
      </c>
      <c r="B7" s="6"/>
      <c r="C7" s="6" t="s">
        <v>410</v>
      </c>
      <c r="D7" s="7" t="s">
        <v>13</v>
      </c>
      <c r="E7" s="204" t="s">
        <v>14</v>
      </c>
      <c r="F7" s="208">
        <v>295000</v>
      </c>
      <c r="G7" s="129">
        <v>2</v>
      </c>
      <c r="H7" s="130">
        <v>250000</v>
      </c>
      <c r="I7" s="130">
        <f t="shared" si="1"/>
        <v>590000</v>
      </c>
      <c r="J7" s="131">
        <v>0</v>
      </c>
      <c r="K7" s="130">
        <f t="shared" si="2"/>
        <v>0</v>
      </c>
      <c r="L7" s="130">
        <f t="shared" si="3"/>
        <v>0</v>
      </c>
      <c r="M7" s="130">
        <f t="shared" si="4"/>
        <v>590000</v>
      </c>
      <c r="N7" s="157">
        <v>1</v>
      </c>
      <c r="O7" s="158">
        <f t="shared" si="5"/>
        <v>295000</v>
      </c>
      <c r="P7" s="159">
        <v>0</v>
      </c>
      <c r="Q7" s="158">
        <f t="shared" si="6"/>
        <v>0</v>
      </c>
      <c r="R7" s="158">
        <f t="shared" si="7"/>
        <v>0</v>
      </c>
      <c r="S7" s="158">
        <f t="shared" si="8"/>
        <v>295000</v>
      </c>
      <c r="T7" s="179">
        <f t="shared" si="9"/>
        <v>3</v>
      </c>
      <c r="U7" s="180">
        <f t="shared" si="10"/>
        <v>885000</v>
      </c>
      <c r="V7" s="181">
        <f t="shared" si="11"/>
        <v>0</v>
      </c>
      <c r="W7" s="182">
        <f t="shared" si="12"/>
        <v>0</v>
      </c>
      <c r="X7" s="183">
        <v>2</v>
      </c>
      <c r="Y7" s="183" t="s">
        <v>14</v>
      </c>
      <c r="Z7" s="180" t="e">
        <f>#REF!</f>
        <v>#REF!</v>
      </c>
      <c r="AA7" s="185" t="e">
        <f t="shared" si="0"/>
        <v>#REF!</v>
      </c>
      <c r="AB7" s="186">
        <f t="shared" si="13"/>
        <v>0</v>
      </c>
      <c r="AC7" s="187">
        <f t="shared" si="14"/>
        <v>885000</v>
      </c>
      <c r="AD7" s="95"/>
    </row>
    <row r="8" spans="1:30" s="44" customFormat="1" ht="15.6">
      <c r="A8" s="6">
        <v>4</v>
      </c>
      <c r="B8" s="6"/>
      <c r="C8" s="6" t="s">
        <v>411</v>
      </c>
      <c r="D8" s="7" t="s">
        <v>15</v>
      </c>
      <c r="E8" s="204" t="s">
        <v>11</v>
      </c>
      <c r="F8" s="208">
        <v>4035</v>
      </c>
      <c r="G8" s="129">
        <v>160</v>
      </c>
      <c r="H8" s="130">
        <v>3419.4915254237289</v>
      </c>
      <c r="I8" s="130">
        <f t="shared" si="1"/>
        <v>645600</v>
      </c>
      <c r="J8" s="131">
        <v>139.94</v>
      </c>
      <c r="K8" s="130">
        <f t="shared" si="2"/>
        <v>564657.9</v>
      </c>
      <c r="L8" s="130">
        <f t="shared" si="3"/>
        <v>0</v>
      </c>
      <c r="M8" s="130">
        <f t="shared" si="4"/>
        <v>80942.099999999977</v>
      </c>
      <c r="N8" s="157">
        <v>80</v>
      </c>
      <c r="O8" s="158">
        <f t="shared" si="5"/>
        <v>322800</v>
      </c>
      <c r="P8" s="159">
        <v>73.569999999999993</v>
      </c>
      <c r="Q8" s="158">
        <f t="shared" si="6"/>
        <v>296854.94999999995</v>
      </c>
      <c r="R8" s="158">
        <f t="shared" si="7"/>
        <v>0</v>
      </c>
      <c r="S8" s="158">
        <f t="shared" si="8"/>
        <v>25945.050000000047</v>
      </c>
      <c r="T8" s="179">
        <f t="shared" si="9"/>
        <v>240</v>
      </c>
      <c r="U8" s="180">
        <f t="shared" si="10"/>
        <v>968400</v>
      </c>
      <c r="V8" s="181">
        <f t="shared" si="11"/>
        <v>213.51</v>
      </c>
      <c r="W8" s="182">
        <f t="shared" si="12"/>
        <v>861512.85</v>
      </c>
      <c r="X8" s="183">
        <v>160</v>
      </c>
      <c r="Y8" s="188" t="s">
        <v>11</v>
      </c>
      <c r="Z8" s="180" t="e">
        <f>#REF!</f>
        <v>#REF!</v>
      </c>
      <c r="AA8" s="185" t="e">
        <f t="shared" si="0"/>
        <v>#REF!</v>
      </c>
      <c r="AB8" s="186">
        <f t="shared" si="13"/>
        <v>0</v>
      </c>
      <c r="AC8" s="187">
        <f t="shared" si="14"/>
        <v>106887.15000000002</v>
      </c>
      <c r="AD8" s="95"/>
    </row>
    <row r="9" spans="1:30" s="44" customFormat="1" ht="15.6">
      <c r="A9" s="6">
        <v>5</v>
      </c>
      <c r="B9" s="6"/>
      <c r="C9" s="6" t="s">
        <v>412</v>
      </c>
      <c r="D9" s="7" t="s">
        <v>16</v>
      </c>
      <c r="E9" s="204" t="s">
        <v>11</v>
      </c>
      <c r="F9" s="208">
        <v>3750</v>
      </c>
      <c r="G9" s="129">
        <v>175</v>
      </c>
      <c r="H9" s="130">
        <v>3177.9661016949153</v>
      </c>
      <c r="I9" s="130">
        <f t="shared" si="1"/>
        <v>656250</v>
      </c>
      <c r="J9" s="131">
        <v>137.31200000000001</v>
      </c>
      <c r="K9" s="130">
        <f t="shared" si="2"/>
        <v>514920.00000000006</v>
      </c>
      <c r="L9" s="130">
        <f t="shared" si="3"/>
        <v>0</v>
      </c>
      <c r="M9" s="130">
        <f t="shared" si="4"/>
        <v>141329.99999999994</v>
      </c>
      <c r="N9" s="157">
        <v>50</v>
      </c>
      <c r="O9" s="158">
        <f t="shared" si="5"/>
        <v>187500</v>
      </c>
      <c r="P9" s="159">
        <v>0</v>
      </c>
      <c r="Q9" s="158">
        <f t="shared" si="6"/>
        <v>0</v>
      </c>
      <c r="R9" s="158">
        <f t="shared" si="7"/>
        <v>0</v>
      </c>
      <c r="S9" s="158">
        <f t="shared" si="8"/>
        <v>187500</v>
      </c>
      <c r="T9" s="179">
        <f t="shared" si="9"/>
        <v>225</v>
      </c>
      <c r="U9" s="180">
        <f t="shared" si="10"/>
        <v>843750</v>
      </c>
      <c r="V9" s="181">
        <f t="shared" si="11"/>
        <v>137.31200000000001</v>
      </c>
      <c r="W9" s="182">
        <f t="shared" si="12"/>
        <v>514920.00000000006</v>
      </c>
      <c r="X9" s="183">
        <v>175</v>
      </c>
      <c r="Y9" s="188" t="s">
        <v>11</v>
      </c>
      <c r="Z9" s="180" t="e">
        <f>#REF!</f>
        <v>#REF!</v>
      </c>
      <c r="AA9" s="185" t="e">
        <f t="shared" si="0"/>
        <v>#REF!</v>
      </c>
      <c r="AB9" s="186">
        <f t="shared" si="13"/>
        <v>0</v>
      </c>
      <c r="AC9" s="187">
        <f t="shared" si="14"/>
        <v>328829.99999999994</v>
      </c>
      <c r="AD9" s="95"/>
    </row>
    <row r="10" spans="1:30" s="44" customFormat="1" ht="15.6">
      <c r="A10" s="6">
        <v>6</v>
      </c>
      <c r="B10" s="6"/>
      <c r="C10" s="6" t="s">
        <v>413</v>
      </c>
      <c r="D10" s="7" t="s">
        <v>17</v>
      </c>
      <c r="E10" s="204" t="s">
        <v>14</v>
      </c>
      <c r="F10" s="208">
        <v>465000</v>
      </c>
      <c r="G10" s="129">
        <v>4</v>
      </c>
      <c r="H10" s="130">
        <v>394067.79661016952</v>
      </c>
      <c r="I10" s="130">
        <f t="shared" si="1"/>
        <v>1860000</v>
      </c>
      <c r="J10" s="131">
        <v>4</v>
      </c>
      <c r="K10" s="130">
        <f t="shared" si="2"/>
        <v>1860000</v>
      </c>
      <c r="L10" s="130">
        <f t="shared" si="3"/>
        <v>0</v>
      </c>
      <c r="M10" s="130">
        <f t="shared" si="4"/>
        <v>0</v>
      </c>
      <c r="N10" s="157">
        <v>2</v>
      </c>
      <c r="O10" s="158">
        <f t="shared" si="5"/>
        <v>930000</v>
      </c>
      <c r="P10" s="159">
        <v>2</v>
      </c>
      <c r="Q10" s="158">
        <f t="shared" si="6"/>
        <v>930000</v>
      </c>
      <c r="R10" s="158">
        <f t="shared" si="7"/>
        <v>0</v>
      </c>
      <c r="S10" s="158">
        <f t="shared" si="8"/>
        <v>0</v>
      </c>
      <c r="T10" s="179">
        <f t="shared" si="9"/>
        <v>6</v>
      </c>
      <c r="U10" s="180">
        <f t="shared" si="10"/>
        <v>2790000</v>
      </c>
      <c r="V10" s="181">
        <f t="shared" si="11"/>
        <v>6</v>
      </c>
      <c r="W10" s="182">
        <f t="shared" si="12"/>
        <v>2790000</v>
      </c>
      <c r="X10" s="183">
        <v>4</v>
      </c>
      <c r="Y10" s="183" t="s">
        <v>14</v>
      </c>
      <c r="Z10" s="180" t="e">
        <f>#REF!</f>
        <v>#REF!</v>
      </c>
      <c r="AA10" s="185" t="e">
        <f t="shared" si="0"/>
        <v>#REF!</v>
      </c>
      <c r="AB10" s="186">
        <f t="shared" si="13"/>
        <v>0</v>
      </c>
      <c r="AC10" s="187">
        <f t="shared" si="14"/>
        <v>0</v>
      </c>
      <c r="AD10" s="95"/>
    </row>
    <row r="11" spans="1:30" s="44" customFormat="1" ht="15.6">
      <c r="A11" s="6">
        <v>7</v>
      </c>
      <c r="B11" s="6"/>
      <c r="C11" s="6" t="s">
        <v>414</v>
      </c>
      <c r="D11" s="7" t="s">
        <v>18</v>
      </c>
      <c r="E11" s="204" t="s">
        <v>14</v>
      </c>
      <c r="F11" s="208">
        <v>1495000</v>
      </c>
      <c r="G11" s="129">
        <v>4</v>
      </c>
      <c r="H11" s="131">
        <v>1266949.1525423729</v>
      </c>
      <c r="I11" s="130">
        <f t="shared" si="1"/>
        <v>5980000</v>
      </c>
      <c r="J11" s="131">
        <v>4</v>
      </c>
      <c r="K11" s="130">
        <f t="shared" si="2"/>
        <v>5980000</v>
      </c>
      <c r="L11" s="130">
        <f t="shared" si="3"/>
        <v>0</v>
      </c>
      <c r="M11" s="130">
        <f t="shared" si="4"/>
        <v>0</v>
      </c>
      <c r="N11" s="157">
        <v>2</v>
      </c>
      <c r="O11" s="158">
        <f t="shared" si="5"/>
        <v>2990000</v>
      </c>
      <c r="P11" s="159">
        <v>2</v>
      </c>
      <c r="Q11" s="158">
        <f t="shared" si="6"/>
        <v>2990000</v>
      </c>
      <c r="R11" s="158">
        <f t="shared" si="7"/>
        <v>0</v>
      </c>
      <c r="S11" s="158">
        <f t="shared" si="8"/>
        <v>0</v>
      </c>
      <c r="T11" s="179">
        <f t="shared" si="9"/>
        <v>6</v>
      </c>
      <c r="U11" s="180">
        <f t="shared" si="10"/>
        <v>8970000</v>
      </c>
      <c r="V11" s="181">
        <f t="shared" si="11"/>
        <v>6</v>
      </c>
      <c r="W11" s="182">
        <f t="shared" si="12"/>
        <v>8970000</v>
      </c>
      <c r="X11" s="183">
        <v>4</v>
      </c>
      <c r="Y11" s="183" t="s">
        <v>14</v>
      </c>
      <c r="Z11" s="180" t="e">
        <f>#REF!</f>
        <v>#REF!</v>
      </c>
      <c r="AA11" s="185" t="e">
        <f t="shared" si="0"/>
        <v>#REF!</v>
      </c>
      <c r="AB11" s="186">
        <f t="shared" si="13"/>
        <v>0</v>
      </c>
      <c r="AC11" s="187">
        <f t="shared" si="14"/>
        <v>0</v>
      </c>
      <c r="AD11" s="95"/>
    </row>
    <row r="12" spans="1:30" s="44" customFormat="1" ht="15.6">
      <c r="A12" s="6">
        <v>8</v>
      </c>
      <c r="B12" s="6"/>
      <c r="C12" s="6" t="s">
        <v>415</v>
      </c>
      <c r="D12" s="7" t="s">
        <v>19</v>
      </c>
      <c r="E12" s="204" t="s">
        <v>14</v>
      </c>
      <c r="F12" s="208">
        <v>345000</v>
      </c>
      <c r="G12" s="129">
        <v>4</v>
      </c>
      <c r="H12" s="131">
        <v>292372.88135593222</v>
      </c>
      <c r="I12" s="130">
        <f t="shared" si="1"/>
        <v>1380000</v>
      </c>
      <c r="J12" s="131">
        <v>4</v>
      </c>
      <c r="K12" s="130">
        <f t="shared" si="2"/>
        <v>1380000</v>
      </c>
      <c r="L12" s="130">
        <f t="shared" si="3"/>
        <v>0</v>
      </c>
      <c r="M12" s="130">
        <f t="shared" si="4"/>
        <v>0</v>
      </c>
      <c r="N12" s="157">
        <v>2</v>
      </c>
      <c r="O12" s="158">
        <f t="shared" si="5"/>
        <v>690000</v>
      </c>
      <c r="P12" s="159">
        <v>2</v>
      </c>
      <c r="Q12" s="158">
        <f t="shared" si="6"/>
        <v>690000</v>
      </c>
      <c r="R12" s="158">
        <f t="shared" si="7"/>
        <v>0</v>
      </c>
      <c r="S12" s="158">
        <f t="shared" si="8"/>
        <v>0</v>
      </c>
      <c r="T12" s="179">
        <f t="shared" si="9"/>
        <v>6</v>
      </c>
      <c r="U12" s="180">
        <f t="shared" si="10"/>
        <v>2070000</v>
      </c>
      <c r="V12" s="181">
        <f t="shared" si="11"/>
        <v>6</v>
      </c>
      <c r="W12" s="182">
        <f t="shared" si="12"/>
        <v>2070000</v>
      </c>
      <c r="X12" s="183">
        <v>4</v>
      </c>
      <c r="Y12" s="183" t="s">
        <v>14</v>
      </c>
      <c r="Z12" s="180" t="e">
        <f>#REF!</f>
        <v>#REF!</v>
      </c>
      <c r="AA12" s="185" t="e">
        <f t="shared" si="0"/>
        <v>#REF!</v>
      </c>
      <c r="AB12" s="186">
        <f t="shared" si="13"/>
        <v>0</v>
      </c>
      <c r="AC12" s="187">
        <f t="shared" si="14"/>
        <v>0</v>
      </c>
      <c r="AD12" s="95"/>
    </row>
    <row r="13" spans="1:30" s="44" customFormat="1" ht="15.6">
      <c r="A13" s="6">
        <v>9</v>
      </c>
      <c r="B13" s="6"/>
      <c r="C13" s="6" t="s">
        <v>416</v>
      </c>
      <c r="D13" s="7" t="s">
        <v>20</v>
      </c>
      <c r="E13" s="204" t="s">
        <v>14</v>
      </c>
      <c r="F13" s="208">
        <v>22500</v>
      </c>
      <c r="G13" s="129">
        <v>4</v>
      </c>
      <c r="H13" s="131">
        <v>19067.796610169491</v>
      </c>
      <c r="I13" s="130">
        <f t="shared" si="1"/>
        <v>90000</v>
      </c>
      <c r="J13" s="131">
        <v>4</v>
      </c>
      <c r="K13" s="130">
        <f t="shared" si="2"/>
        <v>90000</v>
      </c>
      <c r="L13" s="130">
        <f t="shared" si="3"/>
        <v>0</v>
      </c>
      <c r="M13" s="130">
        <f t="shared" si="4"/>
        <v>0</v>
      </c>
      <c r="N13" s="157">
        <v>2</v>
      </c>
      <c r="O13" s="158">
        <f t="shared" si="5"/>
        <v>45000</v>
      </c>
      <c r="P13" s="159">
        <v>2</v>
      </c>
      <c r="Q13" s="158">
        <f t="shared" si="6"/>
        <v>45000</v>
      </c>
      <c r="R13" s="158">
        <f t="shared" si="7"/>
        <v>0</v>
      </c>
      <c r="S13" s="158">
        <f t="shared" si="8"/>
        <v>0</v>
      </c>
      <c r="T13" s="179">
        <f t="shared" si="9"/>
        <v>6</v>
      </c>
      <c r="U13" s="180">
        <f t="shared" si="10"/>
        <v>135000</v>
      </c>
      <c r="V13" s="181">
        <f t="shared" si="11"/>
        <v>6</v>
      </c>
      <c r="W13" s="182">
        <f t="shared" si="12"/>
        <v>135000</v>
      </c>
      <c r="X13" s="183">
        <v>4</v>
      </c>
      <c r="Y13" s="183" t="s">
        <v>14</v>
      </c>
      <c r="Z13" s="180" t="e">
        <f>#REF!</f>
        <v>#REF!</v>
      </c>
      <c r="AA13" s="185" t="e">
        <f t="shared" si="0"/>
        <v>#REF!</v>
      </c>
      <c r="AB13" s="186">
        <f t="shared" si="13"/>
        <v>0</v>
      </c>
      <c r="AC13" s="187">
        <f t="shared" si="14"/>
        <v>0</v>
      </c>
      <c r="AD13" s="95"/>
    </row>
    <row r="14" spans="1:30" s="44" customFormat="1" ht="15.6">
      <c r="A14" s="6">
        <v>10</v>
      </c>
      <c r="B14" s="6"/>
      <c r="C14" s="6" t="s">
        <v>417</v>
      </c>
      <c r="D14" s="7" t="s">
        <v>21</v>
      </c>
      <c r="E14" s="204" t="s">
        <v>14</v>
      </c>
      <c r="F14" s="208">
        <v>1195000</v>
      </c>
      <c r="G14" s="129">
        <v>4</v>
      </c>
      <c r="H14" s="131">
        <v>1012711.8644067798</v>
      </c>
      <c r="I14" s="130">
        <f t="shared" si="1"/>
        <v>4780000</v>
      </c>
      <c r="J14" s="131">
        <v>4</v>
      </c>
      <c r="K14" s="130">
        <f t="shared" si="2"/>
        <v>4780000</v>
      </c>
      <c r="L14" s="130">
        <f t="shared" si="3"/>
        <v>0</v>
      </c>
      <c r="M14" s="130">
        <f t="shared" si="4"/>
        <v>0</v>
      </c>
      <c r="N14" s="157">
        <v>2</v>
      </c>
      <c r="O14" s="158">
        <f t="shared" si="5"/>
        <v>2390000</v>
      </c>
      <c r="P14" s="159">
        <v>2</v>
      </c>
      <c r="Q14" s="158">
        <f t="shared" si="6"/>
        <v>2390000</v>
      </c>
      <c r="R14" s="158">
        <f t="shared" si="7"/>
        <v>0</v>
      </c>
      <c r="S14" s="158">
        <f t="shared" si="8"/>
        <v>0</v>
      </c>
      <c r="T14" s="179">
        <f t="shared" si="9"/>
        <v>6</v>
      </c>
      <c r="U14" s="180">
        <f t="shared" si="10"/>
        <v>7170000</v>
      </c>
      <c r="V14" s="181">
        <f t="shared" si="11"/>
        <v>6</v>
      </c>
      <c r="W14" s="182">
        <f t="shared" si="12"/>
        <v>7170000</v>
      </c>
      <c r="X14" s="183">
        <v>4</v>
      </c>
      <c r="Y14" s="183" t="s">
        <v>14</v>
      </c>
      <c r="Z14" s="180" t="e">
        <f>#REF!</f>
        <v>#REF!</v>
      </c>
      <c r="AA14" s="185" t="e">
        <f t="shared" si="0"/>
        <v>#REF!</v>
      </c>
      <c r="AB14" s="186">
        <f t="shared" si="13"/>
        <v>0</v>
      </c>
      <c r="AC14" s="187">
        <f t="shared" si="14"/>
        <v>0</v>
      </c>
      <c r="AD14" s="95"/>
    </row>
    <row r="15" spans="1:30" s="44" customFormat="1" ht="15.6">
      <c r="A15" s="6">
        <v>11</v>
      </c>
      <c r="B15" s="6"/>
      <c r="C15" s="6" t="s">
        <v>418</v>
      </c>
      <c r="D15" s="82" t="s">
        <v>22</v>
      </c>
      <c r="E15" s="204" t="s">
        <v>14</v>
      </c>
      <c r="F15" s="208">
        <v>4750000</v>
      </c>
      <c r="G15" s="129">
        <v>2</v>
      </c>
      <c r="H15" s="131">
        <v>4025423.7288135597</v>
      </c>
      <c r="I15" s="130">
        <f t="shared" si="1"/>
        <v>9500000</v>
      </c>
      <c r="J15" s="131">
        <v>2</v>
      </c>
      <c r="K15" s="130">
        <f t="shared" si="2"/>
        <v>9500000</v>
      </c>
      <c r="L15" s="130">
        <f t="shared" si="3"/>
        <v>0</v>
      </c>
      <c r="M15" s="130">
        <f t="shared" si="4"/>
        <v>0</v>
      </c>
      <c r="N15" s="157"/>
      <c r="O15" s="158">
        <f t="shared" si="5"/>
        <v>0</v>
      </c>
      <c r="P15" s="159">
        <v>0</v>
      </c>
      <c r="Q15" s="158">
        <f t="shared" si="6"/>
        <v>0</v>
      </c>
      <c r="R15" s="158">
        <f t="shared" si="7"/>
        <v>0</v>
      </c>
      <c r="S15" s="158">
        <f t="shared" si="8"/>
        <v>0</v>
      </c>
      <c r="T15" s="179">
        <f t="shared" si="9"/>
        <v>2</v>
      </c>
      <c r="U15" s="180">
        <f t="shared" si="10"/>
        <v>9500000</v>
      </c>
      <c r="V15" s="181">
        <f t="shared" si="11"/>
        <v>2</v>
      </c>
      <c r="W15" s="182">
        <f t="shared" si="12"/>
        <v>9500000</v>
      </c>
      <c r="X15" s="183">
        <v>2</v>
      </c>
      <c r="Y15" s="183" t="s">
        <v>14</v>
      </c>
      <c r="Z15" s="180" t="e">
        <f>#REF!</f>
        <v>#REF!</v>
      </c>
      <c r="AA15" s="185" t="e">
        <f t="shared" si="0"/>
        <v>#REF!</v>
      </c>
      <c r="AB15" s="186">
        <f t="shared" si="13"/>
        <v>0</v>
      </c>
      <c r="AC15" s="187">
        <f t="shared" si="14"/>
        <v>0</v>
      </c>
      <c r="AD15" s="95"/>
    </row>
    <row r="16" spans="1:30" s="44" customFormat="1" ht="15.6">
      <c r="A16" s="6">
        <v>12</v>
      </c>
      <c r="B16" s="6"/>
      <c r="C16" s="6" t="s">
        <v>419</v>
      </c>
      <c r="D16" s="7" t="s">
        <v>23</v>
      </c>
      <c r="E16" s="204" t="s">
        <v>14</v>
      </c>
      <c r="F16" s="208">
        <v>3550000</v>
      </c>
      <c r="G16" s="129">
        <v>2</v>
      </c>
      <c r="H16" s="131">
        <v>3008474.5762711866</v>
      </c>
      <c r="I16" s="130">
        <f t="shared" si="1"/>
        <v>7100000</v>
      </c>
      <c r="J16" s="131">
        <v>2</v>
      </c>
      <c r="K16" s="130">
        <f t="shared" si="2"/>
        <v>7100000</v>
      </c>
      <c r="L16" s="130">
        <f t="shared" si="3"/>
        <v>0</v>
      </c>
      <c r="M16" s="130">
        <f t="shared" si="4"/>
        <v>0</v>
      </c>
      <c r="N16" s="157">
        <v>2</v>
      </c>
      <c r="O16" s="158">
        <f t="shared" si="5"/>
        <v>7100000</v>
      </c>
      <c r="P16" s="159">
        <v>2</v>
      </c>
      <c r="Q16" s="158">
        <f t="shared" si="6"/>
        <v>7100000</v>
      </c>
      <c r="R16" s="158">
        <f t="shared" si="7"/>
        <v>0</v>
      </c>
      <c r="S16" s="158">
        <f t="shared" si="8"/>
        <v>0</v>
      </c>
      <c r="T16" s="179">
        <f t="shared" si="9"/>
        <v>4</v>
      </c>
      <c r="U16" s="180">
        <f t="shared" si="10"/>
        <v>14200000</v>
      </c>
      <c r="V16" s="181">
        <f t="shared" si="11"/>
        <v>4</v>
      </c>
      <c r="W16" s="182">
        <f t="shared" si="12"/>
        <v>14200000</v>
      </c>
      <c r="X16" s="183">
        <v>2</v>
      </c>
      <c r="Y16" s="183" t="s">
        <v>14</v>
      </c>
      <c r="Z16" s="180" t="e">
        <f>#REF!</f>
        <v>#REF!</v>
      </c>
      <c r="AA16" s="185" t="e">
        <f t="shared" si="0"/>
        <v>#REF!</v>
      </c>
      <c r="AB16" s="186">
        <f t="shared" si="13"/>
        <v>0</v>
      </c>
      <c r="AC16" s="187">
        <f t="shared" si="14"/>
        <v>0</v>
      </c>
      <c r="AD16" s="95"/>
    </row>
    <row r="17" spans="1:30" s="44" customFormat="1" ht="31.2">
      <c r="A17" s="6">
        <v>13</v>
      </c>
      <c r="B17" s="6"/>
      <c r="C17" s="6" t="s">
        <v>420</v>
      </c>
      <c r="D17" s="7" t="s">
        <v>24</v>
      </c>
      <c r="E17" s="204" t="s">
        <v>14</v>
      </c>
      <c r="F17" s="208">
        <v>995000</v>
      </c>
      <c r="G17" s="129">
        <v>2</v>
      </c>
      <c r="H17" s="130">
        <v>843220.3389830509</v>
      </c>
      <c r="I17" s="130">
        <f t="shared" si="1"/>
        <v>1990000</v>
      </c>
      <c r="J17" s="131">
        <v>2</v>
      </c>
      <c r="K17" s="130">
        <f t="shared" si="2"/>
        <v>1990000</v>
      </c>
      <c r="L17" s="130">
        <f t="shared" si="3"/>
        <v>0</v>
      </c>
      <c r="M17" s="130">
        <f t="shared" si="4"/>
        <v>0</v>
      </c>
      <c r="N17" s="157">
        <v>1</v>
      </c>
      <c r="O17" s="158">
        <f t="shared" si="5"/>
        <v>995000</v>
      </c>
      <c r="P17" s="159">
        <v>1</v>
      </c>
      <c r="Q17" s="158">
        <f t="shared" si="6"/>
        <v>995000</v>
      </c>
      <c r="R17" s="158">
        <f t="shared" si="7"/>
        <v>0</v>
      </c>
      <c r="S17" s="158">
        <f t="shared" si="8"/>
        <v>0</v>
      </c>
      <c r="T17" s="179">
        <f t="shared" si="9"/>
        <v>3</v>
      </c>
      <c r="U17" s="180">
        <f t="shared" si="10"/>
        <v>2985000</v>
      </c>
      <c r="V17" s="181">
        <f t="shared" si="11"/>
        <v>3</v>
      </c>
      <c r="W17" s="182">
        <f t="shared" si="12"/>
        <v>2985000</v>
      </c>
      <c r="X17" s="183">
        <v>2</v>
      </c>
      <c r="Y17" s="183" t="s">
        <v>14</v>
      </c>
      <c r="Z17" s="180" t="e">
        <f>#REF!</f>
        <v>#REF!</v>
      </c>
      <c r="AA17" s="185" t="e">
        <f t="shared" si="0"/>
        <v>#REF!</v>
      </c>
      <c r="AB17" s="186">
        <f t="shared" si="13"/>
        <v>0</v>
      </c>
      <c r="AC17" s="187">
        <f t="shared" si="14"/>
        <v>0</v>
      </c>
      <c r="AD17" s="95"/>
    </row>
    <row r="18" spans="1:30" s="44" customFormat="1" ht="15.6">
      <c r="A18" s="6">
        <v>14</v>
      </c>
      <c r="B18" s="6"/>
      <c r="C18" s="6" t="s">
        <v>421</v>
      </c>
      <c r="D18" s="7" t="s">
        <v>25</v>
      </c>
      <c r="E18" s="204" t="s">
        <v>14</v>
      </c>
      <c r="F18" s="208">
        <v>22500</v>
      </c>
      <c r="G18" s="129">
        <v>4</v>
      </c>
      <c r="H18" s="130">
        <v>19067.796610169491</v>
      </c>
      <c r="I18" s="130">
        <f t="shared" si="1"/>
        <v>90000</v>
      </c>
      <c r="J18" s="131">
        <v>4</v>
      </c>
      <c r="K18" s="130">
        <f t="shared" si="2"/>
        <v>90000</v>
      </c>
      <c r="L18" s="130">
        <f t="shared" si="3"/>
        <v>0</v>
      </c>
      <c r="M18" s="130">
        <f t="shared" si="4"/>
        <v>0</v>
      </c>
      <c r="N18" s="157">
        <v>2</v>
      </c>
      <c r="O18" s="158">
        <f t="shared" si="5"/>
        <v>45000</v>
      </c>
      <c r="P18" s="159">
        <v>2</v>
      </c>
      <c r="Q18" s="158">
        <f t="shared" si="6"/>
        <v>45000</v>
      </c>
      <c r="R18" s="158">
        <f t="shared" si="7"/>
        <v>0</v>
      </c>
      <c r="S18" s="158">
        <f t="shared" si="8"/>
        <v>0</v>
      </c>
      <c r="T18" s="179">
        <f t="shared" si="9"/>
        <v>6</v>
      </c>
      <c r="U18" s="180">
        <f t="shared" si="10"/>
        <v>135000</v>
      </c>
      <c r="V18" s="181">
        <f t="shared" si="11"/>
        <v>6</v>
      </c>
      <c r="W18" s="182">
        <f t="shared" si="12"/>
        <v>135000</v>
      </c>
      <c r="X18" s="183">
        <v>4</v>
      </c>
      <c r="Y18" s="183" t="s">
        <v>14</v>
      </c>
      <c r="Z18" s="180" t="e">
        <f>#REF!</f>
        <v>#REF!</v>
      </c>
      <c r="AA18" s="185" t="e">
        <f t="shared" si="0"/>
        <v>#REF!</v>
      </c>
      <c r="AB18" s="186">
        <f t="shared" si="13"/>
        <v>0</v>
      </c>
      <c r="AC18" s="187">
        <f t="shared" si="14"/>
        <v>0</v>
      </c>
      <c r="AD18" s="95"/>
    </row>
    <row r="19" spans="1:30" s="44" customFormat="1" ht="15.6">
      <c r="A19" s="6">
        <v>15</v>
      </c>
      <c r="B19" s="6"/>
      <c r="C19" s="6" t="s">
        <v>422</v>
      </c>
      <c r="D19" s="7" t="s">
        <v>26</v>
      </c>
      <c r="E19" s="204" t="s">
        <v>14</v>
      </c>
      <c r="F19" s="208">
        <v>18750</v>
      </c>
      <c r="G19" s="129">
        <v>62</v>
      </c>
      <c r="H19" s="130">
        <v>15889.830508474577</v>
      </c>
      <c r="I19" s="130">
        <f t="shared" si="1"/>
        <v>1162500</v>
      </c>
      <c r="J19" s="131">
        <v>62</v>
      </c>
      <c r="K19" s="130">
        <f t="shared" si="2"/>
        <v>1162500</v>
      </c>
      <c r="L19" s="130">
        <f t="shared" si="3"/>
        <v>0</v>
      </c>
      <c r="M19" s="130">
        <f t="shared" si="4"/>
        <v>0</v>
      </c>
      <c r="N19" s="157">
        <v>40</v>
      </c>
      <c r="O19" s="158">
        <f t="shared" si="5"/>
        <v>750000</v>
      </c>
      <c r="P19" s="159">
        <v>40</v>
      </c>
      <c r="Q19" s="158">
        <f t="shared" si="6"/>
        <v>750000</v>
      </c>
      <c r="R19" s="158">
        <f t="shared" si="7"/>
        <v>0</v>
      </c>
      <c r="S19" s="158">
        <f t="shared" si="8"/>
        <v>0</v>
      </c>
      <c r="T19" s="179">
        <f t="shared" si="9"/>
        <v>102</v>
      </c>
      <c r="U19" s="180">
        <f t="shared" si="10"/>
        <v>1912500</v>
      </c>
      <c r="V19" s="181">
        <f t="shared" si="11"/>
        <v>102</v>
      </c>
      <c r="W19" s="182">
        <f t="shared" si="12"/>
        <v>1912500</v>
      </c>
      <c r="X19" s="183">
        <v>62</v>
      </c>
      <c r="Y19" s="183" t="s">
        <v>14</v>
      </c>
      <c r="Z19" s="180" t="e">
        <f>#REF!</f>
        <v>#REF!</v>
      </c>
      <c r="AA19" s="185" t="e">
        <f t="shared" si="0"/>
        <v>#REF!</v>
      </c>
      <c r="AB19" s="186">
        <f t="shared" si="13"/>
        <v>0</v>
      </c>
      <c r="AC19" s="187">
        <f t="shared" si="14"/>
        <v>0</v>
      </c>
      <c r="AD19" s="95"/>
    </row>
    <row r="20" spans="1:30" s="44" customFormat="1" ht="31.2">
      <c r="A20" s="6">
        <v>16</v>
      </c>
      <c r="B20" s="6"/>
      <c r="C20" s="6" t="s">
        <v>423</v>
      </c>
      <c r="D20" s="7" t="s">
        <v>27</v>
      </c>
      <c r="E20" s="204" t="s">
        <v>14</v>
      </c>
      <c r="F20" s="208">
        <v>115000</v>
      </c>
      <c r="G20" s="129">
        <v>7</v>
      </c>
      <c r="H20" s="130">
        <v>97457.627118644072</v>
      </c>
      <c r="I20" s="130">
        <f t="shared" si="1"/>
        <v>805000</v>
      </c>
      <c r="J20" s="131">
        <v>7</v>
      </c>
      <c r="K20" s="130">
        <f t="shared" si="2"/>
        <v>805000</v>
      </c>
      <c r="L20" s="130">
        <f t="shared" si="3"/>
        <v>0</v>
      </c>
      <c r="M20" s="130">
        <f t="shared" si="4"/>
        <v>0</v>
      </c>
      <c r="N20" s="157">
        <v>2</v>
      </c>
      <c r="O20" s="158">
        <f t="shared" si="5"/>
        <v>230000</v>
      </c>
      <c r="P20" s="159">
        <v>2</v>
      </c>
      <c r="Q20" s="158">
        <f t="shared" si="6"/>
        <v>230000</v>
      </c>
      <c r="R20" s="158">
        <f t="shared" si="7"/>
        <v>0</v>
      </c>
      <c r="S20" s="158">
        <f t="shared" si="8"/>
        <v>0</v>
      </c>
      <c r="T20" s="179">
        <f t="shared" si="9"/>
        <v>9</v>
      </c>
      <c r="U20" s="180">
        <f t="shared" si="10"/>
        <v>1035000</v>
      </c>
      <c r="V20" s="181">
        <f t="shared" si="11"/>
        <v>9</v>
      </c>
      <c r="W20" s="182">
        <f t="shared" si="12"/>
        <v>1035000</v>
      </c>
      <c r="X20" s="183">
        <v>7</v>
      </c>
      <c r="Y20" s="183" t="s">
        <v>14</v>
      </c>
      <c r="Z20" s="180" t="e">
        <f>#REF!</f>
        <v>#REF!</v>
      </c>
      <c r="AA20" s="185" t="e">
        <f t="shared" si="0"/>
        <v>#REF!</v>
      </c>
      <c r="AB20" s="186">
        <f t="shared" si="13"/>
        <v>0</v>
      </c>
      <c r="AC20" s="187">
        <f t="shared" si="14"/>
        <v>0</v>
      </c>
      <c r="AD20" s="95"/>
    </row>
    <row r="21" spans="1:30" s="44" customFormat="1" ht="15.6">
      <c r="A21" s="6">
        <v>17</v>
      </c>
      <c r="B21" s="6"/>
      <c r="C21" s="6" t="s">
        <v>424</v>
      </c>
      <c r="D21" s="7" t="s">
        <v>28</v>
      </c>
      <c r="E21" s="204" t="s">
        <v>14</v>
      </c>
      <c r="F21" s="208">
        <v>115000</v>
      </c>
      <c r="G21" s="129">
        <v>4</v>
      </c>
      <c r="H21" s="130">
        <v>97457.627118644072</v>
      </c>
      <c r="I21" s="130">
        <f t="shared" si="1"/>
        <v>460000</v>
      </c>
      <c r="J21" s="131">
        <v>6</v>
      </c>
      <c r="K21" s="130">
        <f t="shared" si="2"/>
        <v>690000</v>
      </c>
      <c r="L21" s="130">
        <f t="shared" si="3"/>
        <v>230000</v>
      </c>
      <c r="M21" s="130">
        <f t="shared" si="4"/>
        <v>0</v>
      </c>
      <c r="N21" s="157">
        <v>2</v>
      </c>
      <c r="O21" s="158">
        <f t="shared" si="5"/>
        <v>230000</v>
      </c>
      <c r="P21" s="159">
        <v>2</v>
      </c>
      <c r="Q21" s="158">
        <f t="shared" si="6"/>
        <v>230000</v>
      </c>
      <c r="R21" s="158">
        <f t="shared" si="7"/>
        <v>0</v>
      </c>
      <c r="S21" s="158">
        <f t="shared" si="8"/>
        <v>0</v>
      </c>
      <c r="T21" s="179">
        <f t="shared" si="9"/>
        <v>6</v>
      </c>
      <c r="U21" s="180">
        <f t="shared" si="10"/>
        <v>690000</v>
      </c>
      <c r="V21" s="181">
        <f t="shared" si="11"/>
        <v>8</v>
      </c>
      <c r="W21" s="182">
        <f t="shared" si="12"/>
        <v>920000</v>
      </c>
      <c r="X21" s="183">
        <v>4</v>
      </c>
      <c r="Y21" s="183" t="s">
        <v>14</v>
      </c>
      <c r="Z21" s="180" t="e">
        <f>#REF!</f>
        <v>#REF!</v>
      </c>
      <c r="AA21" s="185" t="e">
        <f t="shared" si="0"/>
        <v>#REF!</v>
      </c>
      <c r="AB21" s="186">
        <f t="shared" si="13"/>
        <v>230000</v>
      </c>
      <c r="AC21" s="187">
        <f t="shared" si="14"/>
        <v>0</v>
      </c>
      <c r="AD21" s="95"/>
    </row>
    <row r="22" spans="1:30" s="44" customFormat="1" ht="31.2">
      <c r="A22" s="6">
        <v>18</v>
      </c>
      <c r="B22" s="6"/>
      <c r="C22" s="6" t="s">
        <v>425</v>
      </c>
      <c r="D22" s="82" t="s">
        <v>29</v>
      </c>
      <c r="E22" s="204" t="s">
        <v>14</v>
      </c>
      <c r="F22" s="208">
        <v>525000</v>
      </c>
      <c r="G22" s="129">
        <v>2</v>
      </c>
      <c r="H22" s="130">
        <v>444915.25423728814</v>
      </c>
      <c r="I22" s="130">
        <f t="shared" si="1"/>
        <v>1050000</v>
      </c>
      <c r="J22" s="131">
        <v>4</v>
      </c>
      <c r="K22" s="130">
        <f t="shared" si="2"/>
        <v>2100000</v>
      </c>
      <c r="L22" s="130">
        <f t="shared" si="3"/>
        <v>1050000</v>
      </c>
      <c r="M22" s="130">
        <f t="shared" si="4"/>
        <v>0</v>
      </c>
      <c r="N22" s="157"/>
      <c r="O22" s="158">
        <f t="shared" si="5"/>
        <v>0</v>
      </c>
      <c r="P22" s="159">
        <v>0</v>
      </c>
      <c r="Q22" s="158">
        <f t="shared" si="6"/>
        <v>0</v>
      </c>
      <c r="R22" s="158">
        <f t="shared" si="7"/>
        <v>0</v>
      </c>
      <c r="S22" s="158">
        <f t="shared" si="8"/>
        <v>0</v>
      </c>
      <c r="T22" s="179">
        <f t="shared" si="9"/>
        <v>2</v>
      </c>
      <c r="U22" s="180">
        <f t="shared" si="10"/>
        <v>1050000</v>
      </c>
      <c r="V22" s="181">
        <f t="shared" si="11"/>
        <v>4</v>
      </c>
      <c r="W22" s="182">
        <f t="shared" si="12"/>
        <v>2100000</v>
      </c>
      <c r="X22" s="183">
        <v>2</v>
      </c>
      <c r="Y22" s="183" t="s">
        <v>14</v>
      </c>
      <c r="Z22" s="180" t="e">
        <f>#REF!</f>
        <v>#REF!</v>
      </c>
      <c r="AA22" s="185" t="e">
        <f t="shared" si="0"/>
        <v>#REF!</v>
      </c>
      <c r="AB22" s="186">
        <f t="shared" si="13"/>
        <v>1050000</v>
      </c>
      <c r="AC22" s="187">
        <f t="shared" si="14"/>
        <v>0</v>
      </c>
      <c r="AD22" s="95"/>
    </row>
    <row r="23" spans="1:30" s="44" customFormat="1" ht="15.6">
      <c r="A23" s="6">
        <v>19</v>
      </c>
      <c r="B23" s="6"/>
      <c r="C23" s="6" t="s">
        <v>426</v>
      </c>
      <c r="D23" s="7" t="s">
        <v>30</v>
      </c>
      <c r="E23" s="204" t="s">
        <v>14</v>
      </c>
      <c r="F23" s="208">
        <v>75000</v>
      </c>
      <c r="G23" s="129">
        <v>4</v>
      </c>
      <c r="H23" s="130">
        <v>63559.322033898308</v>
      </c>
      <c r="I23" s="130">
        <f t="shared" si="1"/>
        <v>300000</v>
      </c>
      <c r="J23" s="131">
        <v>4</v>
      </c>
      <c r="K23" s="130">
        <f t="shared" si="2"/>
        <v>300000</v>
      </c>
      <c r="L23" s="130">
        <f t="shared" si="3"/>
        <v>0</v>
      </c>
      <c r="M23" s="130">
        <f t="shared" si="4"/>
        <v>0</v>
      </c>
      <c r="N23" s="157">
        <v>2</v>
      </c>
      <c r="O23" s="158">
        <f t="shared" si="5"/>
        <v>150000</v>
      </c>
      <c r="P23" s="159">
        <v>2</v>
      </c>
      <c r="Q23" s="158">
        <f t="shared" si="6"/>
        <v>150000</v>
      </c>
      <c r="R23" s="158">
        <f t="shared" si="7"/>
        <v>0</v>
      </c>
      <c r="S23" s="158">
        <f t="shared" si="8"/>
        <v>0</v>
      </c>
      <c r="T23" s="179">
        <f t="shared" si="9"/>
        <v>6</v>
      </c>
      <c r="U23" s="180">
        <f t="shared" si="10"/>
        <v>450000</v>
      </c>
      <c r="V23" s="181">
        <f t="shared" si="11"/>
        <v>6</v>
      </c>
      <c r="W23" s="182">
        <f t="shared" si="12"/>
        <v>450000</v>
      </c>
      <c r="X23" s="183">
        <v>4</v>
      </c>
      <c r="Y23" s="183" t="s">
        <v>14</v>
      </c>
      <c r="Z23" s="180" t="e">
        <f>#REF!</f>
        <v>#REF!</v>
      </c>
      <c r="AA23" s="185" t="e">
        <f t="shared" si="0"/>
        <v>#REF!</v>
      </c>
      <c r="AB23" s="186">
        <f t="shared" si="13"/>
        <v>0</v>
      </c>
      <c r="AC23" s="187">
        <f t="shared" si="14"/>
        <v>0</v>
      </c>
      <c r="AD23" s="95"/>
    </row>
    <row r="24" spans="1:30" s="44" customFormat="1" ht="15.6">
      <c r="A24" s="6">
        <v>20</v>
      </c>
      <c r="B24" s="6"/>
      <c r="C24" s="6" t="s">
        <v>427</v>
      </c>
      <c r="D24" s="7" t="s">
        <v>31</v>
      </c>
      <c r="E24" s="204" t="s">
        <v>14</v>
      </c>
      <c r="F24" s="208">
        <v>18750</v>
      </c>
      <c r="G24" s="129">
        <v>4</v>
      </c>
      <c r="H24" s="130">
        <v>15889.830508474577</v>
      </c>
      <c r="I24" s="130">
        <f t="shared" si="1"/>
        <v>75000</v>
      </c>
      <c r="J24" s="131">
        <v>4</v>
      </c>
      <c r="K24" s="130">
        <f t="shared" si="2"/>
        <v>75000</v>
      </c>
      <c r="L24" s="130">
        <f t="shared" si="3"/>
        <v>0</v>
      </c>
      <c r="M24" s="130">
        <f t="shared" si="4"/>
        <v>0</v>
      </c>
      <c r="N24" s="157">
        <v>2</v>
      </c>
      <c r="O24" s="158">
        <f t="shared" si="5"/>
        <v>37500</v>
      </c>
      <c r="P24" s="159">
        <v>2</v>
      </c>
      <c r="Q24" s="158">
        <f t="shared" si="6"/>
        <v>37500</v>
      </c>
      <c r="R24" s="158">
        <f t="shared" si="7"/>
        <v>0</v>
      </c>
      <c r="S24" s="158">
        <f t="shared" si="8"/>
        <v>0</v>
      </c>
      <c r="T24" s="179">
        <f t="shared" si="9"/>
        <v>6</v>
      </c>
      <c r="U24" s="180">
        <f t="shared" si="10"/>
        <v>112500</v>
      </c>
      <c r="V24" s="181">
        <f t="shared" si="11"/>
        <v>6</v>
      </c>
      <c r="W24" s="182">
        <f t="shared" si="12"/>
        <v>112500</v>
      </c>
      <c r="X24" s="183">
        <v>4</v>
      </c>
      <c r="Y24" s="183" t="s">
        <v>14</v>
      </c>
      <c r="Z24" s="180" t="e">
        <f>#REF!</f>
        <v>#REF!</v>
      </c>
      <c r="AA24" s="185" t="e">
        <f t="shared" si="0"/>
        <v>#REF!</v>
      </c>
      <c r="AB24" s="186">
        <f t="shared" si="13"/>
        <v>0</v>
      </c>
      <c r="AC24" s="187">
        <f t="shared" si="14"/>
        <v>0</v>
      </c>
      <c r="AD24" s="95"/>
    </row>
    <row r="25" spans="1:30" s="44" customFormat="1" ht="15.6">
      <c r="A25" s="6">
        <v>21</v>
      </c>
      <c r="B25" s="6"/>
      <c r="C25" s="6" t="s">
        <v>428</v>
      </c>
      <c r="D25" s="7" t="s">
        <v>32</v>
      </c>
      <c r="E25" s="204" t="s">
        <v>14</v>
      </c>
      <c r="F25" s="208">
        <v>37500</v>
      </c>
      <c r="G25" s="129">
        <v>4</v>
      </c>
      <c r="H25" s="130">
        <v>31779.661016949154</v>
      </c>
      <c r="I25" s="130">
        <f t="shared" si="1"/>
        <v>150000</v>
      </c>
      <c r="J25" s="131">
        <v>4</v>
      </c>
      <c r="K25" s="130">
        <f t="shared" si="2"/>
        <v>150000</v>
      </c>
      <c r="L25" s="130">
        <f t="shared" si="3"/>
        <v>0</v>
      </c>
      <c r="M25" s="130">
        <f t="shared" si="4"/>
        <v>0</v>
      </c>
      <c r="N25" s="157">
        <v>2</v>
      </c>
      <c r="O25" s="158">
        <f t="shared" si="5"/>
        <v>75000</v>
      </c>
      <c r="P25" s="159">
        <v>2</v>
      </c>
      <c r="Q25" s="158">
        <f t="shared" si="6"/>
        <v>75000</v>
      </c>
      <c r="R25" s="158">
        <f t="shared" si="7"/>
        <v>0</v>
      </c>
      <c r="S25" s="158">
        <f t="shared" si="8"/>
        <v>0</v>
      </c>
      <c r="T25" s="179">
        <f t="shared" si="9"/>
        <v>6</v>
      </c>
      <c r="U25" s="180">
        <f t="shared" si="10"/>
        <v>225000</v>
      </c>
      <c r="V25" s="181">
        <f t="shared" si="11"/>
        <v>6</v>
      </c>
      <c r="W25" s="182">
        <f t="shared" si="12"/>
        <v>225000</v>
      </c>
      <c r="X25" s="183">
        <v>4</v>
      </c>
      <c r="Y25" s="183" t="s">
        <v>14</v>
      </c>
      <c r="Z25" s="180" t="e">
        <f>#REF!</f>
        <v>#REF!</v>
      </c>
      <c r="AA25" s="185" t="e">
        <f t="shared" si="0"/>
        <v>#REF!</v>
      </c>
      <c r="AB25" s="186">
        <f t="shared" si="13"/>
        <v>0</v>
      </c>
      <c r="AC25" s="187">
        <f t="shared" si="14"/>
        <v>0</v>
      </c>
      <c r="AD25" s="95"/>
    </row>
    <row r="26" spans="1:30" s="44" customFormat="1" ht="15.6">
      <c r="A26" s="6">
        <v>22</v>
      </c>
      <c r="B26" s="6"/>
      <c r="C26" s="6" t="s">
        <v>429</v>
      </c>
      <c r="D26" s="7" t="s">
        <v>33</v>
      </c>
      <c r="E26" s="204" t="s">
        <v>14</v>
      </c>
      <c r="F26" s="208">
        <v>385000</v>
      </c>
      <c r="G26" s="129">
        <v>4</v>
      </c>
      <c r="H26" s="130">
        <v>326271.18644067796</v>
      </c>
      <c r="I26" s="130">
        <f t="shared" si="1"/>
        <v>1540000</v>
      </c>
      <c r="J26" s="131">
        <v>4</v>
      </c>
      <c r="K26" s="130">
        <f t="shared" si="2"/>
        <v>1540000</v>
      </c>
      <c r="L26" s="130">
        <f t="shared" si="3"/>
        <v>0</v>
      </c>
      <c r="M26" s="130">
        <f t="shared" si="4"/>
        <v>0</v>
      </c>
      <c r="N26" s="157">
        <v>2</v>
      </c>
      <c r="O26" s="158">
        <f t="shared" si="5"/>
        <v>770000</v>
      </c>
      <c r="P26" s="159">
        <v>2</v>
      </c>
      <c r="Q26" s="158">
        <f t="shared" si="6"/>
        <v>770000</v>
      </c>
      <c r="R26" s="158">
        <f t="shared" si="7"/>
        <v>0</v>
      </c>
      <c r="S26" s="158">
        <f t="shared" si="8"/>
        <v>0</v>
      </c>
      <c r="T26" s="179">
        <f t="shared" si="9"/>
        <v>6</v>
      </c>
      <c r="U26" s="180">
        <f t="shared" si="10"/>
        <v>2310000</v>
      </c>
      <c r="V26" s="181">
        <f t="shared" si="11"/>
        <v>6</v>
      </c>
      <c r="W26" s="182">
        <f t="shared" si="12"/>
        <v>2310000</v>
      </c>
      <c r="X26" s="183">
        <v>4</v>
      </c>
      <c r="Y26" s="183" t="s">
        <v>14</v>
      </c>
      <c r="Z26" s="180" t="e">
        <f>#REF!</f>
        <v>#REF!</v>
      </c>
      <c r="AA26" s="185" t="e">
        <f t="shared" si="0"/>
        <v>#REF!</v>
      </c>
      <c r="AB26" s="186">
        <f t="shared" si="13"/>
        <v>0</v>
      </c>
      <c r="AC26" s="187">
        <f t="shared" si="14"/>
        <v>0</v>
      </c>
      <c r="AD26" s="95"/>
    </row>
    <row r="27" spans="1:30" s="44" customFormat="1" ht="15.6">
      <c r="A27" s="6">
        <v>23</v>
      </c>
      <c r="B27" s="6"/>
      <c r="C27" s="6" t="s">
        <v>430</v>
      </c>
      <c r="D27" s="82" t="s">
        <v>34</v>
      </c>
      <c r="E27" s="204" t="s">
        <v>14</v>
      </c>
      <c r="F27" s="208">
        <v>368750</v>
      </c>
      <c r="G27" s="129">
        <v>2</v>
      </c>
      <c r="H27" s="130">
        <v>312500</v>
      </c>
      <c r="I27" s="130">
        <f t="shared" si="1"/>
        <v>737500</v>
      </c>
      <c r="J27" s="131">
        <v>3</v>
      </c>
      <c r="K27" s="130">
        <f t="shared" si="2"/>
        <v>1106250</v>
      </c>
      <c r="L27" s="130">
        <f t="shared" si="3"/>
        <v>368750</v>
      </c>
      <c r="M27" s="130">
        <f t="shared" si="4"/>
        <v>0</v>
      </c>
      <c r="N27" s="157"/>
      <c r="O27" s="158">
        <f t="shared" si="5"/>
        <v>0</v>
      </c>
      <c r="P27" s="159">
        <v>0</v>
      </c>
      <c r="Q27" s="158">
        <f t="shared" si="6"/>
        <v>0</v>
      </c>
      <c r="R27" s="158">
        <f t="shared" si="7"/>
        <v>0</v>
      </c>
      <c r="S27" s="158">
        <f t="shared" si="8"/>
        <v>0</v>
      </c>
      <c r="T27" s="179">
        <f t="shared" si="9"/>
        <v>2</v>
      </c>
      <c r="U27" s="180">
        <f t="shared" si="10"/>
        <v>737500</v>
      </c>
      <c r="V27" s="181">
        <f t="shared" si="11"/>
        <v>3</v>
      </c>
      <c r="W27" s="182">
        <f t="shared" si="12"/>
        <v>1106250</v>
      </c>
      <c r="X27" s="183">
        <v>2</v>
      </c>
      <c r="Y27" s="183" t="s">
        <v>14</v>
      </c>
      <c r="Z27" s="180" t="e">
        <f>#REF!</f>
        <v>#REF!</v>
      </c>
      <c r="AA27" s="185" t="e">
        <f t="shared" si="0"/>
        <v>#REF!</v>
      </c>
      <c r="AB27" s="186">
        <f t="shared" si="13"/>
        <v>368750</v>
      </c>
      <c r="AC27" s="187">
        <f t="shared" si="14"/>
        <v>0</v>
      </c>
      <c r="AD27" s="95"/>
    </row>
    <row r="28" spans="1:30" s="44" customFormat="1" ht="15.6">
      <c r="A28" s="6">
        <v>24</v>
      </c>
      <c r="B28" s="6"/>
      <c r="C28" s="6" t="s">
        <v>431</v>
      </c>
      <c r="D28" s="82" t="s">
        <v>109</v>
      </c>
      <c r="E28" s="204" t="s">
        <v>14</v>
      </c>
      <c r="F28" s="208">
        <v>8000000</v>
      </c>
      <c r="G28" s="129">
        <v>1</v>
      </c>
      <c r="H28" s="130">
        <v>6779661.0169491526</v>
      </c>
      <c r="I28" s="130">
        <f t="shared" si="1"/>
        <v>8000000</v>
      </c>
      <c r="J28" s="131">
        <v>1</v>
      </c>
      <c r="K28" s="130">
        <f t="shared" si="2"/>
        <v>8000000</v>
      </c>
      <c r="L28" s="130">
        <f t="shared" si="3"/>
        <v>0</v>
      </c>
      <c r="M28" s="130">
        <f t="shared" si="4"/>
        <v>0</v>
      </c>
      <c r="N28" s="157"/>
      <c r="O28" s="158">
        <f t="shared" si="5"/>
        <v>0</v>
      </c>
      <c r="P28" s="159"/>
      <c r="Q28" s="158">
        <f t="shared" si="6"/>
        <v>0</v>
      </c>
      <c r="R28" s="158">
        <f t="shared" si="7"/>
        <v>0</v>
      </c>
      <c r="S28" s="158">
        <f t="shared" si="8"/>
        <v>0</v>
      </c>
      <c r="T28" s="179">
        <f t="shared" si="9"/>
        <v>1</v>
      </c>
      <c r="U28" s="180">
        <f t="shared" si="10"/>
        <v>8000000</v>
      </c>
      <c r="V28" s="181">
        <f t="shared" si="11"/>
        <v>1</v>
      </c>
      <c r="W28" s="182">
        <f t="shared" si="12"/>
        <v>8000000</v>
      </c>
      <c r="X28" s="183">
        <v>1</v>
      </c>
      <c r="Y28" s="183" t="s">
        <v>14</v>
      </c>
      <c r="Z28" s="180" t="e">
        <f>#REF!</f>
        <v>#REF!</v>
      </c>
      <c r="AA28" s="185" t="e">
        <f t="shared" si="0"/>
        <v>#REF!</v>
      </c>
      <c r="AB28" s="186">
        <f t="shared" si="13"/>
        <v>0</v>
      </c>
      <c r="AC28" s="187">
        <f t="shared" si="14"/>
        <v>0</v>
      </c>
      <c r="AD28" s="95"/>
    </row>
    <row r="29" spans="1:30" s="44" customFormat="1" ht="15.6">
      <c r="A29" s="6">
        <v>25</v>
      </c>
      <c r="B29" s="6"/>
      <c r="C29" s="6" t="s">
        <v>432</v>
      </c>
      <c r="D29" s="7" t="s">
        <v>35</v>
      </c>
      <c r="E29" s="204" t="s">
        <v>14</v>
      </c>
      <c r="F29" s="208">
        <v>1295000</v>
      </c>
      <c r="G29" s="129">
        <v>4</v>
      </c>
      <c r="H29" s="130">
        <v>1097457.6271186441</v>
      </c>
      <c r="I29" s="130">
        <f t="shared" si="1"/>
        <v>5180000</v>
      </c>
      <c r="J29" s="131">
        <v>4</v>
      </c>
      <c r="K29" s="130">
        <f t="shared" si="2"/>
        <v>5180000</v>
      </c>
      <c r="L29" s="130">
        <f t="shared" si="3"/>
        <v>0</v>
      </c>
      <c r="M29" s="130">
        <f t="shared" si="4"/>
        <v>0</v>
      </c>
      <c r="N29" s="157">
        <v>2</v>
      </c>
      <c r="O29" s="158">
        <f t="shared" si="5"/>
        <v>2590000</v>
      </c>
      <c r="P29" s="159">
        <v>2</v>
      </c>
      <c r="Q29" s="158">
        <f t="shared" si="6"/>
        <v>2590000</v>
      </c>
      <c r="R29" s="158">
        <f t="shared" si="7"/>
        <v>0</v>
      </c>
      <c r="S29" s="158">
        <f t="shared" si="8"/>
        <v>0</v>
      </c>
      <c r="T29" s="179">
        <f t="shared" si="9"/>
        <v>6</v>
      </c>
      <c r="U29" s="180">
        <f t="shared" si="10"/>
        <v>7770000</v>
      </c>
      <c r="V29" s="181">
        <f t="shared" si="11"/>
        <v>6</v>
      </c>
      <c r="W29" s="182">
        <f t="shared" si="12"/>
        <v>7770000</v>
      </c>
      <c r="X29" s="183">
        <v>4</v>
      </c>
      <c r="Y29" s="183" t="s">
        <v>14</v>
      </c>
      <c r="Z29" s="180" t="e">
        <f>#REF!</f>
        <v>#REF!</v>
      </c>
      <c r="AA29" s="185" t="e">
        <f t="shared" si="0"/>
        <v>#REF!</v>
      </c>
      <c r="AB29" s="186">
        <f t="shared" si="13"/>
        <v>0</v>
      </c>
      <c r="AC29" s="187">
        <f t="shared" si="14"/>
        <v>0</v>
      </c>
      <c r="AD29" s="95"/>
    </row>
    <row r="30" spans="1:30" s="44" customFormat="1" ht="31.2">
      <c r="A30" s="6">
        <v>26</v>
      </c>
      <c r="B30" s="6"/>
      <c r="C30" s="6" t="s">
        <v>433</v>
      </c>
      <c r="D30" s="7" t="s">
        <v>36</v>
      </c>
      <c r="E30" s="204" t="s">
        <v>14</v>
      </c>
      <c r="F30" s="208">
        <v>495000.00000000006</v>
      </c>
      <c r="G30" s="129">
        <v>2</v>
      </c>
      <c r="H30" s="130">
        <v>419491.52542372886</v>
      </c>
      <c r="I30" s="130">
        <f t="shared" si="1"/>
        <v>990000.00000000012</v>
      </c>
      <c r="J30" s="131">
        <v>2</v>
      </c>
      <c r="K30" s="130">
        <f t="shared" si="2"/>
        <v>990000.00000000012</v>
      </c>
      <c r="L30" s="130">
        <f t="shared" si="3"/>
        <v>0</v>
      </c>
      <c r="M30" s="130">
        <f t="shared" si="4"/>
        <v>0</v>
      </c>
      <c r="N30" s="157"/>
      <c r="O30" s="158">
        <f t="shared" si="5"/>
        <v>0</v>
      </c>
      <c r="P30" s="159"/>
      <c r="Q30" s="158">
        <f t="shared" si="6"/>
        <v>0</v>
      </c>
      <c r="R30" s="158">
        <f t="shared" si="7"/>
        <v>0</v>
      </c>
      <c r="S30" s="158">
        <f t="shared" si="8"/>
        <v>0</v>
      </c>
      <c r="T30" s="179">
        <f t="shared" si="9"/>
        <v>2</v>
      </c>
      <c r="U30" s="180">
        <f t="shared" si="10"/>
        <v>990000.00000000012</v>
      </c>
      <c r="V30" s="181">
        <f t="shared" si="11"/>
        <v>2</v>
      </c>
      <c r="W30" s="182">
        <f t="shared" si="12"/>
        <v>990000.00000000012</v>
      </c>
      <c r="X30" s="183">
        <v>2</v>
      </c>
      <c r="Y30" s="183" t="s">
        <v>14</v>
      </c>
      <c r="Z30" s="180" t="e">
        <f>#REF!</f>
        <v>#REF!</v>
      </c>
      <c r="AA30" s="185" t="e">
        <f t="shared" si="0"/>
        <v>#REF!</v>
      </c>
      <c r="AB30" s="186">
        <f t="shared" si="13"/>
        <v>0</v>
      </c>
      <c r="AC30" s="187">
        <f t="shared" si="14"/>
        <v>0</v>
      </c>
      <c r="AD30" s="95"/>
    </row>
    <row r="31" spans="1:30" s="44" customFormat="1" ht="31.2">
      <c r="A31" s="6">
        <v>27</v>
      </c>
      <c r="B31" s="6"/>
      <c r="C31" s="6" t="s">
        <v>434</v>
      </c>
      <c r="D31" s="82" t="s">
        <v>111</v>
      </c>
      <c r="E31" s="204" t="s">
        <v>49</v>
      </c>
      <c r="F31" s="208">
        <v>997500</v>
      </c>
      <c r="G31" s="129">
        <v>4</v>
      </c>
      <c r="H31" s="130">
        <v>845338.98305084754</v>
      </c>
      <c r="I31" s="130">
        <f t="shared" si="1"/>
        <v>3990000</v>
      </c>
      <c r="J31" s="131">
        <v>4</v>
      </c>
      <c r="K31" s="130">
        <f t="shared" si="2"/>
        <v>3990000</v>
      </c>
      <c r="L31" s="130">
        <f t="shared" si="3"/>
        <v>0</v>
      </c>
      <c r="M31" s="130">
        <f t="shared" si="4"/>
        <v>0</v>
      </c>
      <c r="N31" s="157">
        <v>2</v>
      </c>
      <c r="O31" s="158">
        <f t="shared" si="5"/>
        <v>1995000</v>
      </c>
      <c r="P31" s="159">
        <v>2</v>
      </c>
      <c r="Q31" s="158">
        <f t="shared" si="6"/>
        <v>1995000</v>
      </c>
      <c r="R31" s="158">
        <f t="shared" si="7"/>
        <v>0</v>
      </c>
      <c r="S31" s="158">
        <f t="shared" si="8"/>
        <v>0</v>
      </c>
      <c r="T31" s="179">
        <f t="shared" si="9"/>
        <v>6</v>
      </c>
      <c r="U31" s="180">
        <f t="shared" si="10"/>
        <v>5985000</v>
      </c>
      <c r="V31" s="181">
        <f t="shared" si="11"/>
        <v>6</v>
      </c>
      <c r="W31" s="182">
        <f t="shared" si="12"/>
        <v>5985000</v>
      </c>
      <c r="X31" s="183">
        <v>4</v>
      </c>
      <c r="Y31" s="183" t="s">
        <v>49</v>
      </c>
      <c r="Z31" s="180" t="e">
        <f>#REF!</f>
        <v>#REF!</v>
      </c>
      <c r="AA31" s="185" t="e">
        <f t="shared" si="0"/>
        <v>#REF!</v>
      </c>
      <c r="AB31" s="186">
        <f t="shared" si="13"/>
        <v>0</v>
      </c>
      <c r="AC31" s="187">
        <f t="shared" si="14"/>
        <v>0</v>
      </c>
      <c r="AD31" s="95"/>
    </row>
    <row r="32" spans="1:30" s="44" customFormat="1" ht="15.6">
      <c r="A32" s="6">
        <v>28</v>
      </c>
      <c r="B32" s="6"/>
      <c r="C32" s="6" t="s">
        <v>435</v>
      </c>
      <c r="D32" s="7" t="s">
        <v>37</v>
      </c>
      <c r="E32" s="204" t="s">
        <v>14</v>
      </c>
      <c r="F32" s="208">
        <v>255000</v>
      </c>
      <c r="G32" s="129">
        <v>1</v>
      </c>
      <c r="H32" s="130">
        <v>216101.69491525425</v>
      </c>
      <c r="I32" s="130">
        <f t="shared" si="1"/>
        <v>255000</v>
      </c>
      <c r="J32" s="131">
        <v>1</v>
      </c>
      <c r="K32" s="130">
        <f t="shared" si="2"/>
        <v>255000</v>
      </c>
      <c r="L32" s="130">
        <f t="shared" si="3"/>
        <v>0</v>
      </c>
      <c r="M32" s="130">
        <f t="shared" si="4"/>
        <v>0</v>
      </c>
      <c r="N32" s="157"/>
      <c r="O32" s="158">
        <f t="shared" si="5"/>
        <v>0</v>
      </c>
      <c r="P32" s="159"/>
      <c r="Q32" s="158">
        <f t="shared" si="6"/>
        <v>0</v>
      </c>
      <c r="R32" s="158">
        <f t="shared" si="7"/>
        <v>0</v>
      </c>
      <c r="S32" s="158">
        <f t="shared" si="8"/>
        <v>0</v>
      </c>
      <c r="T32" s="179">
        <f t="shared" si="9"/>
        <v>1</v>
      </c>
      <c r="U32" s="180">
        <f t="shared" si="10"/>
        <v>255000</v>
      </c>
      <c r="V32" s="181">
        <f t="shared" si="11"/>
        <v>1</v>
      </c>
      <c r="W32" s="182">
        <f t="shared" si="12"/>
        <v>255000</v>
      </c>
      <c r="X32" s="183">
        <v>1</v>
      </c>
      <c r="Y32" s="183" t="s">
        <v>14</v>
      </c>
      <c r="Z32" s="180" t="e">
        <f>#REF!</f>
        <v>#REF!</v>
      </c>
      <c r="AA32" s="185" t="e">
        <f t="shared" si="0"/>
        <v>#REF!</v>
      </c>
      <c r="AB32" s="186">
        <f t="shared" si="13"/>
        <v>0</v>
      </c>
      <c r="AC32" s="187">
        <f t="shared" si="14"/>
        <v>0</v>
      </c>
      <c r="AD32" s="95"/>
    </row>
    <row r="33" spans="1:30" s="44" customFormat="1" ht="31.95" customHeight="1">
      <c r="A33" s="6">
        <v>29</v>
      </c>
      <c r="B33" s="6"/>
      <c r="C33" s="6" t="s">
        <v>436</v>
      </c>
      <c r="D33" s="7" t="s">
        <v>38</v>
      </c>
      <c r="E33" s="204" t="s">
        <v>14</v>
      </c>
      <c r="F33" s="208">
        <v>245000</v>
      </c>
      <c r="G33" s="129">
        <v>1</v>
      </c>
      <c r="H33" s="130">
        <v>207627.11864406781</v>
      </c>
      <c r="I33" s="130">
        <f t="shared" si="1"/>
        <v>245000</v>
      </c>
      <c r="J33" s="131">
        <v>1</v>
      </c>
      <c r="K33" s="130">
        <f t="shared" si="2"/>
        <v>245000</v>
      </c>
      <c r="L33" s="130">
        <f t="shared" si="3"/>
        <v>0</v>
      </c>
      <c r="M33" s="130">
        <f t="shared" si="4"/>
        <v>0</v>
      </c>
      <c r="N33" s="157"/>
      <c r="O33" s="158">
        <f t="shared" si="5"/>
        <v>0</v>
      </c>
      <c r="P33" s="159"/>
      <c r="Q33" s="158">
        <f t="shared" si="6"/>
        <v>0</v>
      </c>
      <c r="R33" s="158">
        <f t="shared" si="7"/>
        <v>0</v>
      </c>
      <c r="S33" s="158">
        <f t="shared" si="8"/>
        <v>0</v>
      </c>
      <c r="T33" s="179">
        <f t="shared" si="9"/>
        <v>1</v>
      </c>
      <c r="U33" s="180">
        <f t="shared" si="10"/>
        <v>245000</v>
      </c>
      <c r="V33" s="181">
        <f t="shared" si="11"/>
        <v>1</v>
      </c>
      <c r="W33" s="182">
        <f t="shared" si="12"/>
        <v>245000</v>
      </c>
      <c r="X33" s="183">
        <v>1</v>
      </c>
      <c r="Y33" s="183" t="s">
        <v>14</v>
      </c>
      <c r="Z33" s="180" t="e">
        <f>#REF!</f>
        <v>#REF!</v>
      </c>
      <c r="AA33" s="185" t="e">
        <f t="shared" si="0"/>
        <v>#REF!</v>
      </c>
      <c r="AB33" s="186">
        <f t="shared" si="13"/>
        <v>0</v>
      </c>
      <c r="AC33" s="187">
        <f t="shared" si="14"/>
        <v>0</v>
      </c>
      <c r="AD33" s="95"/>
    </row>
    <row r="34" spans="1:30" s="44" customFormat="1" ht="30" customHeight="1">
      <c r="A34" s="6">
        <v>30</v>
      </c>
      <c r="B34" s="6"/>
      <c r="C34" s="6" t="s">
        <v>437</v>
      </c>
      <c r="D34" s="7" t="s">
        <v>39</v>
      </c>
      <c r="E34" s="204" t="s">
        <v>14</v>
      </c>
      <c r="F34" s="208">
        <v>15000</v>
      </c>
      <c r="G34" s="129">
        <v>4</v>
      </c>
      <c r="H34" s="130">
        <v>12711.864406779661</v>
      </c>
      <c r="I34" s="130">
        <f t="shared" si="1"/>
        <v>60000</v>
      </c>
      <c r="J34" s="131">
        <v>4</v>
      </c>
      <c r="K34" s="130">
        <f t="shared" si="2"/>
        <v>60000</v>
      </c>
      <c r="L34" s="130">
        <f t="shared" si="3"/>
        <v>0</v>
      </c>
      <c r="M34" s="130">
        <f t="shared" si="4"/>
        <v>0</v>
      </c>
      <c r="N34" s="157">
        <v>2</v>
      </c>
      <c r="O34" s="158">
        <f t="shared" si="5"/>
        <v>30000</v>
      </c>
      <c r="P34" s="159">
        <v>2</v>
      </c>
      <c r="Q34" s="158">
        <f t="shared" si="6"/>
        <v>30000</v>
      </c>
      <c r="R34" s="158">
        <f t="shared" si="7"/>
        <v>0</v>
      </c>
      <c r="S34" s="158">
        <f t="shared" si="8"/>
        <v>0</v>
      </c>
      <c r="T34" s="179">
        <f t="shared" si="9"/>
        <v>6</v>
      </c>
      <c r="U34" s="180">
        <f t="shared" si="10"/>
        <v>90000</v>
      </c>
      <c r="V34" s="181">
        <f t="shared" si="11"/>
        <v>6</v>
      </c>
      <c r="W34" s="182">
        <f t="shared" si="12"/>
        <v>90000</v>
      </c>
      <c r="X34" s="183">
        <v>4</v>
      </c>
      <c r="Y34" s="183" t="s">
        <v>14</v>
      </c>
      <c r="Z34" s="180" t="e">
        <f>#REF!</f>
        <v>#REF!</v>
      </c>
      <c r="AA34" s="185" t="e">
        <f t="shared" si="0"/>
        <v>#REF!</v>
      </c>
      <c r="AB34" s="186">
        <f t="shared" si="13"/>
        <v>0</v>
      </c>
      <c r="AC34" s="187">
        <f t="shared" si="14"/>
        <v>0</v>
      </c>
      <c r="AD34" s="95"/>
    </row>
    <row r="35" spans="1:30" s="44" customFormat="1" ht="15.6">
      <c r="A35" s="6">
        <v>31</v>
      </c>
      <c r="B35" s="6"/>
      <c r="C35" s="6" t="s">
        <v>438</v>
      </c>
      <c r="D35" s="7" t="s">
        <v>40</v>
      </c>
      <c r="E35" s="204" t="s">
        <v>14</v>
      </c>
      <c r="F35" s="208">
        <v>1195000</v>
      </c>
      <c r="G35" s="129">
        <v>1</v>
      </c>
      <c r="H35" s="130">
        <v>1012711.8644067798</v>
      </c>
      <c r="I35" s="130">
        <f t="shared" si="1"/>
        <v>1195000</v>
      </c>
      <c r="J35" s="131">
        <v>1</v>
      </c>
      <c r="K35" s="130">
        <f t="shared" si="2"/>
        <v>1195000</v>
      </c>
      <c r="L35" s="130">
        <f t="shared" si="3"/>
        <v>0</v>
      </c>
      <c r="M35" s="130">
        <f t="shared" si="4"/>
        <v>0</v>
      </c>
      <c r="N35" s="157"/>
      <c r="O35" s="158">
        <f t="shared" si="5"/>
        <v>0</v>
      </c>
      <c r="P35" s="159"/>
      <c r="Q35" s="158">
        <f t="shared" si="6"/>
        <v>0</v>
      </c>
      <c r="R35" s="158">
        <f t="shared" si="7"/>
        <v>0</v>
      </c>
      <c r="S35" s="158">
        <f t="shared" si="8"/>
        <v>0</v>
      </c>
      <c r="T35" s="179">
        <f t="shared" si="9"/>
        <v>1</v>
      </c>
      <c r="U35" s="180">
        <f t="shared" si="10"/>
        <v>1195000</v>
      </c>
      <c r="V35" s="181">
        <f t="shared" si="11"/>
        <v>1</v>
      </c>
      <c r="W35" s="182">
        <f t="shared" si="12"/>
        <v>1195000</v>
      </c>
      <c r="X35" s="183">
        <v>1</v>
      </c>
      <c r="Y35" s="183" t="s">
        <v>14</v>
      </c>
      <c r="Z35" s="180" t="e">
        <f>#REF!</f>
        <v>#REF!</v>
      </c>
      <c r="AA35" s="185" t="e">
        <f t="shared" si="0"/>
        <v>#REF!</v>
      </c>
      <c r="AB35" s="186">
        <f t="shared" si="13"/>
        <v>0</v>
      </c>
      <c r="AC35" s="187">
        <f t="shared" si="14"/>
        <v>0</v>
      </c>
      <c r="AD35" s="95"/>
    </row>
    <row r="36" spans="1:30" s="44" customFormat="1" ht="15.6">
      <c r="A36" s="6">
        <v>32</v>
      </c>
      <c r="B36" s="6"/>
      <c r="C36" s="6" t="s">
        <v>439</v>
      </c>
      <c r="D36" s="7" t="s">
        <v>41</v>
      </c>
      <c r="E36" s="204" t="s">
        <v>14</v>
      </c>
      <c r="F36" s="208">
        <v>145000</v>
      </c>
      <c r="G36" s="129">
        <v>1</v>
      </c>
      <c r="H36" s="130">
        <v>122881.3559322034</v>
      </c>
      <c r="I36" s="130">
        <f t="shared" si="1"/>
        <v>145000</v>
      </c>
      <c r="J36" s="131">
        <v>1</v>
      </c>
      <c r="K36" s="130">
        <f t="shared" si="2"/>
        <v>145000</v>
      </c>
      <c r="L36" s="130">
        <f t="shared" si="3"/>
        <v>0</v>
      </c>
      <c r="M36" s="130">
        <f t="shared" si="4"/>
        <v>0</v>
      </c>
      <c r="N36" s="157"/>
      <c r="O36" s="158">
        <f t="shared" si="5"/>
        <v>0</v>
      </c>
      <c r="P36" s="159"/>
      <c r="Q36" s="158">
        <f t="shared" si="6"/>
        <v>0</v>
      </c>
      <c r="R36" s="158">
        <f t="shared" si="7"/>
        <v>0</v>
      </c>
      <c r="S36" s="158">
        <f t="shared" si="8"/>
        <v>0</v>
      </c>
      <c r="T36" s="179">
        <f t="shared" si="9"/>
        <v>1</v>
      </c>
      <c r="U36" s="180">
        <f t="shared" si="10"/>
        <v>145000</v>
      </c>
      <c r="V36" s="181">
        <f t="shared" si="11"/>
        <v>1</v>
      </c>
      <c r="W36" s="182">
        <f t="shared" si="12"/>
        <v>145000</v>
      </c>
      <c r="X36" s="183">
        <v>1</v>
      </c>
      <c r="Y36" s="183" t="s">
        <v>14</v>
      </c>
      <c r="Z36" s="180" t="e">
        <f>#REF!</f>
        <v>#REF!</v>
      </c>
      <c r="AA36" s="185" t="e">
        <f t="shared" si="0"/>
        <v>#REF!</v>
      </c>
      <c r="AB36" s="186">
        <f t="shared" si="13"/>
        <v>0</v>
      </c>
      <c r="AC36" s="187">
        <f t="shared" si="14"/>
        <v>0</v>
      </c>
      <c r="AD36" s="95"/>
    </row>
    <row r="37" spans="1:30" s="44" customFormat="1" ht="15.6">
      <c r="A37" s="6">
        <v>33</v>
      </c>
      <c r="B37" s="6"/>
      <c r="C37" s="6" t="s">
        <v>440</v>
      </c>
      <c r="D37" s="7" t="s">
        <v>42</v>
      </c>
      <c r="E37" s="204" t="s">
        <v>14</v>
      </c>
      <c r="F37" s="208">
        <v>245000</v>
      </c>
      <c r="G37" s="129">
        <v>1</v>
      </c>
      <c r="H37" s="130">
        <v>207627.11864406781</v>
      </c>
      <c r="I37" s="130">
        <f t="shared" si="1"/>
        <v>245000</v>
      </c>
      <c r="J37" s="131">
        <v>1</v>
      </c>
      <c r="K37" s="130">
        <f t="shared" si="2"/>
        <v>245000</v>
      </c>
      <c r="L37" s="130">
        <f t="shared" si="3"/>
        <v>0</v>
      </c>
      <c r="M37" s="130">
        <f t="shared" si="4"/>
        <v>0</v>
      </c>
      <c r="N37" s="157"/>
      <c r="O37" s="158">
        <f t="shared" si="5"/>
        <v>0</v>
      </c>
      <c r="P37" s="159"/>
      <c r="Q37" s="158">
        <f t="shared" si="6"/>
        <v>0</v>
      </c>
      <c r="R37" s="158">
        <f t="shared" si="7"/>
        <v>0</v>
      </c>
      <c r="S37" s="158">
        <f t="shared" si="8"/>
        <v>0</v>
      </c>
      <c r="T37" s="179">
        <f t="shared" si="9"/>
        <v>1</v>
      </c>
      <c r="U37" s="180">
        <f t="shared" si="10"/>
        <v>245000</v>
      </c>
      <c r="V37" s="181">
        <f t="shared" si="11"/>
        <v>1</v>
      </c>
      <c r="W37" s="182">
        <f t="shared" si="12"/>
        <v>245000</v>
      </c>
      <c r="X37" s="183">
        <v>1</v>
      </c>
      <c r="Y37" s="183" t="s">
        <v>14</v>
      </c>
      <c r="Z37" s="180" t="e">
        <f>#REF!</f>
        <v>#REF!</v>
      </c>
      <c r="AA37" s="185" t="e">
        <f t="shared" si="0"/>
        <v>#REF!</v>
      </c>
      <c r="AB37" s="186">
        <f t="shared" si="13"/>
        <v>0</v>
      </c>
      <c r="AC37" s="187">
        <f t="shared" si="14"/>
        <v>0</v>
      </c>
      <c r="AD37" s="95"/>
    </row>
    <row r="38" spans="1:30" s="44" customFormat="1" ht="15.6">
      <c r="A38" s="6">
        <v>34</v>
      </c>
      <c r="B38" s="6"/>
      <c r="C38" s="6" t="s">
        <v>441</v>
      </c>
      <c r="D38" s="7" t="s">
        <v>43</v>
      </c>
      <c r="E38" s="204" t="s">
        <v>14</v>
      </c>
      <c r="F38" s="208">
        <v>50000</v>
      </c>
      <c r="G38" s="129">
        <v>1</v>
      </c>
      <c r="H38" s="130">
        <v>42372.881355932208</v>
      </c>
      <c r="I38" s="130">
        <f t="shared" si="1"/>
        <v>50000</v>
      </c>
      <c r="J38" s="131">
        <v>1</v>
      </c>
      <c r="K38" s="130">
        <f t="shared" si="2"/>
        <v>50000</v>
      </c>
      <c r="L38" s="130">
        <f t="shared" si="3"/>
        <v>0</v>
      </c>
      <c r="M38" s="130">
        <f t="shared" si="4"/>
        <v>0</v>
      </c>
      <c r="N38" s="157"/>
      <c r="O38" s="158">
        <f t="shared" si="5"/>
        <v>0</v>
      </c>
      <c r="P38" s="159"/>
      <c r="Q38" s="158">
        <f t="shared" si="6"/>
        <v>0</v>
      </c>
      <c r="R38" s="158">
        <f t="shared" si="7"/>
        <v>0</v>
      </c>
      <c r="S38" s="158">
        <f t="shared" si="8"/>
        <v>0</v>
      </c>
      <c r="T38" s="179">
        <f t="shared" si="9"/>
        <v>1</v>
      </c>
      <c r="U38" s="180">
        <f t="shared" si="10"/>
        <v>50000</v>
      </c>
      <c r="V38" s="181">
        <f t="shared" si="11"/>
        <v>1</v>
      </c>
      <c r="W38" s="182">
        <f t="shared" si="12"/>
        <v>50000</v>
      </c>
      <c r="X38" s="183">
        <v>1</v>
      </c>
      <c r="Y38" s="183" t="s">
        <v>14</v>
      </c>
      <c r="Z38" s="180" t="e">
        <f>#REF!</f>
        <v>#REF!</v>
      </c>
      <c r="AA38" s="185" t="e">
        <f t="shared" si="0"/>
        <v>#REF!</v>
      </c>
      <c r="AB38" s="186">
        <f t="shared" si="13"/>
        <v>0</v>
      </c>
      <c r="AC38" s="187">
        <f t="shared" si="14"/>
        <v>0</v>
      </c>
      <c r="AD38" s="95"/>
    </row>
    <row r="39" spans="1:30" s="44" customFormat="1" ht="15.6">
      <c r="A39" s="6">
        <v>35</v>
      </c>
      <c r="B39" s="6"/>
      <c r="C39" s="6" t="s">
        <v>442</v>
      </c>
      <c r="D39" s="7" t="s">
        <v>44</v>
      </c>
      <c r="E39" s="204" t="s">
        <v>14</v>
      </c>
      <c r="F39" s="208">
        <v>1495000</v>
      </c>
      <c r="G39" s="129">
        <v>1</v>
      </c>
      <c r="H39" s="130">
        <v>1266949.1525423729</v>
      </c>
      <c r="I39" s="130">
        <f t="shared" si="1"/>
        <v>1495000</v>
      </c>
      <c r="J39" s="131">
        <v>1</v>
      </c>
      <c r="K39" s="130">
        <f t="shared" si="2"/>
        <v>1495000</v>
      </c>
      <c r="L39" s="130">
        <f t="shared" si="3"/>
        <v>0</v>
      </c>
      <c r="M39" s="130">
        <f t="shared" si="4"/>
        <v>0</v>
      </c>
      <c r="N39" s="157"/>
      <c r="O39" s="158">
        <f t="shared" si="5"/>
        <v>0</v>
      </c>
      <c r="P39" s="159"/>
      <c r="Q39" s="158">
        <f t="shared" si="6"/>
        <v>0</v>
      </c>
      <c r="R39" s="158">
        <f t="shared" si="7"/>
        <v>0</v>
      </c>
      <c r="S39" s="158">
        <f t="shared" si="8"/>
        <v>0</v>
      </c>
      <c r="T39" s="179">
        <f t="shared" si="9"/>
        <v>1</v>
      </c>
      <c r="U39" s="180">
        <f t="shared" si="10"/>
        <v>1495000</v>
      </c>
      <c r="V39" s="181">
        <f t="shared" si="11"/>
        <v>1</v>
      </c>
      <c r="W39" s="182">
        <f t="shared" si="12"/>
        <v>1495000</v>
      </c>
      <c r="X39" s="183">
        <v>1</v>
      </c>
      <c r="Y39" s="183" t="s">
        <v>14</v>
      </c>
      <c r="Z39" s="180" t="e">
        <f>#REF!</f>
        <v>#REF!</v>
      </c>
      <c r="AA39" s="185" t="e">
        <f t="shared" si="0"/>
        <v>#REF!</v>
      </c>
      <c r="AB39" s="186">
        <f t="shared" si="13"/>
        <v>0</v>
      </c>
      <c r="AC39" s="187">
        <f t="shared" si="14"/>
        <v>0</v>
      </c>
      <c r="AD39" s="95"/>
    </row>
    <row r="40" spans="1:30" s="44" customFormat="1" ht="15.6">
      <c r="A40" s="6">
        <v>36</v>
      </c>
      <c r="B40" s="6"/>
      <c r="C40" s="6" t="s">
        <v>443</v>
      </c>
      <c r="D40" s="7" t="s">
        <v>46</v>
      </c>
      <c r="E40" s="204" t="s">
        <v>14</v>
      </c>
      <c r="F40" s="208">
        <v>40000</v>
      </c>
      <c r="G40" s="129">
        <v>1</v>
      </c>
      <c r="H40" s="130">
        <v>33898.305084745763</v>
      </c>
      <c r="I40" s="130">
        <f t="shared" si="1"/>
        <v>40000</v>
      </c>
      <c r="J40" s="131">
        <v>1</v>
      </c>
      <c r="K40" s="130">
        <f t="shared" si="2"/>
        <v>40000</v>
      </c>
      <c r="L40" s="130">
        <f t="shared" si="3"/>
        <v>0</v>
      </c>
      <c r="M40" s="130">
        <f t="shared" si="4"/>
        <v>0</v>
      </c>
      <c r="N40" s="157"/>
      <c r="O40" s="158">
        <f t="shared" si="5"/>
        <v>0</v>
      </c>
      <c r="P40" s="159"/>
      <c r="Q40" s="158">
        <f t="shared" si="6"/>
        <v>0</v>
      </c>
      <c r="R40" s="158">
        <f t="shared" si="7"/>
        <v>0</v>
      </c>
      <c r="S40" s="158">
        <f t="shared" si="8"/>
        <v>0</v>
      </c>
      <c r="T40" s="179">
        <f t="shared" si="9"/>
        <v>1</v>
      </c>
      <c r="U40" s="180">
        <f t="shared" si="10"/>
        <v>40000</v>
      </c>
      <c r="V40" s="181">
        <f t="shared" si="11"/>
        <v>1</v>
      </c>
      <c r="W40" s="182">
        <f t="shared" si="12"/>
        <v>40000</v>
      </c>
      <c r="X40" s="183">
        <v>1</v>
      </c>
      <c r="Y40" s="183" t="s">
        <v>14</v>
      </c>
      <c r="Z40" s="180" t="e">
        <f>#REF!</f>
        <v>#REF!</v>
      </c>
      <c r="AA40" s="185" t="e">
        <f t="shared" si="0"/>
        <v>#REF!</v>
      </c>
      <c r="AB40" s="186">
        <f t="shared" si="13"/>
        <v>0</v>
      </c>
      <c r="AC40" s="187">
        <f t="shared" si="14"/>
        <v>0</v>
      </c>
      <c r="AD40" s="95"/>
    </row>
    <row r="41" spans="1:30" s="44" customFormat="1" ht="15.6">
      <c r="A41" s="6">
        <v>37</v>
      </c>
      <c r="B41" s="6"/>
      <c r="C41" s="6" t="s">
        <v>444</v>
      </c>
      <c r="D41" s="7" t="s">
        <v>47</v>
      </c>
      <c r="E41" s="204" t="s">
        <v>14</v>
      </c>
      <c r="F41" s="208">
        <v>245000</v>
      </c>
      <c r="G41" s="129">
        <v>1</v>
      </c>
      <c r="H41" s="130">
        <v>207627.11864406781</v>
      </c>
      <c r="I41" s="130">
        <f t="shared" si="1"/>
        <v>245000</v>
      </c>
      <c r="J41" s="131">
        <v>1</v>
      </c>
      <c r="K41" s="130">
        <f t="shared" si="2"/>
        <v>245000</v>
      </c>
      <c r="L41" s="130">
        <f t="shared" si="3"/>
        <v>0</v>
      </c>
      <c r="M41" s="130">
        <f t="shared" si="4"/>
        <v>0</v>
      </c>
      <c r="N41" s="157"/>
      <c r="O41" s="158">
        <f t="shared" si="5"/>
        <v>0</v>
      </c>
      <c r="P41" s="159"/>
      <c r="Q41" s="158">
        <f t="shared" si="6"/>
        <v>0</v>
      </c>
      <c r="R41" s="158">
        <f t="shared" si="7"/>
        <v>0</v>
      </c>
      <c r="S41" s="158">
        <f t="shared" si="8"/>
        <v>0</v>
      </c>
      <c r="T41" s="179">
        <f t="shared" si="9"/>
        <v>1</v>
      </c>
      <c r="U41" s="180">
        <f t="shared" si="10"/>
        <v>245000</v>
      </c>
      <c r="V41" s="181">
        <f t="shared" si="11"/>
        <v>1</v>
      </c>
      <c r="W41" s="182">
        <f t="shared" si="12"/>
        <v>245000</v>
      </c>
      <c r="X41" s="183">
        <v>1</v>
      </c>
      <c r="Y41" s="183" t="s">
        <v>14</v>
      </c>
      <c r="Z41" s="180" t="e">
        <f>#REF!</f>
        <v>#REF!</v>
      </c>
      <c r="AA41" s="185" t="e">
        <f t="shared" si="0"/>
        <v>#REF!</v>
      </c>
      <c r="AB41" s="186">
        <f t="shared" si="13"/>
        <v>0</v>
      </c>
      <c r="AC41" s="187">
        <f t="shared" si="14"/>
        <v>0</v>
      </c>
      <c r="AD41" s="95"/>
    </row>
    <row r="42" spans="1:30" s="44" customFormat="1" ht="15.6">
      <c r="A42" s="6">
        <v>38</v>
      </c>
      <c r="B42" s="6"/>
      <c r="C42" s="6" t="s">
        <v>445</v>
      </c>
      <c r="D42" s="7" t="s">
        <v>48</v>
      </c>
      <c r="E42" s="204" t="s">
        <v>49</v>
      </c>
      <c r="F42" s="208">
        <v>195000</v>
      </c>
      <c r="G42" s="129">
        <v>7</v>
      </c>
      <c r="H42" s="130">
        <v>165254.2372881356</v>
      </c>
      <c r="I42" s="130">
        <f t="shared" si="1"/>
        <v>1365000</v>
      </c>
      <c r="J42" s="131">
        <v>7</v>
      </c>
      <c r="K42" s="130">
        <f t="shared" si="2"/>
        <v>1365000</v>
      </c>
      <c r="L42" s="130">
        <f t="shared" si="3"/>
        <v>0</v>
      </c>
      <c r="M42" s="130">
        <f t="shared" si="4"/>
        <v>0</v>
      </c>
      <c r="N42" s="157">
        <v>2</v>
      </c>
      <c r="O42" s="158">
        <f t="shared" si="5"/>
        <v>390000</v>
      </c>
      <c r="P42" s="159">
        <v>2</v>
      </c>
      <c r="Q42" s="158">
        <f t="shared" si="6"/>
        <v>390000</v>
      </c>
      <c r="R42" s="158">
        <f t="shared" si="7"/>
        <v>0</v>
      </c>
      <c r="S42" s="158">
        <f t="shared" si="8"/>
        <v>0</v>
      </c>
      <c r="T42" s="179">
        <f t="shared" si="9"/>
        <v>9</v>
      </c>
      <c r="U42" s="180">
        <f t="shared" si="10"/>
        <v>1755000</v>
      </c>
      <c r="V42" s="181">
        <f t="shared" si="11"/>
        <v>9</v>
      </c>
      <c r="W42" s="182">
        <f t="shared" si="12"/>
        <v>1755000</v>
      </c>
      <c r="X42" s="183">
        <v>7</v>
      </c>
      <c r="Y42" s="183" t="s">
        <v>49</v>
      </c>
      <c r="Z42" s="180" t="e">
        <f>#REF!</f>
        <v>#REF!</v>
      </c>
      <c r="AA42" s="185" t="e">
        <f t="shared" si="0"/>
        <v>#REF!</v>
      </c>
      <c r="AB42" s="186">
        <f t="shared" si="13"/>
        <v>0</v>
      </c>
      <c r="AC42" s="187">
        <f t="shared" si="14"/>
        <v>0</v>
      </c>
      <c r="AD42" s="95"/>
    </row>
    <row r="43" spans="1:30" s="44" customFormat="1" ht="15.6">
      <c r="A43" s="6">
        <v>39</v>
      </c>
      <c r="B43" s="6"/>
      <c r="C43" s="6" t="s">
        <v>446</v>
      </c>
      <c r="D43" s="7" t="s">
        <v>369</v>
      </c>
      <c r="E43" s="204" t="s">
        <v>11</v>
      </c>
      <c r="F43" s="208">
        <v>15010</v>
      </c>
      <c r="G43" s="129">
        <v>202</v>
      </c>
      <c r="H43" s="130">
        <v>12720.338983050848</v>
      </c>
      <c r="I43" s="130">
        <f t="shared" si="1"/>
        <v>3032020</v>
      </c>
      <c r="J43" s="131">
        <v>202</v>
      </c>
      <c r="K43" s="130">
        <f t="shared" si="2"/>
        <v>3032020</v>
      </c>
      <c r="L43" s="130">
        <f t="shared" si="3"/>
        <v>0</v>
      </c>
      <c r="M43" s="130">
        <f t="shared" si="4"/>
        <v>0</v>
      </c>
      <c r="N43" s="157">
        <v>150</v>
      </c>
      <c r="O43" s="158">
        <f t="shared" si="5"/>
        <v>2251500</v>
      </c>
      <c r="P43" s="159">
        <v>37.369999999999997</v>
      </c>
      <c r="Q43" s="158">
        <f t="shared" si="6"/>
        <v>560923.69999999995</v>
      </c>
      <c r="R43" s="158">
        <f t="shared" si="7"/>
        <v>0</v>
      </c>
      <c r="S43" s="158">
        <f t="shared" si="8"/>
        <v>1690576.3</v>
      </c>
      <c r="T43" s="179">
        <f t="shared" si="9"/>
        <v>352</v>
      </c>
      <c r="U43" s="180">
        <f t="shared" si="10"/>
        <v>5283520</v>
      </c>
      <c r="V43" s="181">
        <f t="shared" si="11"/>
        <v>239.37</v>
      </c>
      <c r="W43" s="182">
        <f t="shared" si="12"/>
        <v>3592943.7</v>
      </c>
      <c r="X43" s="183">
        <v>202</v>
      </c>
      <c r="Y43" s="184"/>
      <c r="Z43" s="180" t="e">
        <f>#REF!</f>
        <v>#REF!</v>
      </c>
      <c r="AA43" s="185" t="e">
        <f t="shared" si="0"/>
        <v>#REF!</v>
      </c>
      <c r="AB43" s="186">
        <f t="shared" si="13"/>
        <v>0</v>
      </c>
      <c r="AC43" s="187">
        <f t="shared" si="14"/>
        <v>1690576.2999999998</v>
      </c>
      <c r="AD43" s="95"/>
    </row>
    <row r="44" spans="1:30" s="44" customFormat="1" ht="31.2">
      <c r="A44" s="6">
        <v>40</v>
      </c>
      <c r="B44" s="6"/>
      <c r="C44" s="6" t="s">
        <v>447</v>
      </c>
      <c r="D44" s="7" t="s">
        <v>51</v>
      </c>
      <c r="E44" s="204" t="s">
        <v>11</v>
      </c>
      <c r="F44" s="208">
        <v>15010</v>
      </c>
      <c r="G44" s="129">
        <f>85+61</f>
        <v>146</v>
      </c>
      <c r="H44" s="130">
        <v>12720.338983050848</v>
      </c>
      <c r="I44" s="130">
        <f t="shared" si="1"/>
        <v>2191460</v>
      </c>
      <c r="J44" s="131">
        <v>115.94</v>
      </c>
      <c r="K44" s="130">
        <f t="shared" si="2"/>
        <v>1740259.4</v>
      </c>
      <c r="L44" s="130">
        <f t="shared" si="3"/>
        <v>0</v>
      </c>
      <c r="M44" s="130">
        <f t="shared" si="4"/>
        <v>451200.60000000009</v>
      </c>
      <c r="N44" s="157">
        <v>8</v>
      </c>
      <c r="O44" s="158">
        <f t="shared" si="5"/>
        <v>120080</v>
      </c>
      <c r="P44" s="159">
        <v>0</v>
      </c>
      <c r="Q44" s="158">
        <f t="shared" si="6"/>
        <v>0</v>
      </c>
      <c r="R44" s="158">
        <f t="shared" si="7"/>
        <v>0</v>
      </c>
      <c r="S44" s="158">
        <f t="shared" si="8"/>
        <v>120080</v>
      </c>
      <c r="T44" s="179">
        <f t="shared" si="9"/>
        <v>154</v>
      </c>
      <c r="U44" s="180">
        <f t="shared" si="10"/>
        <v>2311540</v>
      </c>
      <c r="V44" s="181">
        <f t="shared" si="11"/>
        <v>115.94</v>
      </c>
      <c r="W44" s="182">
        <f t="shared" si="12"/>
        <v>1740259.4</v>
      </c>
      <c r="X44" s="183">
        <f>85+61</f>
        <v>146</v>
      </c>
      <c r="Y44" s="184"/>
      <c r="Z44" s="180" t="e">
        <f>#REF!</f>
        <v>#REF!</v>
      </c>
      <c r="AA44" s="185" t="e">
        <f t="shared" si="0"/>
        <v>#REF!</v>
      </c>
      <c r="AB44" s="186">
        <f t="shared" si="13"/>
        <v>0</v>
      </c>
      <c r="AC44" s="187">
        <f t="shared" si="14"/>
        <v>571280.60000000009</v>
      </c>
      <c r="AD44" s="95"/>
    </row>
    <row r="45" spans="1:30" s="44" customFormat="1" ht="15.6">
      <c r="A45" s="6">
        <v>41</v>
      </c>
      <c r="B45" s="6"/>
      <c r="C45" s="6" t="s">
        <v>448</v>
      </c>
      <c r="D45" s="7" t="s">
        <v>370</v>
      </c>
      <c r="E45" s="204" t="s">
        <v>11</v>
      </c>
      <c r="F45" s="208">
        <v>4035</v>
      </c>
      <c r="G45" s="129">
        <v>146</v>
      </c>
      <c r="H45" s="130">
        <v>3419.4915254237289</v>
      </c>
      <c r="I45" s="130">
        <f t="shared" si="1"/>
        <v>589110</v>
      </c>
      <c r="J45" s="131">
        <v>72.22</v>
      </c>
      <c r="K45" s="130">
        <f t="shared" si="2"/>
        <v>291407.7</v>
      </c>
      <c r="L45" s="130">
        <f t="shared" si="3"/>
        <v>0</v>
      </c>
      <c r="M45" s="130">
        <f t="shared" si="4"/>
        <v>297702.3</v>
      </c>
      <c r="N45" s="157"/>
      <c r="O45" s="158">
        <f t="shared" si="5"/>
        <v>0</v>
      </c>
      <c r="P45" s="159"/>
      <c r="Q45" s="158">
        <f t="shared" si="6"/>
        <v>0</v>
      </c>
      <c r="R45" s="158">
        <f t="shared" si="7"/>
        <v>0</v>
      </c>
      <c r="S45" s="158">
        <f t="shared" si="8"/>
        <v>0</v>
      </c>
      <c r="T45" s="179">
        <f t="shared" si="9"/>
        <v>146</v>
      </c>
      <c r="U45" s="180">
        <f t="shared" si="10"/>
        <v>589110</v>
      </c>
      <c r="V45" s="181">
        <f t="shared" si="11"/>
        <v>72.22</v>
      </c>
      <c r="W45" s="182">
        <f t="shared" si="12"/>
        <v>291407.7</v>
      </c>
      <c r="X45" s="183">
        <v>146</v>
      </c>
      <c r="Y45" s="180"/>
      <c r="Z45" s="180" t="e">
        <f>#REF!</f>
        <v>#REF!</v>
      </c>
      <c r="AA45" s="185" t="e">
        <f t="shared" si="0"/>
        <v>#REF!</v>
      </c>
      <c r="AB45" s="186">
        <f t="shared" si="13"/>
        <v>0</v>
      </c>
      <c r="AC45" s="187">
        <f t="shared" si="14"/>
        <v>297702.3</v>
      </c>
      <c r="AD45" s="95"/>
    </row>
    <row r="46" spans="1:30" s="44" customFormat="1" ht="15.6">
      <c r="A46" s="6">
        <v>42</v>
      </c>
      <c r="B46" s="6"/>
      <c r="C46" s="6" t="s">
        <v>449</v>
      </c>
      <c r="D46" s="7" t="s">
        <v>53</v>
      </c>
      <c r="E46" s="204"/>
      <c r="F46" s="208">
        <v>3750</v>
      </c>
      <c r="G46" s="129">
        <v>61</v>
      </c>
      <c r="H46" s="130">
        <v>3177.9661016949153</v>
      </c>
      <c r="I46" s="130">
        <f t="shared" si="1"/>
        <v>228750</v>
      </c>
      <c r="J46" s="131">
        <v>61.32</v>
      </c>
      <c r="K46" s="130">
        <f t="shared" si="2"/>
        <v>229950</v>
      </c>
      <c r="L46" s="130">
        <f t="shared" si="3"/>
        <v>1200</v>
      </c>
      <c r="M46" s="130">
        <f t="shared" si="4"/>
        <v>0</v>
      </c>
      <c r="N46" s="157"/>
      <c r="O46" s="158">
        <f t="shared" si="5"/>
        <v>0</v>
      </c>
      <c r="P46" s="159"/>
      <c r="Q46" s="158">
        <f t="shared" si="6"/>
        <v>0</v>
      </c>
      <c r="R46" s="158">
        <f t="shared" si="7"/>
        <v>0</v>
      </c>
      <c r="S46" s="158">
        <f t="shared" si="8"/>
        <v>0</v>
      </c>
      <c r="T46" s="179">
        <f t="shared" si="9"/>
        <v>61</v>
      </c>
      <c r="U46" s="180">
        <f t="shared" si="10"/>
        <v>228750</v>
      </c>
      <c r="V46" s="181">
        <f t="shared" si="11"/>
        <v>61.32</v>
      </c>
      <c r="W46" s="182">
        <f t="shared" si="12"/>
        <v>229950</v>
      </c>
      <c r="X46" s="183">
        <v>61</v>
      </c>
      <c r="Y46" s="180"/>
      <c r="Z46" s="180" t="e">
        <f>#REF!</f>
        <v>#REF!</v>
      </c>
      <c r="AA46" s="185" t="e">
        <f t="shared" si="0"/>
        <v>#REF!</v>
      </c>
      <c r="AB46" s="186">
        <f t="shared" si="13"/>
        <v>1200</v>
      </c>
      <c r="AC46" s="187">
        <f t="shared" si="14"/>
        <v>0</v>
      </c>
      <c r="AD46" s="95"/>
    </row>
    <row r="47" spans="1:30" s="44" customFormat="1" ht="15.6">
      <c r="A47" s="6">
        <v>43</v>
      </c>
      <c r="B47" s="6"/>
      <c r="C47" s="6" t="s">
        <v>450</v>
      </c>
      <c r="D47" s="7" t="s">
        <v>17</v>
      </c>
      <c r="E47" s="204" t="s">
        <v>14</v>
      </c>
      <c r="F47" s="208">
        <v>395000</v>
      </c>
      <c r="G47" s="129">
        <v>3</v>
      </c>
      <c r="H47" s="130">
        <v>334745.76271186443</v>
      </c>
      <c r="I47" s="130">
        <f t="shared" si="1"/>
        <v>1185000</v>
      </c>
      <c r="J47" s="131">
        <v>3</v>
      </c>
      <c r="K47" s="130">
        <f t="shared" si="2"/>
        <v>1185000</v>
      </c>
      <c r="L47" s="130">
        <f t="shared" si="3"/>
        <v>0</v>
      </c>
      <c r="M47" s="130">
        <f t="shared" si="4"/>
        <v>0</v>
      </c>
      <c r="N47" s="157"/>
      <c r="O47" s="158">
        <f t="shared" si="5"/>
        <v>0</v>
      </c>
      <c r="P47" s="159"/>
      <c r="Q47" s="158">
        <f t="shared" si="6"/>
        <v>0</v>
      </c>
      <c r="R47" s="158">
        <f t="shared" si="7"/>
        <v>0</v>
      </c>
      <c r="S47" s="158">
        <f t="shared" si="8"/>
        <v>0</v>
      </c>
      <c r="T47" s="179">
        <f t="shared" si="9"/>
        <v>3</v>
      </c>
      <c r="U47" s="180">
        <f t="shared" si="10"/>
        <v>1185000</v>
      </c>
      <c r="V47" s="181">
        <f t="shared" si="11"/>
        <v>3</v>
      </c>
      <c r="W47" s="182">
        <f t="shared" si="12"/>
        <v>1185000</v>
      </c>
      <c r="X47" s="183">
        <v>3</v>
      </c>
      <c r="Y47" s="183" t="s">
        <v>14</v>
      </c>
      <c r="Z47" s="180" t="e">
        <f>#REF!</f>
        <v>#REF!</v>
      </c>
      <c r="AA47" s="185" t="e">
        <f t="shared" si="0"/>
        <v>#REF!</v>
      </c>
      <c r="AB47" s="186">
        <f t="shared" si="13"/>
        <v>0</v>
      </c>
      <c r="AC47" s="187">
        <f t="shared" si="14"/>
        <v>0</v>
      </c>
      <c r="AD47" s="95"/>
    </row>
    <row r="48" spans="1:30" s="44" customFormat="1" ht="15.6">
      <c r="A48" s="6">
        <v>44</v>
      </c>
      <c r="B48" s="6"/>
      <c r="C48" s="6" t="s">
        <v>451</v>
      </c>
      <c r="D48" s="7" t="s">
        <v>18</v>
      </c>
      <c r="E48" s="204" t="s">
        <v>14</v>
      </c>
      <c r="F48" s="208">
        <v>1495000</v>
      </c>
      <c r="G48" s="129">
        <v>2</v>
      </c>
      <c r="H48" s="130">
        <v>1266949.1525423729</v>
      </c>
      <c r="I48" s="130">
        <f t="shared" si="1"/>
        <v>2990000</v>
      </c>
      <c r="J48" s="131">
        <v>2</v>
      </c>
      <c r="K48" s="130">
        <f t="shared" si="2"/>
        <v>2990000</v>
      </c>
      <c r="L48" s="130">
        <f t="shared" si="3"/>
        <v>0</v>
      </c>
      <c r="M48" s="130">
        <f t="shared" si="4"/>
        <v>0</v>
      </c>
      <c r="N48" s="157"/>
      <c r="O48" s="158">
        <f t="shared" si="5"/>
        <v>0</v>
      </c>
      <c r="P48" s="159"/>
      <c r="Q48" s="158">
        <f t="shared" si="6"/>
        <v>0</v>
      </c>
      <c r="R48" s="158">
        <f t="shared" si="7"/>
        <v>0</v>
      </c>
      <c r="S48" s="158">
        <f t="shared" si="8"/>
        <v>0</v>
      </c>
      <c r="T48" s="179">
        <f t="shared" si="9"/>
        <v>2</v>
      </c>
      <c r="U48" s="180">
        <f t="shared" si="10"/>
        <v>2990000</v>
      </c>
      <c r="V48" s="181">
        <f t="shared" si="11"/>
        <v>2</v>
      </c>
      <c r="W48" s="182">
        <f t="shared" si="12"/>
        <v>2990000</v>
      </c>
      <c r="X48" s="183">
        <v>2</v>
      </c>
      <c r="Y48" s="183" t="s">
        <v>14</v>
      </c>
      <c r="Z48" s="180" t="e">
        <f>#REF!</f>
        <v>#REF!</v>
      </c>
      <c r="AA48" s="185" t="e">
        <f t="shared" si="0"/>
        <v>#REF!</v>
      </c>
      <c r="AB48" s="186">
        <f t="shared" si="13"/>
        <v>0</v>
      </c>
      <c r="AC48" s="187">
        <f t="shared" si="14"/>
        <v>0</v>
      </c>
      <c r="AD48" s="95"/>
    </row>
    <row r="49" spans="1:30" s="44" customFormat="1" ht="15.6">
      <c r="A49" s="6">
        <v>45</v>
      </c>
      <c r="B49" s="6"/>
      <c r="C49" s="6" t="s">
        <v>452</v>
      </c>
      <c r="D49" s="7" t="s">
        <v>54</v>
      </c>
      <c r="E49" s="204" t="s">
        <v>14</v>
      </c>
      <c r="F49" s="208">
        <v>1195000</v>
      </c>
      <c r="G49" s="129">
        <v>1</v>
      </c>
      <c r="H49" s="130">
        <v>1012711.8644067798</v>
      </c>
      <c r="I49" s="130">
        <f t="shared" si="1"/>
        <v>1195000</v>
      </c>
      <c r="J49" s="131">
        <v>1</v>
      </c>
      <c r="K49" s="130">
        <f t="shared" si="2"/>
        <v>1195000</v>
      </c>
      <c r="L49" s="130">
        <f t="shared" si="3"/>
        <v>0</v>
      </c>
      <c r="M49" s="130">
        <f t="shared" si="4"/>
        <v>0</v>
      </c>
      <c r="N49" s="157"/>
      <c r="O49" s="158">
        <f t="shared" si="5"/>
        <v>0</v>
      </c>
      <c r="P49" s="159"/>
      <c r="Q49" s="158">
        <f t="shared" si="6"/>
        <v>0</v>
      </c>
      <c r="R49" s="158">
        <f t="shared" si="7"/>
        <v>0</v>
      </c>
      <c r="S49" s="158">
        <f t="shared" si="8"/>
        <v>0</v>
      </c>
      <c r="T49" s="179">
        <f t="shared" si="9"/>
        <v>1</v>
      </c>
      <c r="U49" s="180">
        <f t="shared" si="10"/>
        <v>1195000</v>
      </c>
      <c r="V49" s="181">
        <f t="shared" si="11"/>
        <v>1</v>
      </c>
      <c r="W49" s="182">
        <f t="shared" si="12"/>
        <v>1195000</v>
      </c>
      <c r="X49" s="183">
        <v>1</v>
      </c>
      <c r="Y49" s="183" t="s">
        <v>14</v>
      </c>
      <c r="Z49" s="180" t="e">
        <f>#REF!</f>
        <v>#REF!</v>
      </c>
      <c r="AA49" s="185" t="e">
        <f t="shared" si="0"/>
        <v>#REF!</v>
      </c>
      <c r="AB49" s="186">
        <f t="shared" si="13"/>
        <v>0</v>
      </c>
      <c r="AC49" s="187">
        <f t="shared" si="14"/>
        <v>0</v>
      </c>
      <c r="AD49" s="95"/>
    </row>
    <row r="50" spans="1:30" s="44" customFormat="1" ht="15.6">
      <c r="A50" s="6">
        <v>46</v>
      </c>
      <c r="B50" s="6"/>
      <c r="C50" s="6" t="s">
        <v>453</v>
      </c>
      <c r="D50" s="7" t="s">
        <v>19</v>
      </c>
      <c r="E50" s="204" t="s">
        <v>14</v>
      </c>
      <c r="F50" s="208">
        <v>345000</v>
      </c>
      <c r="G50" s="129">
        <v>3</v>
      </c>
      <c r="H50" s="130">
        <v>292372.88135593222</v>
      </c>
      <c r="I50" s="130">
        <f t="shared" si="1"/>
        <v>1035000</v>
      </c>
      <c r="J50" s="131">
        <v>3</v>
      </c>
      <c r="K50" s="130">
        <f t="shared" si="2"/>
        <v>1035000</v>
      </c>
      <c r="L50" s="130">
        <f t="shared" si="3"/>
        <v>0</v>
      </c>
      <c r="M50" s="130">
        <f t="shared" si="4"/>
        <v>0</v>
      </c>
      <c r="N50" s="157"/>
      <c r="O50" s="158">
        <f t="shared" si="5"/>
        <v>0</v>
      </c>
      <c r="P50" s="159"/>
      <c r="Q50" s="158">
        <f t="shared" si="6"/>
        <v>0</v>
      </c>
      <c r="R50" s="158">
        <f t="shared" si="7"/>
        <v>0</v>
      </c>
      <c r="S50" s="158">
        <f t="shared" si="8"/>
        <v>0</v>
      </c>
      <c r="T50" s="179">
        <f t="shared" si="9"/>
        <v>3</v>
      </c>
      <c r="U50" s="180">
        <f t="shared" si="10"/>
        <v>1035000</v>
      </c>
      <c r="V50" s="181">
        <f t="shared" si="11"/>
        <v>3</v>
      </c>
      <c r="W50" s="182">
        <f t="shared" si="12"/>
        <v>1035000</v>
      </c>
      <c r="X50" s="183">
        <v>3</v>
      </c>
      <c r="Y50" s="183" t="s">
        <v>14</v>
      </c>
      <c r="Z50" s="180" t="e">
        <f>#REF!</f>
        <v>#REF!</v>
      </c>
      <c r="AA50" s="185" t="e">
        <f t="shared" si="0"/>
        <v>#REF!</v>
      </c>
      <c r="AB50" s="186">
        <f t="shared" si="13"/>
        <v>0</v>
      </c>
      <c r="AC50" s="187">
        <f t="shared" si="14"/>
        <v>0</v>
      </c>
      <c r="AD50" s="95"/>
    </row>
    <row r="51" spans="1:30" s="44" customFormat="1" ht="15.6">
      <c r="A51" s="6">
        <v>47</v>
      </c>
      <c r="B51" s="6"/>
      <c r="C51" s="6" t="s">
        <v>454</v>
      </c>
      <c r="D51" s="7" t="s">
        <v>20</v>
      </c>
      <c r="E51" s="204" t="s">
        <v>14</v>
      </c>
      <c r="F51" s="208">
        <v>22500</v>
      </c>
      <c r="G51" s="129">
        <v>3</v>
      </c>
      <c r="H51" s="130">
        <v>19067.796610169491</v>
      </c>
      <c r="I51" s="130">
        <f t="shared" si="1"/>
        <v>67500</v>
      </c>
      <c r="J51" s="131">
        <v>3</v>
      </c>
      <c r="K51" s="130">
        <f t="shared" si="2"/>
        <v>67500</v>
      </c>
      <c r="L51" s="130">
        <f t="shared" si="3"/>
        <v>0</v>
      </c>
      <c r="M51" s="130">
        <f t="shared" si="4"/>
        <v>0</v>
      </c>
      <c r="N51" s="157"/>
      <c r="O51" s="158">
        <f t="shared" si="5"/>
        <v>0</v>
      </c>
      <c r="P51" s="159"/>
      <c r="Q51" s="158">
        <f t="shared" si="6"/>
        <v>0</v>
      </c>
      <c r="R51" s="158">
        <f t="shared" si="7"/>
        <v>0</v>
      </c>
      <c r="S51" s="158">
        <f t="shared" si="8"/>
        <v>0</v>
      </c>
      <c r="T51" s="179">
        <f t="shared" si="9"/>
        <v>3</v>
      </c>
      <c r="U51" s="180">
        <f t="shared" si="10"/>
        <v>67500</v>
      </c>
      <c r="V51" s="181">
        <f t="shared" si="11"/>
        <v>3</v>
      </c>
      <c r="W51" s="182">
        <f t="shared" si="12"/>
        <v>67500</v>
      </c>
      <c r="X51" s="183">
        <v>3</v>
      </c>
      <c r="Y51" s="183" t="s">
        <v>14</v>
      </c>
      <c r="Z51" s="180" t="e">
        <f>#REF!</f>
        <v>#REF!</v>
      </c>
      <c r="AA51" s="185" t="e">
        <f t="shared" si="0"/>
        <v>#REF!</v>
      </c>
      <c r="AB51" s="186">
        <f t="shared" si="13"/>
        <v>0</v>
      </c>
      <c r="AC51" s="187">
        <f t="shared" si="14"/>
        <v>0</v>
      </c>
      <c r="AD51" s="95"/>
    </row>
    <row r="52" spans="1:30" s="44" customFormat="1" ht="15.6">
      <c r="A52" s="6">
        <v>48</v>
      </c>
      <c r="B52" s="6"/>
      <c r="C52" s="6" t="s">
        <v>455</v>
      </c>
      <c r="D52" s="7" t="s">
        <v>28</v>
      </c>
      <c r="E52" s="204" t="s">
        <v>14</v>
      </c>
      <c r="F52" s="208">
        <v>525000</v>
      </c>
      <c r="G52" s="129">
        <v>3</v>
      </c>
      <c r="H52" s="130">
        <v>444915.25423728814</v>
      </c>
      <c r="I52" s="130">
        <f t="shared" si="1"/>
        <v>1575000</v>
      </c>
      <c r="J52" s="131">
        <v>3</v>
      </c>
      <c r="K52" s="130">
        <f t="shared" si="2"/>
        <v>1575000</v>
      </c>
      <c r="L52" s="130">
        <f t="shared" si="3"/>
        <v>0</v>
      </c>
      <c r="M52" s="130">
        <f t="shared" si="4"/>
        <v>0</v>
      </c>
      <c r="N52" s="157"/>
      <c r="O52" s="158">
        <f t="shared" si="5"/>
        <v>0</v>
      </c>
      <c r="P52" s="159"/>
      <c r="Q52" s="158">
        <f t="shared" si="6"/>
        <v>0</v>
      </c>
      <c r="R52" s="158">
        <f t="shared" si="7"/>
        <v>0</v>
      </c>
      <c r="S52" s="158">
        <f t="shared" si="8"/>
        <v>0</v>
      </c>
      <c r="T52" s="179">
        <f t="shared" si="9"/>
        <v>3</v>
      </c>
      <c r="U52" s="180">
        <f t="shared" si="10"/>
        <v>1575000</v>
      </c>
      <c r="V52" s="181">
        <f t="shared" si="11"/>
        <v>3</v>
      </c>
      <c r="W52" s="182">
        <f t="shared" si="12"/>
        <v>1575000</v>
      </c>
      <c r="X52" s="183">
        <v>3</v>
      </c>
      <c r="Y52" s="183" t="s">
        <v>14</v>
      </c>
      <c r="Z52" s="180" t="e">
        <f>#REF!</f>
        <v>#REF!</v>
      </c>
      <c r="AA52" s="185" t="e">
        <f t="shared" si="0"/>
        <v>#REF!</v>
      </c>
      <c r="AB52" s="186">
        <f t="shared" si="13"/>
        <v>0</v>
      </c>
      <c r="AC52" s="187">
        <f t="shared" si="14"/>
        <v>0</v>
      </c>
      <c r="AD52" s="95"/>
    </row>
    <row r="53" spans="1:30" s="44" customFormat="1" ht="15.6">
      <c r="A53" s="6">
        <v>49</v>
      </c>
      <c r="B53" s="6"/>
      <c r="C53" s="6" t="s">
        <v>456</v>
      </c>
      <c r="D53" s="7" t="s">
        <v>55</v>
      </c>
      <c r="E53" s="204" t="s">
        <v>11</v>
      </c>
      <c r="F53" s="208">
        <v>650.00000000000011</v>
      </c>
      <c r="G53" s="129">
        <v>40</v>
      </c>
      <c r="H53" s="130">
        <v>550.84745762711873</v>
      </c>
      <c r="I53" s="130">
        <f t="shared" si="1"/>
        <v>26000.000000000004</v>
      </c>
      <c r="J53" s="131">
        <v>21</v>
      </c>
      <c r="K53" s="130">
        <f t="shared" si="2"/>
        <v>13650.000000000002</v>
      </c>
      <c r="L53" s="130">
        <f t="shared" si="3"/>
        <v>0</v>
      </c>
      <c r="M53" s="130">
        <f t="shared" si="4"/>
        <v>12350.000000000002</v>
      </c>
      <c r="N53" s="157"/>
      <c r="O53" s="158">
        <f t="shared" si="5"/>
        <v>0</v>
      </c>
      <c r="P53" s="159"/>
      <c r="Q53" s="158">
        <f t="shared" si="6"/>
        <v>0</v>
      </c>
      <c r="R53" s="158">
        <f t="shared" si="7"/>
        <v>0</v>
      </c>
      <c r="S53" s="158">
        <f t="shared" si="8"/>
        <v>0</v>
      </c>
      <c r="T53" s="179">
        <f t="shared" si="9"/>
        <v>40</v>
      </c>
      <c r="U53" s="180">
        <f t="shared" si="10"/>
        <v>26000.000000000004</v>
      </c>
      <c r="V53" s="181">
        <f t="shared" si="11"/>
        <v>21</v>
      </c>
      <c r="W53" s="182">
        <f t="shared" si="12"/>
        <v>13650.000000000002</v>
      </c>
      <c r="X53" s="183">
        <v>40</v>
      </c>
      <c r="Y53" s="183" t="s">
        <v>11</v>
      </c>
      <c r="Z53" s="180" t="e">
        <f>#REF!</f>
        <v>#REF!</v>
      </c>
      <c r="AA53" s="185" t="e">
        <f t="shared" si="0"/>
        <v>#REF!</v>
      </c>
      <c r="AB53" s="186">
        <f t="shared" si="13"/>
        <v>0</v>
      </c>
      <c r="AC53" s="187">
        <f t="shared" si="14"/>
        <v>12350.000000000002</v>
      </c>
      <c r="AD53" s="95"/>
    </row>
    <row r="54" spans="1:30" s="44" customFormat="1" ht="15.6">
      <c r="A54" s="6">
        <v>50</v>
      </c>
      <c r="B54" s="6"/>
      <c r="C54" s="6" t="s">
        <v>457</v>
      </c>
      <c r="D54" s="7" t="s">
        <v>56</v>
      </c>
      <c r="E54" s="204" t="s">
        <v>14</v>
      </c>
      <c r="F54" s="208">
        <v>165000</v>
      </c>
      <c r="G54" s="129">
        <v>3</v>
      </c>
      <c r="H54" s="130">
        <v>139830.50847457629</v>
      </c>
      <c r="I54" s="130">
        <f t="shared" si="1"/>
        <v>495000</v>
      </c>
      <c r="J54" s="131">
        <v>3</v>
      </c>
      <c r="K54" s="130">
        <f t="shared" si="2"/>
        <v>495000</v>
      </c>
      <c r="L54" s="130">
        <f t="shared" si="3"/>
        <v>0</v>
      </c>
      <c r="M54" s="130">
        <f t="shared" si="4"/>
        <v>0</v>
      </c>
      <c r="N54" s="157"/>
      <c r="O54" s="158">
        <f t="shared" si="5"/>
        <v>0</v>
      </c>
      <c r="P54" s="159"/>
      <c r="Q54" s="158">
        <f t="shared" si="6"/>
        <v>0</v>
      </c>
      <c r="R54" s="158">
        <f t="shared" si="7"/>
        <v>0</v>
      </c>
      <c r="S54" s="158">
        <f t="shared" si="8"/>
        <v>0</v>
      </c>
      <c r="T54" s="179">
        <f t="shared" si="9"/>
        <v>3</v>
      </c>
      <c r="U54" s="180">
        <f t="shared" si="10"/>
        <v>495000</v>
      </c>
      <c r="V54" s="181">
        <f t="shared" si="11"/>
        <v>3</v>
      </c>
      <c r="W54" s="182">
        <f t="shared" si="12"/>
        <v>495000</v>
      </c>
      <c r="X54" s="183">
        <v>3</v>
      </c>
      <c r="Y54" s="183" t="s">
        <v>14</v>
      </c>
      <c r="Z54" s="180" t="e">
        <f>#REF!</f>
        <v>#REF!</v>
      </c>
      <c r="AA54" s="185" t="e">
        <f t="shared" si="0"/>
        <v>#REF!</v>
      </c>
      <c r="AB54" s="186">
        <f t="shared" si="13"/>
        <v>0</v>
      </c>
      <c r="AC54" s="187">
        <f t="shared" si="14"/>
        <v>0</v>
      </c>
      <c r="AD54" s="95"/>
    </row>
    <row r="55" spans="1:30" s="44" customFormat="1" ht="15.6">
      <c r="A55" s="6">
        <v>51</v>
      </c>
      <c r="B55" s="6"/>
      <c r="C55" s="6" t="s">
        <v>458</v>
      </c>
      <c r="D55" s="7" t="s">
        <v>25</v>
      </c>
      <c r="E55" s="204" t="s">
        <v>14</v>
      </c>
      <c r="F55" s="208">
        <v>12000</v>
      </c>
      <c r="G55" s="129">
        <v>3</v>
      </c>
      <c r="H55" s="130">
        <v>10169.491525423729</v>
      </c>
      <c r="I55" s="130">
        <f t="shared" si="1"/>
        <v>36000</v>
      </c>
      <c r="J55" s="131">
        <v>3</v>
      </c>
      <c r="K55" s="130">
        <f t="shared" si="2"/>
        <v>36000</v>
      </c>
      <c r="L55" s="130">
        <f t="shared" si="3"/>
        <v>0</v>
      </c>
      <c r="M55" s="130">
        <f t="shared" si="4"/>
        <v>0</v>
      </c>
      <c r="N55" s="157"/>
      <c r="O55" s="158">
        <f t="shared" si="5"/>
        <v>0</v>
      </c>
      <c r="P55" s="159"/>
      <c r="Q55" s="158">
        <f t="shared" si="6"/>
        <v>0</v>
      </c>
      <c r="R55" s="158">
        <f t="shared" si="7"/>
        <v>0</v>
      </c>
      <c r="S55" s="158">
        <f t="shared" si="8"/>
        <v>0</v>
      </c>
      <c r="T55" s="179">
        <f t="shared" si="9"/>
        <v>3</v>
      </c>
      <c r="U55" s="180">
        <f t="shared" si="10"/>
        <v>36000</v>
      </c>
      <c r="V55" s="181">
        <f t="shared" si="11"/>
        <v>3</v>
      </c>
      <c r="W55" s="182">
        <f t="shared" si="12"/>
        <v>36000</v>
      </c>
      <c r="X55" s="183">
        <v>3</v>
      </c>
      <c r="Y55" s="183" t="s">
        <v>14</v>
      </c>
      <c r="Z55" s="180" t="e">
        <f>#REF!</f>
        <v>#REF!</v>
      </c>
      <c r="AA55" s="185" t="e">
        <f t="shared" si="0"/>
        <v>#REF!</v>
      </c>
      <c r="AB55" s="186">
        <f t="shared" si="13"/>
        <v>0</v>
      </c>
      <c r="AC55" s="187">
        <f t="shared" si="14"/>
        <v>0</v>
      </c>
      <c r="AD55" s="95"/>
    </row>
    <row r="56" spans="1:30" s="44" customFormat="1" ht="31.2">
      <c r="A56" s="6">
        <v>52</v>
      </c>
      <c r="B56" s="6"/>
      <c r="C56" s="6" t="s">
        <v>459</v>
      </c>
      <c r="D56" s="7" t="s">
        <v>57</v>
      </c>
      <c r="E56" s="204" t="s">
        <v>14</v>
      </c>
      <c r="F56" s="208">
        <v>49500</v>
      </c>
      <c r="G56" s="129">
        <v>3</v>
      </c>
      <c r="H56" s="130">
        <v>41949.152542372882</v>
      </c>
      <c r="I56" s="130">
        <f t="shared" si="1"/>
        <v>148500</v>
      </c>
      <c r="J56" s="131">
        <v>6</v>
      </c>
      <c r="K56" s="130">
        <f t="shared" si="2"/>
        <v>297000</v>
      </c>
      <c r="L56" s="130">
        <f t="shared" si="3"/>
        <v>148500</v>
      </c>
      <c r="M56" s="130">
        <f t="shared" si="4"/>
        <v>0</v>
      </c>
      <c r="N56" s="157"/>
      <c r="O56" s="158">
        <f t="shared" si="5"/>
        <v>0</v>
      </c>
      <c r="P56" s="159"/>
      <c r="Q56" s="158">
        <f t="shared" si="6"/>
        <v>0</v>
      </c>
      <c r="R56" s="158">
        <f t="shared" si="7"/>
        <v>0</v>
      </c>
      <c r="S56" s="158">
        <f t="shared" si="8"/>
        <v>0</v>
      </c>
      <c r="T56" s="179">
        <f t="shared" si="9"/>
        <v>3</v>
      </c>
      <c r="U56" s="180">
        <f t="shared" si="10"/>
        <v>148500</v>
      </c>
      <c r="V56" s="181">
        <f t="shared" si="11"/>
        <v>6</v>
      </c>
      <c r="W56" s="182">
        <f t="shared" si="12"/>
        <v>297000</v>
      </c>
      <c r="X56" s="183">
        <v>3</v>
      </c>
      <c r="Y56" s="183" t="s">
        <v>14</v>
      </c>
      <c r="Z56" s="180" t="e">
        <f>#REF!</f>
        <v>#REF!</v>
      </c>
      <c r="AA56" s="185" t="e">
        <f t="shared" si="0"/>
        <v>#REF!</v>
      </c>
      <c r="AB56" s="186">
        <f t="shared" si="13"/>
        <v>148500</v>
      </c>
      <c r="AC56" s="187">
        <f t="shared" si="14"/>
        <v>0</v>
      </c>
      <c r="AD56" s="95"/>
    </row>
    <row r="57" spans="1:30" s="44" customFormat="1" ht="31.2">
      <c r="A57" s="6">
        <v>5</v>
      </c>
      <c r="B57" s="6"/>
      <c r="C57" s="6" t="s">
        <v>460</v>
      </c>
      <c r="D57" s="7" t="s">
        <v>59</v>
      </c>
      <c r="E57" s="204" t="s">
        <v>14</v>
      </c>
      <c r="F57" s="208">
        <v>37500</v>
      </c>
      <c r="G57" s="129">
        <v>5</v>
      </c>
      <c r="H57" s="130">
        <v>31779.661016949154</v>
      </c>
      <c r="I57" s="130">
        <f t="shared" si="1"/>
        <v>187500</v>
      </c>
      <c r="J57" s="131">
        <v>5</v>
      </c>
      <c r="K57" s="130">
        <f t="shared" si="2"/>
        <v>187500</v>
      </c>
      <c r="L57" s="130">
        <f t="shared" si="3"/>
        <v>0</v>
      </c>
      <c r="M57" s="130">
        <f t="shared" si="4"/>
        <v>0</v>
      </c>
      <c r="N57" s="157"/>
      <c r="O57" s="158">
        <f t="shared" si="5"/>
        <v>0</v>
      </c>
      <c r="P57" s="159"/>
      <c r="Q57" s="158">
        <f t="shared" si="6"/>
        <v>0</v>
      </c>
      <c r="R57" s="158">
        <f t="shared" si="7"/>
        <v>0</v>
      </c>
      <c r="S57" s="158">
        <f t="shared" si="8"/>
        <v>0</v>
      </c>
      <c r="T57" s="179">
        <f t="shared" si="9"/>
        <v>5</v>
      </c>
      <c r="U57" s="180">
        <f t="shared" si="10"/>
        <v>187500</v>
      </c>
      <c r="V57" s="181">
        <f t="shared" si="11"/>
        <v>5</v>
      </c>
      <c r="W57" s="182">
        <f t="shared" si="12"/>
        <v>187500</v>
      </c>
      <c r="X57" s="183">
        <v>5</v>
      </c>
      <c r="Y57" s="183" t="s">
        <v>14</v>
      </c>
      <c r="Z57" s="180" t="e">
        <f>#REF!</f>
        <v>#REF!</v>
      </c>
      <c r="AA57" s="185" t="e">
        <f t="shared" si="0"/>
        <v>#REF!</v>
      </c>
      <c r="AB57" s="186">
        <f t="shared" si="13"/>
        <v>0</v>
      </c>
      <c r="AC57" s="187">
        <f t="shared" si="14"/>
        <v>0</v>
      </c>
      <c r="AD57" s="95"/>
    </row>
    <row r="58" spans="1:30" s="44" customFormat="1" ht="15.6">
      <c r="A58" s="6">
        <v>54</v>
      </c>
      <c r="B58" s="6"/>
      <c r="C58" s="6" t="s">
        <v>461</v>
      </c>
      <c r="D58" s="7" t="s">
        <v>60</v>
      </c>
      <c r="E58" s="204" t="s">
        <v>14</v>
      </c>
      <c r="F58" s="208">
        <v>18750</v>
      </c>
      <c r="G58" s="129">
        <v>5</v>
      </c>
      <c r="H58" s="130">
        <v>15889.830508474577</v>
      </c>
      <c r="I58" s="130">
        <f t="shared" si="1"/>
        <v>93750</v>
      </c>
      <c r="J58" s="131">
        <v>5</v>
      </c>
      <c r="K58" s="130">
        <f t="shared" si="2"/>
        <v>93750</v>
      </c>
      <c r="L58" s="130">
        <f t="shared" si="3"/>
        <v>0</v>
      </c>
      <c r="M58" s="130">
        <f t="shared" si="4"/>
        <v>0</v>
      </c>
      <c r="N58" s="157"/>
      <c r="O58" s="158">
        <f t="shared" si="5"/>
        <v>0</v>
      </c>
      <c r="P58" s="159"/>
      <c r="Q58" s="158">
        <f t="shared" si="6"/>
        <v>0</v>
      </c>
      <c r="R58" s="158">
        <f t="shared" si="7"/>
        <v>0</v>
      </c>
      <c r="S58" s="158">
        <f t="shared" si="8"/>
        <v>0</v>
      </c>
      <c r="T58" s="179">
        <f t="shared" si="9"/>
        <v>5</v>
      </c>
      <c r="U58" s="180">
        <f t="shared" si="10"/>
        <v>93750</v>
      </c>
      <c r="V58" s="181">
        <f t="shared" si="11"/>
        <v>5</v>
      </c>
      <c r="W58" s="182">
        <f t="shared" si="12"/>
        <v>93750</v>
      </c>
      <c r="X58" s="183">
        <v>5</v>
      </c>
      <c r="Y58" s="183" t="s">
        <v>14</v>
      </c>
      <c r="Z58" s="180" t="e">
        <f>#REF!</f>
        <v>#REF!</v>
      </c>
      <c r="AA58" s="185" t="e">
        <f t="shared" si="0"/>
        <v>#REF!</v>
      </c>
      <c r="AB58" s="186">
        <f t="shared" si="13"/>
        <v>0</v>
      </c>
      <c r="AC58" s="187">
        <f t="shared" si="14"/>
        <v>0</v>
      </c>
      <c r="AD58" s="95"/>
    </row>
    <row r="59" spans="1:30" s="44" customFormat="1" ht="15.6">
      <c r="A59" s="6">
        <v>55</v>
      </c>
      <c r="B59" s="6"/>
      <c r="C59" s="6" t="s">
        <v>462</v>
      </c>
      <c r="D59" s="7" t="s">
        <v>61</v>
      </c>
      <c r="E59" s="204" t="s">
        <v>14</v>
      </c>
      <c r="F59" s="208">
        <v>9500</v>
      </c>
      <c r="G59" s="129">
        <v>10</v>
      </c>
      <c r="H59" s="130">
        <v>8050.8474576271192</v>
      </c>
      <c r="I59" s="130">
        <f t="shared" si="1"/>
        <v>95000</v>
      </c>
      <c r="J59" s="131">
        <v>10</v>
      </c>
      <c r="K59" s="130">
        <f t="shared" si="2"/>
        <v>95000</v>
      </c>
      <c r="L59" s="130">
        <f t="shared" si="3"/>
        <v>0</v>
      </c>
      <c r="M59" s="130">
        <f t="shared" si="4"/>
        <v>0</v>
      </c>
      <c r="N59" s="157"/>
      <c r="O59" s="158">
        <f t="shared" si="5"/>
        <v>0</v>
      </c>
      <c r="P59" s="159"/>
      <c r="Q59" s="158">
        <f t="shared" si="6"/>
        <v>0</v>
      </c>
      <c r="R59" s="158">
        <f t="shared" si="7"/>
        <v>0</v>
      </c>
      <c r="S59" s="158">
        <f t="shared" si="8"/>
        <v>0</v>
      </c>
      <c r="T59" s="179">
        <f t="shared" si="9"/>
        <v>10</v>
      </c>
      <c r="U59" s="180">
        <f t="shared" si="10"/>
        <v>95000</v>
      </c>
      <c r="V59" s="181">
        <f t="shared" si="11"/>
        <v>10</v>
      </c>
      <c r="W59" s="182">
        <f t="shared" si="12"/>
        <v>95000</v>
      </c>
      <c r="X59" s="184">
        <v>10</v>
      </c>
      <c r="Y59" s="183" t="s">
        <v>14</v>
      </c>
      <c r="Z59" s="180" t="e">
        <f>#REF!</f>
        <v>#REF!</v>
      </c>
      <c r="AA59" s="185" t="e">
        <f t="shared" si="0"/>
        <v>#REF!</v>
      </c>
      <c r="AB59" s="186">
        <f t="shared" si="13"/>
        <v>0</v>
      </c>
      <c r="AC59" s="187">
        <f t="shared" si="14"/>
        <v>0</v>
      </c>
      <c r="AD59" s="95"/>
    </row>
    <row r="60" spans="1:30" s="44" customFormat="1" ht="15.6">
      <c r="A60" s="6">
        <v>56</v>
      </c>
      <c r="B60" s="6"/>
      <c r="C60" s="6" t="s">
        <v>463</v>
      </c>
      <c r="D60" s="14" t="s">
        <v>362</v>
      </c>
      <c r="E60" s="206" t="s">
        <v>64</v>
      </c>
      <c r="F60" s="209">
        <v>110</v>
      </c>
      <c r="G60" s="132">
        <v>10000</v>
      </c>
      <c r="H60" s="133">
        <v>93.220338983050851</v>
      </c>
      <c r="I60" s="130">
        <f t="shared" si="1"/>
        <v>1100000</v>
      </c>
      <c r="J60" s="131">
        <f>G60</f>
        <v>10000</v>
      </c>
      <c r="K60" s="130">
        <f t="shared" si="2"/>
        <v>1100000</v>
      </c>
      <c r="L60" s="130">
        <f t="shared" si="3"/>
        <v>0</v>
      </c>
      <c r="M60" s="130">
        <f t="shared" si="4"/>
        <v>0</v>
      </c>
      <c r="N60" s="157"/>
      <c r="O60" s="158">
        <f t="shared" si="5"/>
        <v>0</v>
      </c>
      <c r="P60" s="159"/>
      <c r="Q60" s="158">
        <f t="shared" si="6"/>
        <v>0</v>
      </c>
      <c r="R60" s="158">
        <f t="shared" si="7"/>
        <v>0</v>
      </c>
      <c r="S60" s="158">
        <f t="shared" si="8"/>
        <v>0</v>
      </c>
      <c r="T60" s="179">
        <f t="shared" si="9"/>
        <v>10000</v>
      </c>
      <c r="U60" s="180">
        <f t="shared" si="10"/>
        <v>1100000</v>
      </c>
      <c r="V60" s="181">
        <f t="shared" si="11"/>
        <v>10000</v>
      </c>
      <c r="W60" s="182">
        <f t="shared" si="12"/>
        <v>1100000</v>
      </c>
      <c r="X60" s="189">
        <f t="shared" ref="X60:X103" si="15">T60</f>
        <v>10000</v>
      </c>
      <c r="Y60" s="190" t="s">
        <v>64</v>
      </c>
      <c r="Z60" s="180" t="e">
        <f>#REF!</f>
        <v>#REF!</v>
      </c>
      <c r="AA60" s="185" t="e">
        <f t="shared" si="0"/>
        <v>#REF!</v>
      </c>
      <c r="AB60" s="186">
        <f t="shared" si="13"/>
        <v>0</v>
      </c>
      <c r="AC60" s="187">
        <f t="shared" si="14"/>
        <v>0</v>
      </c>
      <c r="AD60" s="95"/>
    </row>
    <row r="61" spans="1:30" s="44" customFormat="1" ht="31.2">
      <c r="A61" s="6">
        <v>57</v>
      </c>
      <c r="B61" s="6"/>
      <c r="C61" s="6" t="s">
        <v>464</v>
      </c>
      <c r="D61" s="14" t="s">
        <v>361</v>
      </c>
      <c r="E61" s="206" t="s">
        <v>64</v>
      </c>
      <c r="F61" s="209">
        <v>115</v>
      </c>
      <c r="G61" s="132">
        <v>4000</v>
      </c>
      <c r="H61" s="133">
        <v>97.457627118644069</v>
      </c>
      <c r="I61" s="130">
        <f t="shared" si="1"/>
        <v>460000</v>
      </c>
      <c r="J61" s="131">
        <f>G61</f>
        <v>4000</v>
      </c>
      <c r="K61" s="130">
        <f t="shared" si="2"/>
        <v>460000</v>
      </c>
      <c r="L61" s="130">
        <f t="shared" si="3"/>
        <v>0</v>
      </c>
      <c r="M61" s="130">
        <f t="shared" si="4"/>
        <v>0</v>
      </c>
      <c r="N61" s="157"/>
      <c r="O61" s="158">
        <f t="shared" si="5"/>
        <v>0</v>
      </c>
      <c r="P61" s="159"/>
      <c r="Q61" s="158">
        <f t="shared" si="6"/>
        <v>0</v>
      </c>
      <c r="R61" s="158">
        <f t="shared" si="7"/>
        <v>0</v>
      </c>
      <c r="S61" s="158">
        <f t="shared" si="8"/>
        <v>0</v>
      </c>
      <c r="T61" s="179">
        <f t="shared" si="9"/>
        <v>4000</v>
      </c>
      <c r="U61" s="180">
        <f t="shared" si="10"/>
        <v>460000</v>
      </c>
      <c r="V61" s="181">
        <f t="shared" si="11"/>
        <v>4000</v>
      </c>
      <c r="W61" s="182">
        <f t="shared" si="12"/>
        <v>460000</v>
      </c>
      <c r="X61" s="189">
        <f t="shared" si="15"/>
        <v>4000</v>
      </c>
      <c r="Y61" s="190" t="s">
        <v>64</v>
      </c>
      <c r="Z61" s="180" t="e">
        <f>#REF!</f>
        <v>#REF!</v>
      </c>
      <c r="AA61" s="185" t="e">
        <f t="shared" si="0"/>
        <v>#REF!</v>
      </c>
      <c r="AB61" s="186">
        <f t="shared" si="13"/>
        <v>0</v>
      </c>
      <c r="AC61" s="187">
        <f t="shared" si="14"/>
        <v>0</v>
      </c>
      <c r="AD61" s="95"/>
    </row>
    <row r="62" spans="1:30" s="44" customFormat="1" ht="46.8">
      <c r="A62" s="6">
        <v>58</v>
      </c>
      <c r="B62" s="6"/>
      <c r="C62" s="6" t="s">
        <v>465</v>
      </c>
      <c r="D62" s="16" t="s">
        <v>118</v>
      </c>
      <c r="E62" s="206" t="s">
        <v>119</v>
      </c>
      <c r="F62" s="209">
        <v>1525</v>
      </c>
      <c r="G62" s="132">
        <v>570</v>
      </c>
      <c r="H62" s="133">
        <v>1292.3728813559323</v>
      </c>
      <c r="I62" s="130">
        <f t="shared" si="1"/>
        <v>869250</v>
      </c>
      <c r="J62" s="131">
        <f t="shared" ref="J62:J124" si="16">G62</f>
        <v>570</v>
      </c>
      <c r="K62" s="130">
        <f t="shared" si="2"/>
        <v>869250</v>
      </c>
      <c r="L62" s="130">
        <f t="shared" si="3"/>
        <v>0</v>
      </c>
      <c r="M62" s="130">
        <f t="shared" si="4"/>
        <v>0</v>
      </c>
      <c r="N62" s="157"/>
      <c r="O62" s="158">
        <f t="shared" si="5"/>
        <v>0</v>
      </c>
      <c r="P62" s="159"/>
      <c r="Q62" s="158">
        <f t="shared" si="6"/>
        <v>0</v>
      </c>
      <c r="R62" s="158">
        <f t="shared" si="7"/>
        <v>0</v>
      </c>
      <c r="S62" s="158">
        <f t="shared" si="8"/>
        <v>0</v>
      </c>
      <c r="T62" s="179">
        <f t="shared" si="9"/>
        <v>570</v>
      </c>
      <c r="U62" s="180">
        <f t="shared" si="10"/>
        <v>869250</v>
      </c>
      <c r="V62" s="181">
        <f t="shared" si="11"/>
        <v>570</v>
      </c>
      <c r="W62" s="182">
        <f t="shared" si="12"/>
        <v>869250</v>
      </c>
      <c r="X62" s="189">
        <f t="shared" si="15"/>
        <v>570</v>
      </c>
      <c r="Y62" s="190" t="s">
        <v>119</v>
      </c>
      <c r="Z62" s="180" t="e">
        <f>#REF!</f>
        <v>#REF!</v>
      </c>
      <c r="AA62" s="185" t="e">
        <f t="shared" si="0"/>
        <v>#REF!</v>
      </c>
      <c r="AB62" s="186">
        <f t="shared" si="13"/>
        <v>0</v>
      </c>
      <c r="AC62" s="187">
        <f t="shared" si="14"/>
        <v>0</v>
      </c>
      <c r="AD62" s="95"/>
    </row>
    <row r="63" spans="1:30" s="44" customFormat="1" ht="46.8">
      <c r="A63" s="6">
        <v>59</v>
      </c>
      <c r="B63" s="6"/>
      <c r="C63" s="6" t="s">
        <v>466</v>
      </c>
      <c r="D63" s="16" t="s">
        <v>121</v>
      </c>
      <c r="E63" s="206" t="s">
        <v>119</v>
      </c>
      <c r="F63" s="209">
        <v>1100</v>
      </c>
      <c r="G63" s="132">
        <v>10</v>
      </c>
      <c r="H63" s="133">
        <v>932.20338983050851</v>
      </c>
      <c r="I63" s="130">
        <f t="shared" si="1"/>
        <v>11000</v>
      </c>
      <c r="J63" s="131">
        <f t="shared" si="16"/>
        <v>10</v>
      </c>
      <c r="K63" s="130">
        <f t="shared" si="2"/>
        <v>11000</v>
      </c>
      <c r="L63" s="130">
        <f t="shared" si="3"/>
        <v>0</v>
      </c>
      <c r="M63" s="130">
        <f t="shared" si="4"/>
        <v>0</v>
      </c>
      <c r="N63" s="157"/>
      <c r="O63" s="158">
        <f t="shared" si="5"/>
        <v>0</v>
      </c>
      <c r="P63" s="159"/>
      <c r="Q63" s="158">
        <f t="shared" si="6"/>
        <v>0</v>
      </c>
      <c r="R63" s="158">
        <f t="shared" si="7"/>
        <v>0</v>
      </c>
      <c r="S63" s="158">
        <f t="shared" si="8"/>
        <v>0</v>
      </c>
      <c r="T63" s="179">
        <f t="shared" si="9"/>
        <v>10</v>
      </c>
      <c r="U63" s="180">
        <f t="shared" si="10"/>
        <v>11000</v>
      </c>
      <c r="V63" s="181">
        <f t="shared" si="11"/>
        <v>10</v>
      </c>
      <c r="W63" s="182">
        <f t="shared" si="12"/>
        <v>11000</v>
      </c>
      <c r="X63" s="189">
        <f t="shared" si="15"/>
        <v>10</v>
      </c>
      <c r="Y63" s="190" t="s">
        <v>119</v>
      </c>
      <c r="Z63" s="180" t="e">
        <f>#REF!</f>
        <v>#REF!</v>
      </c>
      <c r="AA63" s="185" t="e">
        <f t="shared" si="0"/>
        <v>#REF!</v>
      </c>
      <c r="AB63" s="186">
        <f t="shared" si="13"/>
        <v>0</v>
      </c>
      <c r="AC63" s="187">
        <f t="shared" si="14"/>
        <v>0</v>
      </c>
      <c r="AD63" s="95"/>
    </row>
    <row r="64" spans="1:30" s="44" customFormat="1" ht="31.2">
      <c r="A64" s="6">
        <v>60</v>
      </c>
      <c r="B64" s="6"/>
      <c r="C64" s="6" t="s">
        <v>467</v>
      </c>
      <c r="D64" s="14" t="s">
        <v>123</v>
      </c>
      <c r="E64" s="206" t="s">
        <v>119</v>
      </c>
      <c r="F64" s="209">
        <v>900</v>
      </c>
      <c r="G64" s="132">
        <v>25</v>
      </c>
      <c r="H64" s="133">
        <v>762.71186440677968</v>
      </c>
      <c r="I64" s="130">
        <f t="shared" si="1"/>
        <v>22500</v>
      </c>
      <c r="J64" s="131">
        <f t="shared" si="16"/>
        <v>25</v>
      </c>
      <c r="K64" s="130">
        <f t="shared" si="2"/>
        <v>22500</v>
      </c>
      <c r="L64" s="130">
        <f t="shared" si="3"/>
        <v>0</v>
      </c>
      <c r="M64" s="130">
        <f t="shared" si="4"/>
        <v>0</v>
      </c>
      <c r="N64" s="157"/>
      <c r="O64" s="158">
        <f t="shared" si="5"/>
        <v>0</v>
      </c>
      <c r="P64" s="159"/>
      <c r="Q64" s="158">
        <f t="shared" si="6"/>
        <v>0</v>
      </c>
      <c r="R64" s="158">
        <f t="shared" si="7"/>
        <v>0</v>
      </c>
      <c r="S64" s="158">
        <f t="shared" si="8"/>
        <v>0</v>
      </c>
      <c r="T64" s="179">
        <f t="shared" si="9"/>
        <v>25</v>
      </c>
      <c r="U64" s="180">
        <f t="shared" si="10"/>
        <v>22500</v>
      </c>
      <c r="V64" s="181">
        <f t="shared" si="11"/>
        <v>25</v>
      </c>
      <c r="W64" s="182">
        <f t="shared" si="12"/>
        <v>22500</v>
      </c>
      <c r="X64" s="189">
        <f t="shared" si="15"/>
        <v>25</v>
      </c>
      <c r="Y64" s="190" t="s">
        <v>119</v>
      </c>
      <c r="Z64" s="180" t="e">
        <f>#REF!</f>
        <v>#REF!</v>
      </c>
      <c r="AA64" s="185" t="e">
        <f t="shared" si="0"/>
        <v>#REF!</v>
      </c>
      <c r="AB64" s="186">
        <f t="shared" si="13"/>
        <v>0</v>
      </c>
      <c r="AC64" s="187">
        <f t="shared" si="14"/>
        <v>0</v>
      </c>
      <c r="AD64" s="95"/>
    </row>
    <row r="65" spans="1:30" s="44" customFormat="1" ht="46.8">
      <c r="A65" s="6">
        <v>61</v>
      </c>
      <c r="B65" s="6"/>
      <c r="C65" s="6" t="s">
        <v>468</v>
      </c>
      <c r="D65" s="14" t="s">
        <v>125</v>
      </c>
      <c r="E65" s="206" t="s">
        <v>119</v>
      </c>
      <c r="F65" s="209">
        <v>2800</v>
      </c>
      <c r="G65" s="132">
        <v>50</v>
      </c>
      <c r="H65" s="133">
        <v>2372.8813559322034</v>
      </c>
      <c r="I65" s="130">
        <f t="shared" si="1"/>
        <v>140000</v>
      </c>
      <c r="J65" s="131">
        <f t="shared" si="16"/>
        <v>50</v>
      </c>
      <c r="K65" s="130">
        <f t="shared" si="2"/>
        <v>140000</v>
      </c>
      <c r="L65" s="130">
        <f t="shared" si="3"/>
        <v>0</v>
      </c>
      <c r="M65" s="130">
        <f t="shared" si="4"/>
        <v>0</v>
      </c>
      <c r="N65" s="157"/>
      <c r="O65" s="158">
        <f t="shared" si="5"/>
        <v>0</v>
      </c>
      <c r="P65" s="159"/>
      <c r="Q65" s="158">
        <f t="shared" si="6"/>
        <v>0</v>
      </c>
      <c r="R65" s="158">
        <f t="shared" si="7"/>
        <v>0</v>
      </c>
      <c r="S65" s="158">
        <f t="shared" si="8"/>
        <v>0</v>
      </c>
      <c r="T65" s="179">
        <f t="shared" si="9"/>
        <v>50</v>
      </c>
      <c r="U65" s="180">
        <f t="shared" si="10"/>
        <v>140000</v>
      </c>
      <c r="V65" s="181">
        <f t="shared" si="11"/>
        <v>50</v>
      </c>
      <c r="W65" s="182">
        <f t="shared" si="12"/>
        <v>140000</v>
      </c>
      <c r="X65" s="189">
        <f t="shared" si="15"/>
        <v>50</v>
      </c>
      <c r="Y65" s="190" t="s">
        <v>119</v>
      </c>
      <c r="Z65" s="180" t="e">
        <f>#REF!</f>
        <v>#REF!</v>
      </c>
      <c r="AA65" s="185" t="e">
        <f t="shared" si="0"/>
        <v>#REF!</v>
      </c>
      <c r="AB65" s="186">
        <f t="shared" si="13"/>
        <v>0</v>
      </c>
      <c r="AC65" s="187">
        <f t="shared" si="14"/>
        <v>0</v>
      </c>
      <c r="AD65" s="95"/>
    </row>
    <row r="66" spans="1:30" s="44" customFormat="1" ht="31.2">
      <c r="A66" s="6">
        <v>62</v>
      </c>
      <c r="B66" s="6"/>
      <c r="C66" s="6" t="s">
        <v>469</v>
      </c>
      <c r="D66" s="14" t="s">
        <v>127</v>
      </c>
      <c r="E66" s="206" t="s">
        <v>119</v>
      </c>
      <c r="F66" s="209">
        <v>1400</v>
      </c>
      <c r="G66" s="132">
        <v>200</v>
      </c>
      <c r="H66" s="133">
        <v>1186.4406779661017</v>
      </c>
      <c r="I66" s="130">
        <f t="shared" si="1"/>
        <v>280000</v>
      </c>
      <c r="J66" s="131">
        <f t="shared" si="16"/>
        <v>200</v>
      </c>
      <c r="K66" s="130">
        <f t="shared" si="2"/>
        <v>280000</v>
      </c>
      <c r="L66" s="130">
        <f t="shared" si="3"/>
        <v>0</v>
      </c>
      <c r="M66" s="130">
        <f t="shared" si="4"/>
        <v>0</v>
      </c>
      <c r="N66" s="157"/>
      <c r="O66" s="158">
        <f t="shared" si="5"/>
        <v>0</v>
      </c>
      <c r="P66" s="159"/>
      <c r="Q66" s="158">
        <f t="shared" si="6"/>
        <v>0</v>
      </c>
      <c r="R66" s="158">
        <f t="shared" si="7"/>
        <v>0</v>
      </c>
      <c r="S66" s="158">
        <f t="shared" si="8"/>
        <v>0</v>
      </c>
      <c r="T66" s="179">
        <f t="shared" si="9"/>
        <v>200</v>
      </c>
      <c r="U66" s="180">
        <f t="shared" si="10"/>
        <v>280000</v>
      </c>
      <c r="V66" s="181">
        <f t="shared" si="11"/>
        <v>200</v>
      </c>
      <c r="W66" s="182">
        <f t="shared" si="12"/>
        <v>280000</v>
      </c>
      <c r="X66" s="189">
        <f t="shared" si="15"/>
        <v>200</v>
      </c>
      <c r="Y66" s="190" t="s">
        <v>119</v>
      </c>
      <c r="Z66" s="180" t="e">
        <f>#REF!</f>
        <v>#REF!</v>
      </c>
      <c r="AA66" s="185" t="e">
        <f t="shared" si="0"/>
        <v>#REF!</v>
      </c>
      <c r="AB66" s="186">
        <f t="shared" si="13"/>
        <v>0</v>
      </c>
      <c r="AC66" s="187">
        <f t="shared" si="14"/>
        <v>0</v>
      </c>
      <c r="AD66" s="95"/>
    </row>
    <row r="67" spans="1:30" s="44" customFormat="1" ht="31.2">
      <c r="A67" s="6">
        <v>63</v>
      </c>
      <c r="B67" s="6"/>
      <c r="C67" s="6" t="s">
        <v>470</v>
      </c>
      <c r="D67" s="14" t="s">
        <v>129</v>
      </c>
      <c r="E67" s="204" t="s">
        <v>14</v>
      </c>
      <c r="F67" s="208">
        <v>900</v>
      </c>
      <c r="G67" s="132">
        <v>200</v>
      </c>
      <c r="H67" s="133">
        <v>762.71186440677968</v>
      </c>
      <c r="I67" s="130">
        <f t="shared" si="1"/>
        <v>180000</v>
      </c>
      <c r="J67" s="131">
        <f t="shared" si="16"/>
        <v>200</v>
      </c>
      <c r="K67" s="130">
        <f t="shared" si="2"/>
        <v>180000</v>
      </c>
      <c r="L67" s="130">
        <f t="shared" si="3"/>
        <v>0</v>
      </c>
      <c r="M67" s="130">
        <f t="shared" si="4"/>
        <v>0</v>
      </c>
      <c r="N67" s="157"/>
      <c r="O67" s="158">
        <f t="shared" si="5"/>
        <v>0</v>
      </c>
      <c r="P67" s="159"/>
      <c r="Q67" s="158">
        <f t="shared" si="6"/>
        <v>0</v>
      </c>
      <c r="R67" s="158">
        <f t="shared" si="7"/>
        <v>0</v>
      </c>
      <c r="S67" s="158">
        <f t="shared" si="8"/>
        <v>0</v>
      </c>
      <c r="T67" s="179">
        <f t="shared" si="9"/>
        <v>200</v>
      </c>
      <c r="U67" s="180">
        <f t="shared" si="10"/>
        <v>180000</v>
      </c>
      <c r="V67" s="181">
        <f t="shared" si="11"/>
        <v>200</v>
      </c>
      <c r="W67" s="182">
        <f t="shared" si="12"/>
        <v>180000</v>
      </c>
      <c r="X67" s="189">
        <f t="shared" si="15"/>
        <v>200</v>
      </c>
      <c r="Y67" s="183" t="s">
        <v>14</v>
      </c>
      <c r="Z67" s="180" t="e">
        <f>#REF!</f>
        <v>#REF!</v>
      </c>
      <c r="AA67" s="185" t="e">
        <f t="shared" si="0"/>
        <v>#REF!</v>
      </c>
      <c r="AB67" s="186">
        <f t="shared" si="13"/>
        <v>0</v>
      </c>
      <c r="AC67" s="187">
        <f t="shared" si="14"/>
        <v>0</v>
      </c>
      <c r="AD67" s="95"/>
    </row>
    <row r="68" spans="1:30" s="44" customFormat="1" ht="15.6">
      <c r="A68" s="6">
        <v>64</v>
      </c>
      <c r="B68" s="6"/>
      <c r="C68" s="6" t="s">
        <v>471</v>
      </c>
      <c r="D68" s="14" t="s">
        <v>131</v>
      </c>
      <c r="E68" s="204" t="s">
        <v>14</v>
      </c>
      <c r="F68" s="208">
        <v>1600</v>
      </c>
      <c r="G68" s="132">
        <v>18</v>
      </c>
      <c r="H68" s="133">
        <v>1355.9322033898306</v>
      </c>
      <c r="I68" s="130">
        <f t="shared" si="1"/>
        <v>28800</v>
      </c>
      <c r="J68" s="131">
        <f t="shared" si="16"/>
        <v>18</v>
      </c>
      <c r="K68" s="130">
        <f t="shared" si="2"/>
        <v>28800</v>
      </c>
      <c r="L68" s="130">
        <f t="shared" si="3"/>
        <v>0</v>
      </c>
      <c r="M68" s="130">
        <f t="shared" si="4"/>
        <v>0</v>
      </c>
      <c r="N68" s="157"/>
      <c r="O68" s="158">
        <f t="shared" si="5"/>
        <v>0</v>
      </c>
      <c r="P68" s="159"/>
      <c r="Q68" s="158">
        <f t="shared" si="6"/>
        <v>0</v>
      </c>
      <c r="R68" s="158">
        <f t="shared" si="7"/>
        <v>0</v>
      </c>
      <c r="S68" s="158">
        <f t="shared" si="8"/>
        <v>0</v>
      </c>
      <c r="T68" s="179">
        <f t="shared" si="9"/>
        <v>18</v>
      </c>
      <c r="U68" s="180">
        <f t="shared" si="10"/>
        <v>28800</v>
      </c>
      <c r="V68" s="181">
        <f t="shared" si="11"/>
        <v>18</v>
      </c>
      <c r="W68" s="182">
        <f t="shared" si="12"/>
        <v>28800</v>
      </c>
      <c r="X68" s="189">
        <f t="shared" si="15"/>
        <v>18</v>
      </c>
      <c r="Y68" s="183" t="s">
        <v>14</v>
      </c>
      <c r="Z68" s="180" t="e">
        <f>#REF!</f>
        <v>#REF!</v>
      </c>
      <c r="AA68" s="185" t="e">
        <f t="shared" si="0"/>
        <v>#REF!</v>
      </c>
      <c r="AB68" s="186">
        <f t="shared" si="13"/>
        <v>0</v>
      </c>
      <c r="AC68" s="187">
        <f t="shared" si="14"/>
        <v>0</v>
      </c>
      <c r="AD68" s="95"/>
    </row>
    <row r="69" spans="1:30" s="44" customFormat="1" ht="31.2">
      <c r="A69" s="6">
        <v>65</v>
      </c>
      <c r="B69" s="6"/>
      <c r="C69" s="6" t="s">
        <v>472</v>
      </c>
      <c r="D69" s="14" t="s">
        <v>133</v>
      </c>
      <c r="E69" s="204" t="s">
        <v>14</v>
      </c>
      <c r="F69" s="208">
        <v>18000</v>
      </c>
      <c r="G69" s="132">
        <v>4</v>
      </c>
      <c r="H69" s="133">
        <v>15254.237288135593</v>
      </c>
      <c r="I69" s="130">
        <f t="shared" si="1"/>
        <v>72000</v>
      </c>
      <c r="J69" s="131">
        <f t="shared" si="16"/>
        <v>4</v>
      </c>
      <c r="K69" s="130">
        <f t="shared" si="2"/>
        <v>72000</v>
      </c>
      <c r="L69" s="130">
        <f t="shared" si="3"/>
        <v>0</v>
      </c>
      <c r="M69" s="130">
        <f t="shared" si="4"/>
        <v>0</v>
      </c>
      <c r="N69" s="157"/>
      <c r="O69" s="158">
        <f t="shared" si="5"/>
        <v>0</v>
      </c>
      <c r="P69" s="159"/>
      <c r="Q69" s="158">
        <f t="shared" si="6"/>
        <v>0</v>
      </c>
      <c r="R69" s="158">
        <f t="shared" si="7"/>
        <v>0</v>
      </c>
      <c r="S69" s="158">
        <f t="shared" si="8"/>
        <v>0</v>
      </c>
      <c r="T69" s="179">
        <f t="shared" si="9"/>
        <v>4</v>
      </c>
      <c r="U69" s="180">
        <f t="shared" si="10"/>
        <v>72000</v>
      </c>
      <c r="V69" s="181">
        <f t="shared" si="11"/>
        <v>4</v>
      </c>
      <c r="W69" s="182">
        <f t="shared" si="12"/>
        <v>72000</v>
      </c>
      <c r="X69" s="189">
        <f t="shared" si="15"/>
        <v>4</v>
      </c>
      <c r="Y69" s="183" t="s">
        <v>14</v>
      </c>
      <c r="Z69" s="180" t="e">
        <f>#REF!</f>
        <v>#REF!</v>
      </c>
      <c r="AA69" s="185" t="e">
        <f t="shared" ref="AA69:AA132" si="17">X69*Z69</f>
        <v>#REF!</v>
      </c>
      <c r="AB69" s="186">
        <f t="shared" si="13"/>
        <v>0</v>
      </c>
      <c r="AC69" s="187">
        <f t="shared" si="14"/>
        <v>0</v>
      </c>
      <c r="AD69" s="95"/>
    </row>
    <row r="70" spans="1:30" s="44" customFormat="1" ht="46.8">
      <c r="A70" s="6">
        <v>66</v>
      </c>
      <c r="B70" s="6"/>
      <c r="C70" s="6" t="s">
        <v>473</v>
      </c>
      <c r="D70" s="14" t="s">
        <v>135</v>
      </c>
      <c r="E70" s="206" t="s">
        <v>64</v>
      </c>
      <c r="F70" s="209">
        <v>36</v>
      </c>
      <c r="G70" s="132">
        <v>2000</v>
      </c>
      <c r="H70" s="133">
        <v>30.508474576271187</v>
      </c>
      <c r="I70" s="130">
        <f t="shared" ref="I70:I133" si="18">F70*G70</f>
        <v>72000</v>
      </c>
      <c r="J70" s="131">
        <f t="shared" si="16"/>
        <v>2000</v>
      </c>
      <c r="K70" s="130">
        <f t="shared" ref="K70:K133" si="19">J70*F70</f>
        <v>72000</v>
      </c>
      <c r="L70" s="130">
        <f t="shared" ref="L70:L133" si="20">IF(K70&gt;I70,K70-I70,0)</f>
        <v>0</v>
      </c>
      <c r="M70" s="130">
        <f t="shared" ref="M70:M133" si="21">IF(I70&gt;K70,I70-K70,0)</f>
        <v>0</v>
      </c>
      <c r="N70" s="157"/>
      <c r="O70" s="158">
        <f t="shared" ref="O70:O133" si="22">N70*F70</f>
        <v>0</v>
      </c>
      <c r="P70" s="159"/>
      <c r="Q70" s="158">
        <f t="shared" ref="Q70:Q133" si="23">P70*F70</f>
        <v>0</v>
      </c>
      <c r="R70" s="158">
        <f t="shared" ref="R70:R133" si="24">IF(Q70&gt;O70,Q70-O70,0)</f>
        <v>0</v>
      </c>
      <c r="S70" s="158">
        <f t="shared" ref="S70:S133" si="25">IF(O70&gt;Q70,O70-Q70,0)</f>
        <v>0</v>
      </c>
      <c r="T70" s="179">
        <f t="shared" ref="T70:T133" si="26">G70+N70</f>
        <v>2000</v>
      </c>
      <c r="U70" s="180">
        <f t="shared" ref="U70:U133" si="27">T70*F70</f>
        <v>72000</v>
      </c>
      <c r="V70" s="181">
        <f t="shared" ref="V70:V133" si="28">J70+P70</f>
        <v>2000</v>
      </c>
      <c r="W70" s="182">
        <f t="shared" ref="W70:W133" si="29">V70*F70</f>
        <v>72000</v>
      </c>
      <c r="X70" s="189">
        <f t="shared" si="15"/>
        <v>2000</v>
      </c>
      <c r="Y70" s="190" t="s">
        <v>64</v>
      </c>
      <c r="Z70" s="180" t="e">
        <f>#REF!</f>
        <v>#REF!</v>
      </c>
      <c r="AA70" s="185" t="e">
        <f t="shared" si="17"/>
        <v>#REF!</v>
      </c>
      <c r="AB70" s="186">
        <f t="shared" ref="AB70:AB133" si="30">IF(W70&gt;U70,W70-U70,0)</f>
        <v>0</v>
      </c>
      <c r="AC70" s="187">
        <f t="shared" ref="AC70:AC133" si="31">IF(U70&gt;W70,U70-W70,0)</f>
        <v>0</v>
      </c>
      <c r="AD70" s="95"/>
    </row>
    <row r="71" spans="1:30" s="44" customFormat="1" ht="46.8">
      <c r="A71" s="6">
        <v>67</v>
      </c>
      <c r="B71" s="6"/>
      <c r="C71" s="6" t="s">
        <v>474</v>
      </c>
      <c r="D71" s="14" t="s">
        <v>137</v>
      </c>
      <c r="E71" s="206" t="s">
        <v>64</v>
      </c>
      <c r="F71" s="209">
        <v>100</v>
      </c>
      <c r="G71" s="132">
        <v>2000</v>
      </c>
      <c r="H71" s="133">
        <v>84.745762711864415</v>
      </c>
      <c r="I71" s="130">
        <f t="shared" si="18"/>
        <v>200000</v>
      </c>
      <c r="J71" s="131">
        <f t="shared" si="16"/>
        <v>2000</v>
      </c>
      <c r="K71" s="130">
        <f t="shared" si="19"/>
        <v>200000</v>
      </c>
      <c r="L71" s="130">
        <f t="shared" si="20"/>
        <v>0</v>
      </c>
      <c r="M71" s="130">
        <f t="shared" si="21"/>
        <v>0</v>
      </c>
      <c r="N71" s="157"/>
      <c r="O71" s="158">
        <f t="shared" si="22"/>
        <v>0</v>
      </c>
      <c r="P71" s="159"/>
      <c r="Q71" s="158">
        <f t="shared" si="23"/>
        <v>0</v>
      </c>
      <c r="R71" s="158">
        <f t="shared" si="24"/>
        <v>0</v>
      </c>
      <c r="S71" s="158">
        <f t="shared" si="25"/>
        <v>0</v>
      </c>
      <c r="T71" s="179">
        <f t="shared" si="26"/>
        <v>2000</v>
      </c>
      <c r="U71" s="180">
        <f t="shared" si="27"/>
        <v>200000</v>
      </c>
      <c r="V71" s="181">
        <f t="shared" si="28"/>
        <v>2000</v>
      </c>
      <c r="W71" s="182">
        <f t="shared" si="29"/>
        <v>200000</v>
      </c>
      <c r="X71" s="189">
        <f t="shared" si="15"/>
        <v>2000</v>
      </c>
      <c r="Y71" s="190" t="s">
        <v>64</v>
      </c>
      <c r="Z71" s="180" t="e">
        <f>#REF!</f>
        <v>#REF!</v>
      </c>
      <c r="AA71" s="185" t="e">
        <f t="shared" si="17"/>
        <v>#REF!</v>
      </c>
      <c r="AB71" s="186">
        <f t="shared" si="30"/>
        <v>0</v>
      </c>
      <c r="AC71" s="187">
        <f t="shared" si="31"/>
        <v>0</v>
      </c>
      <c r="AD71" s="95"/>
    </row>
    <row r="72" spans="1:30" s="44" customFormat="1" ht="46.8">
      <c r="A72" s="6">
        <v>68</v>
      </c>
      <c r="B72" s="6"/>
      <c r="C72" s="6" t="s">
        <v>475</v>
      </c>
      <c r="D72" s="14" t="s">
        <v>139</v>
      </c>
      <c r="E72" s="206" t="s">
        <v>64</v>
      </c>
      <c r="F72" s="209">
        <v>145</v>
      </c>
      <c r="G72" s="132">
        <v>8000</v>
      </c>
      <c r="H72" s="133">
        <v>122.88135593220339</v>
      </c>
      <c r="I72" s="130">
        <f t="shared" si="18"/>
        <v>1160000</v>
      </c>
      <c r="J72" s="131">
        <f t="shared" si="16"/>
        <v>8000</v>
      </c>
      <c r="K72" s="130">
        <f t="shared" si="19"/>
        <v>1160000</v>
      </c>
      <c r="L72" s="130">
        <f t="shared" si="20"/>
        <v>0</v>
      </c>
      <c r="M72" s="130">
        <f t="shared" si="21"/>
        <v>0</v>
      </c>
      <c r="N72" s="157"/>
      <c r="O72" s="158">
        <f t="shared" si="22"/>
        <v>0</v>
      </c>
      <c r="P72" s="159"/>
      <c r="Q72" s="158">
        <f t="shared" si="23"/>
        <v>0</v>
      </c>
      <c r="R72" s="158">
        <f t="shared" si="24"/>
        <v>0</v>
      </c>
      <c r="S72" s="158">
        <f t="shared" si="25"/>
        <v>0</v>
      </c>
      <c r="T72" s="179">
        <f t="shared" si="26"/>
        <v>8000</v>
      </c>
      <c r="U72" s="180">
        <f t="shared" si="27"/>
        <v>1160000</v>
      </c>
      <c r="V72" s="181">
        <f t="shared" si="28"/>
        <v>8000</v>
      </c>
      <c r="W72" s="182">
        <f t="shared" si="29"/>
        <v>1160000</v>
      </c>
      <c r="X72" s="189">
        <f t="shared" si="15"/>
        <v>8000</v>
      </c>
      <c r="Y72" s="190" t="s">
        <v>64</v>
      </c>
      <c r="Z72" s="180" t="e">
        <f>#REF!</f>
        <v>#REF!</v>
      </c>
      <c r="AA72" s="185" t="e">
        <f t="shared" si="17"/>
        <v>#REF!</v>
      </c>
      <c r="AB72" s="186">
        <f t="shared" si="30"/>
        <v>0</v>
      </c>
      <c r="AC72" s="187">
        <f t="shared" si="31"/>
        <v>0</v>
      </c>
      <c r="AD72" s="95"/>
    </row>
    <row r="73" spans="1:30" s="44" customFormat="1" ht="46.8">
      <c r="A73" s="6">
        <v>69</v>
      </c>
      <c r="B73" s="6"/>
      <c r="C73" s="6" t="s">
        <v>476</v>
      </c>
      <c r="D73" s="14" t="s">
        <v>141</v>
      </c>
      <c r="E73" s="206" t="s">
        <v>64</v>
      </c>
      <c r="F73" s="209">
        <v>230</v>
      </c>
      <c r="G73" s="132">
        <v>5000</v>
      </c>
      <c r="H73" s="133">
        <v>194.91525423728814</v>
      </c>
      <c r="I73" s="130">
        <f t="shared" si="18"/>
        <v>1150000</v>
      </c>
      <c r="J73" s="131">
        <f t="shared" si="16"/>
        <v>5000</v>
      </c>
      <c r="K73" s="130">
        <f t="shared" si="19"/>
        <v>1150000</v>
      </c>
      <c r="L73" s="130">
        <f t="shared" si="20"/>
        <v>0</v>
      </c>
      <c r="M73" s="130">
        <f t="shared" si="21"/>
        <v>0</v>
      </c>
      <c r="N73" s="157"/>
      <c r="O73" s="158">
        <f t="shared" si="22"/>
        <v>0</v>
      </c>
      <c r="P73" s="159"/>
      <c r="Q73" s="158">
        <f t="shared" si="23"/>
        <v>0</v>
      </c>
      <c r="R73" s="158">
        <f t="shared" si="24"/>
        <v>0</v>
      </c>
      <c r="S73" s="158">
        <f t="shared" si="25"/>
        <v>0</v>
      </c>
      <c r="T73" s="179">
        <f t="shared" si="26"/>
        <v>5000</v>
      </c>
      <c r="U73" s="180">
        <f t="shared" si="27"/>
        <v>1150000</v>
      </c>
      <c r="V73" s="181">
        <f t="shared" si="28"/>
        <v>5000</v>
      </c>
      <c r="W73" s="182">
        <f t="shared" si="29"/>
        <v>1150000</v>
      </c>
      <c r="X73" s="189">
        <f t="shared" si="15"/>
        <v>5000</v>
      </c>
      <c r="Y73" s="190" t="s">
        <v>64</v>
      </c>
      <c r="Z73" s="180" t="e">
        <f>#REF!</f>
        <v>#REF!</v>
      </c>
      <c r="AA73" s="185" t="e">
        <f t="shared" si="17"/>
        <v>#REF!</v>
      </c>
      <c r="AB73" s="186">
        <f t="shared" si="30"/>
        <v>0</v>
      </c>
      <c r="AC73" s="187">
        <f t="shared" si="31"/>
        <v>0</v>
      </c>
      <c r="AD73" s="95"/>
    </row>
    <row r="74" spans="1:30" s="44" customFormat="1" ht="46.8">
      <c r="A74" s="6">
        <v>70</v>
      </c>
      <c r="B74" s="6"/>
      <c r="C74" s="6" t="s">
        <v>477</v>
      </c>
      <c r="D74" s="14" t="s">
        <v>143</v>
      </c>
      <c r="E74" s="206" t="s">
        <v>64</v>
      </c>
      <c r="F74" s="209">
        <v>325.00000000000006</v>
      </c>
      <c r="G74" s="132">
        <v>300</v>
      </c>
      <c r="H74" s="133">
        <v>275.42372881355936</v>
      </c>
      <c r="I74" s="130">
        <f t="shared" si="18"/>
        <v>97500.000000000015</v>
      </c>
      <c r="J74" s="131">
        <f t="shared" si="16"/>
        <v>300</v>
      </c>
      <c r="K74" s="130">
        <f t="shared" si="19"/>
        <v>97500.000000000015</v>
      </c>
      <c r="L74" s="130">
        <f t="shared" si="20"/>
        <v>0</v>
      </c>
      <c r="M74" s="130">
        <f t="shared" si="21"/>
        <v>0</v>
      </c>
      <c r="N74" s="157"/>
      <c r="O74" s="158">
        <f t="shared" si="22"/>
        <v>0</v>
      </c>
      <c r="P74" s="159"/>
      <c r="Q74" s="158">
        <f t="shared" si="23"/>
        <v>0</v>
      </c>
      <c r="R74" s="158">
        <f t="shared" si="24"/>
        <v>0</v>
      </c>
      <c r="S74" s="158">
        <f t="shared" si="25"/>
        <v>0</v>
      </c>
      <c r="T74" s="179">
        <f t="shared" si="26"/>
        <v>300</v>
      </c>
      <c r="U74" s="180">
        <f t="shared" si="27"/>
        <v>97500.000000000015</v>
      </c>
      <c r="V74" s="181">
        <f t="shared" si="28"/>
        <v>300</v>
      </c>
      <c r="W74" s="182">
        <f t="shared" si="29"/>
        <v>97500.000000000015</v>
      </c>
      <c r="X74" s="189">
        <f t="shared" si="15"/>
        <v>300</v>
      </c>
      <c r="Y74" s="190" t="s">
        <v>64</v>
      </c>
      <c r="Z74" s="180" t="e">
        <f>#REF!</f>
        <v>#REF!</v>
      </c>
      <c r="AA74" s="185" t="e">
        <f t="shared" si="17"/>
        <v>#REF!</v>
      </c>
      <c r="AB74" s="186">
        <f t="shared" si="30"/>
        <v>0</v>
      </c>
      <c r="AC74" s="187">
        <f t="shared" si="31"/>
        <v>0</v>
      </c>
      <c r="AD74" s="95"/>
    </row>
    <row r="75" spans="1:30" s="44" customFormat="1" ht="46.8">
      <c r="A75" s="6">
        <v>71</v>
      </c>
      <c r="B75" s="6"/>
      <c r="C75" s="6" t="s">
        <v>478</v>
      </c>
      <c r="D75" s="14" t="s">
        <v>145</v>
      </c>
      <c r="E75" s="206" t="s">
        <v>64</v>
      </c>
      <c r="F75" s="209">
        <v>545</v>
      </c>
      <c r="G75" s="132">
        <v>300</v>
      </c>
      <c r="H75" s="133">
        <v>461.86440677966107</v>
      </c>
      <c r="I75" s="130">
        <f t="shared" si="18"/>
        <v>163500</v>
      </c>
      <c r="J75" s="131">
        <f t="shared" si="16"/>
        <v>300</v>
      </c>
      <c r="K75" s="130">
        <f t="shared" si="19"/>
        <v>163500</v>
      </c>
      <c r="L75" s="130">
        <f t="shared" si="20"/>
        <v>0</v>
      </c>
      <c r="M75" s="130">
        <f t="shared" si="21"/>
        <v>0</v>
      </c>
      <c r="N75" s="157"/>
      <c r="O75" s="158">
        <f t="shared" si="22"/>
        <v>0</v>
      </c>
      <c r="P75" s="159"/>
      <c r="Q75" s="158">
        <f t="shared" si="23"/>
        <v>0</v>
      </c>
      <c r="R75" s="158">
        <f t="shared" si="24"/>
        <v>0</v>
      </c>
      <c r="S75" s="158">
        <f t="shared" si="25"/>
        <v>0</v>
      </c>
      <c r="T75" s="179">
        <f t="shared" si="26"/>
        <v>300</v>
      </c>
      <c r="U75" s="180">
        <f t="shared" si="27"/>
        <v>163500</v>
      </c>
      <c r="V75" s="181">
        <f t="shared" si="28"/>
        <v>300</v>
      </c>
      <c r="W75" s="182">
        <f t="shared" si="29"/>
        <v>163500</v>
      </c>
      <c r="X75" s="189">
        <f t="shared" si="15"/>
        <v>300</v>
      </c>
      <c r="Y75" s="190" t="s">
        <v>64</v>
      </c>
      <c r="Z75" s="180" t="e">
        <f>#REF!</f>
        <v>#REF!</v>
      </c>
      <c r="AA75" s="185" t="e">
        <f t="shared" si="17"/>
        <v>#REF!</v>
      </c>
      <c r="AB75" s="186">
        <f t="shared" si="30"/>
        <v>0</v>
      </c>
      <c r="AC75" s="187">
        <f t="shared" si="31"/>
        <v>0</v>
      </c>
      <c r="AD75" s="95"/>
    </row>
    <row r="76" spans="1:30" s="44" customFormat="1" ht="46.8">
      <c r="A76" s="6">
        <v>72</v>
      </c>
      <c r="B76" s="6"/>
      <c r="C76" s="6" t="s">
        <v>479</v>
      </c>
      <c r="D76" s="14" t="s">
        <v>147</v>
      </c>
      <c r="E76" s="206" t="s">
        <v>64</v>
      </c>
      <c r="F76" s="209">
        <v>849.99999999999989</v>
      </c>
      <c r="G76" s="132">
        <v>500</v>
      </c>
      <c r="H76" s="133">
        <v>720.33898305084745</v>
      </c>
      <c r="I76" s="130">
        <f t="shared" si="18"/>
        <v>424999.99999999994</v>
      </c>
      <c r="J76" s="131">
        <f t="shared" si="16"/>
        <v>500</v>
      </c>
      <c r="K76" s="130">
        <f t="shared" si="19"/>
        <v>424999.99999999994</v>
      </c>
      <c r="L76" s="130">
        <f t="shared" si="20"/>
        <v>0</v>
      </c>
      <c r="M76" s="130">
        <f t="shared" si="21"/>
        <v>0</v>
      </c>
      <c r="N76" s="157"/>
      <c r="O76" s="158">
        <f t="shared" si="22"/>
        <v>0</v>
      </c>
      <c r="P76" s="159"/>
      <c r="Q76" s="158">
        <f t="shared" si="23"/>
        <v>0</v>
      </c>
      <c r="R76" s="158">
        <f t="shared" si="24"/>
        <v>0</v>
      </c>
      <c r="S76" s="158">
        <f t="shared" si="25"/>
        <v>0</v>
      </c>
      <c r="T76" s="179">
        <f t="shared" si="26"/>
        <v>500</v>
      </c>
      <c r="U76" s="180">
        <f t="shared" si="27"/>
        <v>424999.99999999994</v>
      </c>
      <c r="V76" s="181">
        <f t="shared" si="28"/>
        <v>500</v>
      </c>
      <c r="W76" s="182">
        <f t="shared" si="29"/>
        <v>424999.99999999994</v>
      </c>
      <c r="X76" s="189">
        <f t="shared" si="15"/>
        <v>500</v>
      </c>
      <c r="Y76" s="190" t="s">
        <v>64</v>
      </c>
      <c r="Z76" s="180" t="e">
        <f>#REF!</f>
        <v>#REF!</v>
      </c>
      <c r="AA76" s="185" t="e">
        <f t="shared" si="17"/>
        <v>#REF!</v>
      </c>
      <c r="AB76" s="186">
        <f t="shared" si="30"/>
        <v>0</v>
      </c>
      <c r="AC76" s="187">
        <f t="shared" si="31"/>
        <v>0</v>
      </c>
      <c r="AD76" s="95"/>
    </row>
    <row r="77" spans="1:30" s="44" customFormat="1" ht="31.2">
      <c r="A77" s="6">
        <v>73</v>
      </c>
      <c r="B77" s="6"/>
      <c r="C77" s="6" t="s">
        <v>480</v>
      </c>
      <c r="D77" s="14" t="s">
        <v>149</v>
      </c>
      <c r="E77" s="204" t="s">
        <v>14</v>
      </c>
      <c r="F77" s="208">
        <v>1800</v>
      </c>
      <c r="G77" s="132">
        <v>8</v>
      </c>
      <c r="H77" s="133">
        <v>1525.4237288135594</v>
      </c>
      <c r="I77" s="130">
        <f t="shared" si="18"/>
        <v>14400</v>
      </c>
      <c r="J77" s="131">
        <f t="shared" si="16"/>
        <v>8</v>
      </c>
      <c r="K77" s="130">
        <f t="shared" si="19"/>
        <v>14400</v>
      </c>
      <c r="L77" s="130">
        <f t="shared" si="20"/>
        <v>0</v>
      </c>
      <c r="M77" s="130">
        <f t="shared" si="21"/>
        <v>0</v>
      </c>
      <c r="N77" s="157"/>
      <c r="O77" s="158">
        <f t="shared" si="22"/>
        <v>0</v>
      </c>
      <c r="P77" s="159"/>
      <c r="Q77" s="158">
        <f t="shared" si="23"/>
        <v>0</v>
      </c>
      <c r="R77" s="158">
        <f t="shared" si="24"/>
        <v>0</v>
      </c>
      <c r="S77" s="158">
        <f t="shared" si="25"/>
        <v>0</v>
      </c>
      <c r="T77" s="179">
        <f t="shared" si="26"/>
        <v>8</v>
      </c>
      <c r="U77" s="180">
        <f t="shared" si="27"/>
        <v>14400</v>
      </c>
      <c r="V77" s="181">
        <f t="shared" si="28"/>
        <v>8</v>
      </c>
      <c r="W77" s="182">
        <f t="shared" si="29"/>
        <v>14400</v>
      </c>
      <c r="X77" s="189">
        <f t="shared" si="15"/>
        <v>8</v>
      </c>
      <c r="Y77" s="183" t="s">
        <v>14</v>
      </c>
      <c r="Z77" s="180" t="e">
        <f>#REF!</f>
        <v>#REF!</v>
      </c>
      <c r="AA77" s="185" t="e">
        <f t="shared" si="17"/>
        <v>#REF!</v>
      </c>
      <c r="AB77" s="186">
        <f t="shared" si="30"/>
        <v>0</v>
      </c>
      <c r="AC77" s="187">
        <f t="shared" si="31"/>
        <v>0</v>
      </c>
      <c r="AD77" s="95"/>
    </row>
    <row r="78" spans="1:30" s="44" customFormat="1" ht="46.8">
      <c r="A78" s="6">
        <v>74</v>
      </c>
      <c r="B78" s="6"/>
      <c r="C78" s="6" t="s">
        <v>481</v>
      </c>
      <c r="D78" s="14" t="s">
        <v>151</v>
      </c>
      <c r="E78" s="204" t="s">
        <v>14</v>
      </c>
      <c r="F78" s="208">
        <v>13000</v>
      </c>
      <c r="G78" s="129">
        <v>10</v>
      </c>
      <c r="H78" s="133">
        <v>11016.949152542373</v>
      </c>
      <c r="I78" s="130">
        <f t="shared" si="18"/>
        <v>130000</v>
      </c>
      <c r="J78" s="131">
        <f t="shared" si="16"/>
        <v>10</v>
      </c>
      <c r="K78" s="130">
        <f t="shared" si="19"/>
        <v>130000</v>
      </c>
      <c r="L78" s="130">
        <f t="shared" si="20"/>
        <v>0</v>
      </c>
      <c r="M78" s="130">
        <f t="shared" si="21"/>
        <v>0</v>
      </c>
      <c r="N78" s="157"/>
      <c r="O78" s="158">
        <f t="shared" si="22"/>
        <v>0</v>
      </c>
      <c r="P78" s="159"/>
      <c r="Q78" s="158">
        <f t="shared" si="23"/>
        <v>0</v>
      </c>
      <c r="R78" s="158">
        <f t="shared" si="24"/>
        <v>0</v>
      </c>
      <c r="S78" s="158">
        <f t="shared" si="25"/>
        <v>0</v>
      </c>
      <c r="T78" s="179">
        <f t="shared" si="26"/>
        <v>10</v>
      </c>
      <c r="U78" s="180">
        <f t="shared" si="27"/>
        <v>130000</v>
      </c>
      <c r="V78" s="181">
        <f t="shared" si="28"/>
        <v>10</v>
      </c>
      <c r="W78" s="182">
        <f t="shared" si="29"/>
        <v>130000</v>
      </c>
      <c r="X78" s="189">
        <f t="shared" si="15"/>
        <v>10</v>
      </c>
      <c r="Y78" s="183" t="s">
        <v>14</v>
      </c>
      <c r="Z78" s="180" t="e">
        <f>#REF!</f>
        <v>#REF!</v>
      </c>
      <c r="AA78" s="185" t="e">
        <f t="shared" si="17"/>
        <v>#REF!</v>
      </c>
      <c r="AB78" s="186">
        <f t="shared" si="30"/>
        <v>0</v>
      </c>
      <c r="AC78" s="187">
        <f t="shared" si="31"/>
        <v>0</v>
      </c>
      <c r="AD78" s="95"/>
    </row>
    <row r="79" spans="1:30" s="44" customFormat="1" ht="46.8">
      <c r="A79" s="6">
        <v>75</v>
      </c>
      <c r="B79" s="6"/>
      <c r="C79" s="6" t="s">
        <v>482</v>
      </c>
      <c r="D79" s="14" t="s">
        <v>153</v>
      </c>
      <c r="E79" s="204" t="s">
        <v>14</v>
      </c>
      <c r="F79" s="208">
        <v>13000</v>
      </c>
      <c r="G79" s="129">
        <v>14</v>
      </c>
      <c r="H79" s="133">
        <v>11016.949152542373</v>
      </c>
      <c r="I79" s="130">
        <f t="shared" si="18"/>
        <v>182000</v>
      </c>
      <c r="J79" s="131">
        <f t="shared" si="16"/>
        <v>14</v>
      </c>
      <c r="K79" s="130">
        <f t="shared" si="19"/>
        <v>182000</v>
      </c>
      <c r="L79" s="130">
        <f t="shared" si="20"/>
        <v>0</v>
      </c>
      <c r="M79" s="130">
        <f t="shared" si="21"/>
        <v>0</v>
      </c>
      <c r="N79" s="157"/>
      <c r="O79" s="158">
        <f t="shared" si="22"/>
        <v>0</v>
      </c>
      <c r="P79" s="159"/>
      <c r="Q79" s="158">
        <f t="shared" si="23"/>
        <v>0</v>
      </c>
      <c r="R79" s="158">
        <f t="shared" si="24"/>
        <v>0</v>
      </c>
      <c r="S79" s="158">
        <f t="shared" si="25"/>
        <v>0</v>
      </c>
      <c r="T79" s="179">
        <f t="shared" si="26"/>
        <v>14</v>
      </c>
      <c r="U79" s="180">
        <f t="shared" si="27"/>
        <v>182000</v>
      </c>
      <c r="V79" s="181">
        <f t="shared" si="28"/>
        <v>14</v>
      </c>
      <c r="W79" s="182">
        <f t="shared" si="29"/>
        <v>182000</v>
      </c>
      <c r="X79" s="189">
        <f t="shared" si="15"/>
        <v>14</v>
      </c>
      <c r="Y79" s="183" t="s">
        <v>14</v>
      </c>
      <c r="Z79" s="180" t="e">
        <f>#REF!</f>
        <v>#REF!</v>
      </c>
      <c r="AA79" s="185" t="e">
        <f t="shared" si="17"/>
        <v>#REF!</v>
      </c>
      <c r="AB79" s="186">
        <f t="shared" si="30"/>
        <v>0</v>
      </c>
      <c r="AC79" s="187">
        <f t="shared" si="31"/>
        <v>0</v>
      </c>
      <c r="AD79" s="95"/>
    </row>
    <row r="80" spans="1:30" s="44" customFormat="1" ht="31.2">
      <c r="A80" s="6">
        <v>76</v>
      </c>
      <c r="B80" s="6"/>
      <c r="C80" s="6" t="s">
        <v>483</v>
      </c>
      <c r="D80" s="14" t="s">
        <v>155</v>
      </c>
      <c r="E80" s="204" t="s">
        <v>14</v>
      </c>
      <c r="F80" s="208">
        <v>50000</v>
      </c>
      <c r="G80" s="129">
        <v>5</v>
      </c>
      <c r="H80" s="133">
        <v>42372.881355932208</v>
      </c>
      <c r="I80" s="130">
        <f t="shared" si="18"/>
        <v>250000</v>
      </c>
      <c r="J80" s="131">
        <f t="shared" si="16"/>
        <v>5</v>
      </c>
      <c r="K80" s="130">
        <f t="shared" si="19"/>
        <v>250000</v>
      </c>
      <c r="L80" s="130">
        <f t="shared" si="20"/>
        <v>0</v>
      </c>
      <c r="M80" s="130">
        <f t="shared" si="21"/>
        <v>0</v>
      </c>
      <c r="N80" s="157"/>
      <c r="O80" s="158">
        <f t="shared" si="22"/>
        <v>0</v>
      </c>
      <c r="P80" s="159"/>
      <c r="Q80" s="158">
        <f t="shared" si="23"/>
        <v>0</v>
      </c>
      <c r="R80" s="158">
        <f t="shared" si="24"/>
        <v>0</v>
      </c>
      <c r="S80" s="158">
        <f t="shared" si="25"/>
        <v>0</v>
      </c>
      <c r="T80" s="179">
        <f t="shared" si="26"/>
        <v>5</v>
      </c>
      <c r="U80" s="180">
        <f t="shared" si="27"/>
        <v>250000</v>
      </c>
      <c r="V80" s="181">
        <f t="shared" si="28"/>
        <v>5</v>
      </c>
      <c r="W80" s="182">
        <f t="shared" si="29"/>
        <v>250000</v>
      </c>
      <c r="X80" s="189">
        <f t="shared" si="15"/>
        <v>5</v>
      </c>
      <c r="Y80" s="183" t="s">
        <v>14</v>
      </c>
      <c r="Z80" s="180" t="e">
        <f>#REF!</f>
        <v>#REF!</v>
      </c>
      <c r="AA80" s="185" t="e">
        <f t="shared" si="17"/>
        <v>#REF!</v>
      </c>
      <c r="AB80" s="186">
        <f t="shared" si="30"/>
        <v>0</v>
      </c>
      <c r="AC80" s="187">
        <f t="shared" si="31"/>
        <v>0</v>
      </c>
      <c r="AD80" s="95"/>
    </row>
    <row r="81" spans="1:30" s="44" customFormat="1" ht="46.8">
      <c r="A81" s="6">
        <v>77</v>
      </c>
      <c r="B81" s="6"/>
      <c r="C81" s="6" t="s">
        <v>484</v>
      </c>
      <c r="D81" s="14" t="s">
        <v>157</v>
      </c>
      <c r="E81" s="204" t="s">
        <v>14</v>
      </c>
      <c r="F81" s="208">
        <v>6000</v>
      </c>
      <c r="G81" s="129">
        <v>10</v>
      </c>
      <c r="H81" s="133">
        <v>5084.7457627118647</v>
      </c>
      <c r="I81" s="130">
        <f t="shared" si="18"/>
        <v>60000</v>
      </c>
      <c r="J81" s="131">
        <f t="shared" si="16"/>
        <v>10</v>
      </c>
      <c r="K81" s="130">
        <f t="shared" si="19"/>
        <v>60000</v>
      </c>
      <c r="L81" s="130">
        <f t="shared" si="20"/>
        <v>0</v>
      </c>
      <c r="M81" s="130">
        <f t="shared" si="21"/>
        <v>0</v>
      </c>
      <c r="N81" s="157"/>
      <c r="O81" s="158">
        <f t="shared" si="22"/>
        <v>0</v>
      </c>
      <c r="P81" s="159"/>
      <c r="Q81" s="158">
        <f t="shared" si="23"/>
        <v>0</v>
      </c>
      <c r="R81" s="158">
        <f t="shared" si="24"/>
        <v>0</v>
      </c>
      <c r="S81" s="158">
        <f t="shared" si="25"/>
        <v>0</v>
      </c>
      <c r="T81" s="179">
        <f t="shared" si="26"/>
        <v>10</v>
      </c>
      <c r="U81" s="180">
        <f t="shared" si="27"/>
        <v>60000</v>
      </c>
      <c r="V81" s="181">
        <f t="shared" si="28"/>
        <v>10</v>
      </c>
      <c r="W81" s="182">
        <f t="shared" si="29"/>
        <v>60000</v>
      </c>
      <c r="X81" s="189">
        <f t="shared" si="15"/>
        <v>10</v>
      </c>
      <c r="Y81" s="183" t="s">
        <v>14</v>
      </c>
      <c r="Z81" s="180" t="e">
        <f>#REF!</f>
        <v>#REF!</v>
      </c>
      <c r="AA81" s="185" t="e">
        <f t="shared" si="17"/>
        <v>#REF!</v>
      </c>
      <c r="AB81" s="186">
        <f t="shared" si="30"/>
        <v>0</v>
      </c>
      <c r="AC81" s="187">
        <f t="shared" si="31"/>
        <v>0</v>
      </c>
      <c r="AD81" s="95"/>
    </row>
    <row r="82" spans="1:30" s="44" customFormat="1" ht="31.2">
      <c r="A82" s="6">
        <v>78</v>
      </c>
      <c r="B82" s="6"/>
      <c r="C82" s="6" t="s">
        <v>485</v>
      </c>
      <c r="D82" s="14" t="s">
        <v>159</v>
      </c>
      <c r="E82" s="204" t="s">
        <v>14</v>
      </c>
      <c r="F82" s="208">
        <v>22500</v>
      </c>
      <c r="G82" s="132">
        <v>18</v>
      </c>
      <c r="H82" s="133">
        <v>19067.796610169491</v>
      </c>
      <c r="I82" s="130">
        <f t="shared" si="18"/>
        <v>405000</v>
      </c>
      <c r="J82" s="131">
        <f t="shared" si="16"/>
        <v>18</v>
      </c>
      <c r="K82" s="130">
        <f t="shared" si="19"/>
        <v>405000</v>
      </c>
      <c r="L82" s="130">
        <f t="shared" si="20"/>
        <v>0</v>
      </c>
      <c r="M82" s="130">
        <f t="shared" si="21"/>
        <v>0</v>
      </c>
      <c r="N82" s="157"/>
      <c r="O82" s="158">
        <f t="shared" si="22"/>
        <v>0</v>
      </c>
      <c r="P82" s="159"/>
      <c r="Q82" s="158">
        <f t="shared" si="23"/>
        <v>0</v>
      </c>
      <c r="R82" s="158">
        <f t="shared" si="24"/>
        <v>0</v>
      </c>
      <c r="S82" s="158">
        <f t="shared" si="25"/>
        <v>0</v>
      </c>
      <c r="T82" s="179">
        <f t="shared" si="26"/>
        <v>18</v>
      </c>
      <c r="U82" s="180">
        <f t="shared" si="27"/>
        <v>405000</v>
      </c>
      <c r="V82" s="181">
        <f t="shared" si="28"/>
        <v>18</v>
      </c>
      <c r="W82" s="182">
        <f t="shared" si="29"/>
        <v>405000</v>
      </c>
      <c r="X82" s="189">
        <f t="shared" si="15"/>
        <v>18</v>
      </c>
      <c r="Y82" s="183" t="s">
        <v>14</v>
      </c>
      <c r="Z82" s="180" t="e">
        <f>#REF!</f>
        <v>#REF!</v>
      </c>
      <c r="AA82" s="185" t="e">
        <f t="shared" si="17"/>
        <v>#REF!</v>
      </c>
      <c r="AB82" s="186">
        <f t="shared" si="30"/>
        <v>0</v>
      </c>
      <c r="AC82" s="187">
        <f t="shared" si="31"/>
        <v>0</v>
      </c>
      <c r="AD82" s="95"/>
    </row>
    <row r="83" spans="1:30" s="44" customFormat="1" ht="46.8">
      <c r="A83" s="6">
        <v>79</v>
      </c>
      <c r="B83" s="6"/>
      <c r="C83" s="6" t="s">
        <v>486</v>
      </c>
      <c r="D83" s="14" t="s">
        <v>161</v>
      </c>
      <c r="E83" s="204" t="s">
        <v>14</v>
      </c>
      <c r="F83" s="208">
        <v>54000</v>
      </c>
      <c r="G83" s="132">
        <v>18</v>
      </c>
      <c r="H83" s="133">
        <v>45762.711864406781</v>
      </c>
      <c r="I83" s="130">
        <f t="shared" si="18"/>
        <v>972000</v>
      </c>
      <c r="J83" s="131">
        <f t="shared" si="16"/>
        <v>18</v>
      </c>
      <c r="K83" s="130">
        <f t="shared" si="19"/>
        <v>972000</v>
      </c>
      <c r="L83" s="130">
        <f t="shared" si="20"/>
        <v>0</v>
      </c>
      <c r="M83" s="130">
        <f t="shared" si="21"/>
        <v>0</v>
      </c>
      <c r="N83" s="157"/>
      <c r="O83" s="158">
        <f t="shared" si="22"/>
        <v>0</v>
      </c>
      <c r="P83" s="159"/>
      <c r="Q83" s="158">
        <f t="shared" si="23"/>
        <v>0</v>
      </c>
      <c r="R83" s="158">
        <f t="shared" si="24"/>
        <v>0</v>
      </c>
      <c r="S83" s="158">
        <f t="shared" si="25"/>
        <v>0</v>
      </c>
      <c r="T83" s="179">
        <f t="shared" si="26"/>
        <v>18</v>
      </c>
      <c r="U83" s="180">
        <f t="shared" si="27"/>
        <v>972000</v>
      </c>
      <c r="V83" s="181">
        <f t="shared" si="28"/>
        <v>18</v>
      </c>
      <c r="W83" s="182">
        <f t="shared" si="29"/>
        <v>972000</v>
      </c>
      <c r="X83" s="189">
        <f t="shared" si="15"/>
        <v>18</v>
      </c>
      <c r="Y83" s="183" t="s">
        <v>14</v>
      </c>
      <c r="Z83" s="180" t="e">
        <f>#REF!</f>
        <v>#REF!</v>
      </c>
      <c r="AA83" s="185" t="e">
        <f t="shared" si="17"/>
        <v>#REF!</v>
      </c>
      <c r="AB83" s="186">
        <f t="shared" si="30"/>
        <v>0</v>
      </c>
      <c r="AC83" s="187">
        <f t="shared" si="31"/>
        <v>0</v>
      </c>
      <c r="AD83" s="95"/>
    </row>
    <row r="84" spans="1:30" s="44" customFormat="1" ht="31.2">
      <c r="A84" s="6">
        <v>80</v>
      </c>
      <c r="B84" s="6"/>
      <c r="C84" s="6" t="s">
        <v>487</v>
      </c>
      <c r="D84" s="14" t="s">
        <v>163</v>
      </c>
      <c r="E84" s="204" t="s">
        <v>14</v>
      </c>
      <c r="F84" s="208">
        <v>25000</v>
      </c>
      <c r="G84" s="132">
        <v>6</v>
      </c>
      <c r="H84" s="133">
        <v>21186.440677966104</v>
      </c>
      <c r="I84" s="130">
        <f t="shared" si="18"/>
        <v>150000</v>
      </c>
      <c r="J84" s="131">
        <f t="shared" si="16"/>
        <v>6</v>
      </c>
      <c r="K84" s="130">
        <f t="shared" si="19"/>
        <v>150000</v>
      </c>
      <c r="L84" s="130">
        <f t="shared" si="20"/>
        <v>0</v>
      </c>
      <c r="M84" s="130">
        <f t="shared" si="21"/>
        <v>0</v>
      </c>
      <c r="N84" s="157"/>
      <c r="O84" s="158">
        <f t="shared" si="22"/>
        <v>0</v>
      </c>
      <c r="P84" s="159"/>
      <c r="Q84" s="158">
        <f t="shared" si="23"/>
        <v>0</v>
      </c>
      <c r="R84" s="158">
        <f t="shared" si="24"/>
        <v>0</v>
      </c>
      <c r="S84" s="158">
        <f t="shared" si="25"/>
        <v>0</v>
      </c>
      <c r="T84" s="179">
        <f t="shared" si="26"/>
        <v>6</v>
      </c>
      <c r="U84" s="180">
        <f t="shared" si="27"/>
        <v>150000</v>
      </c>
      <c r="V84" s="181">
        <f t="shared" si="28"/>
        <v>6</v>
      </c>
      <c r="W84" s="182">
        <f t="shared" si="29"/>
        <v>150000</v>
      </c>
      <c r="X84" s="189">
        <f t="shared" si="15"/>
        <v>6</v>
      </c>
      <c r="Y84" s="183" t="s">
        <v>14</v>
      </c>
      <c r="Z84" s="180" t="e">
        <f>#REF!</f>
        <v>#REF!</v>
      </c>
      <c r="AA84" s="185" t="e">
        <f t="shared" si="17"/>
        <v>#REF!</v>
      </c>
      <c r="AB84" s="186">
        <f t="shared" si="30"/>
        <v>0</v>
      </c>
      <c r="AC84" s="187">
        <f t="shared" si="31"/>
        <v>0</v>
      </c>
      <c r="AD84" s="95"/>
    </row>
    <row r="85" spans="1:30" s="44" customFormat="1" ht="15.6">
      <c r="A85" s="6">
        <v>81</v>
      </c>
      <c r="B85" s="6"/>
      <c r="C85" s="6" t="s">
        <v>488</v>
      </c>
      <c r="D85" s="14" t="s">
        <v>165</v>
      </c>
      <c r="E85" s="206" t="s">
        <v>64</v>
      </c>
      <c r="F85" s="209">
        <v>450</v>
      </c>
      <c r="G85" s="129">
        <v>400</v>
      </c>
      <c r="H85" s="133">
        <v>381.35593220338984</v>
      </c>
      <c r="I85" s="130">
        <f t="shared" si="18"/>
        <v>180000</v>
      </c>
      <c r="J85" s="131">
        <f t="shared" si="16"/>
        <v>400</v>
      </c>
      <c r="K85" s="130">
        <f t="shared" si="19"/>
        <v>180000</v>
      </c>
      <c r="L85" s="130">
        <f t="shared" si="20"/>
        <v>0</v>
      </c>
      <c r="M85" s="130">
        <f t="shared" si="21"/>
        <v>0</v>
      </c>
      <c r="N85" s="157"/>
      <c r="O85" s="158">
        <f t="shared" si="22"/>
        <v>0</v>
      </c>
      <c r="P85" s="159"/>
      <c r="Q85" s="158">
        <f t="shared" si="23"/>
        <v>0</v>
      </c>
      <c r="R85" s="158">
        <f t="shared" si="24"/>
        <v>0</v>
      </c>
      <c r="S85" s="158">
        <f t="shared" si="25"/>
        <v>0</v>
      </c>
      <c r="T85" s="179">
        <f t="shared" si="26"/>
        <v>400</v>
      </c>
      <c r="U85" s="180">
        <f t="shared" si="27"/>
        <v>180000</v>
      </c>
      <c r="V85" s="181">
        <f t="shared" si="28"/>
        <v>400</v>
      </c>
      <c r="W85" s="182">
        <f t="shared" si="29"/>
        <v>180000</v>
      </c>
      <c r="X85" s="189">
        <f t="shared" si="15"/>
        <v>400</v>
      </c>
      <c r="Y85" s="190" t="s">
        <v>64</v>
      </c>
      <c r="Z85" s="180" t="e">
        <f>#REF!</f>
        <v>#REF!</v>
      </c>
      <c r="AA85" s="185" t="e">
        <f t="shared" si="17"/>
        <v>#REF!</v>
      </c>
      <c r="AB85" s="186">
        <f t="shared" si="30"/>
        <v>0</v>
      </c>
      <c r="AC85" s="187">
        <f t="shared" si="31"/>
        <v>0</v>
      </c>
      <c r="AD85" s="95"/>
    </row>
    <row r="86" spans="1:30" s="44" customFormat="1" ht="15.6">
      <c r="A86" s="6">
        <v>82</v>
      </c>
      <c r="B86" s="6"/>
      <c r="C86" s="6" t="s">
        <v>489</v>
      </c>
      <c r="D86" s="14" t="s">
        <v>167</v>
      </c>
      <c r="E86" s="206" t="s">
        <v>64</v>
      </c>
      <c r="F86" s="209">
        <v>300</v>
      </c>
      <c r="G86" s="129">
        <v>400</v>
      </c>
      <c r="H86" s="133">
        <v>254.23728813559325</v>
      </c>
      <c r="I86" s="130">
        <f t="shared" si="18"/>
        <v>120000</v>
      </c>
      <c r="J86" s="131">
        <f t="shared" si="16"/>
        <v>400</v>
      </c>
      <c r="K86" s="130">
        <f t="shared" si="19"/>
        <v>120000</v>
      </c>
      <c r="L86" s="130">
        <f t="shared" si="20"/>
        <v>0</v>
      </c>
      <c r="M86" s="130">
        <f t="shared" si="21"/>
        <v>0</v>
      </c>
      <c r="N86" s="157"/>
      <c r="O86" s="158">
        <f t="shared" si="22"/>
        <v>0</v>
      </c>
      <c r="P86" s="159"/>
      <c r="Q86" s="158">
        <f t="shared" si="23"/>
        <v>0</v>
      </c>
      <c r="R86" s="158">
        <f t="shared" si="24"/>
        <v>0</v>
      </c>
      <c r="S86" s="158">
        <f t="shared" si="25"/>
        <v>0</v>
      </c>
      <c r="T86" s="179">
        <f t="shared" si="26"/>
        <v>400</v>
      </c>
      <c r="U86" s="180">
        <f t="shared" si="27"/>
        <v>120000</v>
      </c>
      <c r="V86" s="181">
        <f t="shared" si="28"/>
        <v>400</v>
      </c>
      <c r="W86" s="182">
        <f t="shared" si="29"/>
        <v>120000</v>
      </c>
      <c r="X86" s="189">
        <f t="shared" si="15"/>
        <v>400</v>
      </c>
      <c r="Y86" s="190" t="s">
        <v>64</v>
      </c>
      <c r="Z86" s="180" t="e">
        <f>#REF!</f>
        <v>#REF!</v>
      </c>
      <c r="AA86" s="185" t="e">
        <f t="shared" si="17"/>
        <v>#REF!</v>
      </c>
      <c r="AB86" s="186">
        <f t="shared" si="30"/>
        <v>0</v>
      </c>
      <c r="AC86" s="187">
        <f t="shared" si="31"/>
        <v>0</v>
      </c>
      <c r="AD86" s="95"/>
    </row>
    <row r="87" spans="1:30" s="44" customFormat="1" ht="31.2">
      <c r="A87" s="6">
        <v>83</v>
      </c>
      <c r="B87" s="6"/>
      <c r="C87" s="6" t="s">
        <v>490</v>
      </c>
      <c r="D87" s="14" t="s">
        <v>169</v>
      </c>
      <c r="E87" s="204" t="s">
        <v>14</v>
      </c>
      <c r="F87" s="208">
        <v>4800</v>
      </c>
      <c r="G87" s="132">
        <v>20</v>
      </c>
      <c r="H87" s="133">
        <v>4067.7966101694919</v>
      </c>
      <c r="I87" s="130">
        <f t="shared" si="18"/>
        <v>96000</v>
      </c>
      <c r="J87" s="131">
        <f t="shared" si="16"/>
        <v>20</v>
      </c>
      <c r="K87" s="130">
        <f t="shared" si="19"/>
        <v>96000</v>
      </c>
      <c r="L87" s="130">
        <f t="shared" si="20"/>
        <v>0</v>
      </c>
      <c r="M87" s="130">
        <f t="shared" si="21"/>
        <v>0</v>
      </c>
      <c r="N87" s="157"/>
      <c r="O87" s="158">
        <f t="shared" si="22"/>
        <v>0</v>
      </c>
      <c r="P87" s="159"/>
      <c r="Q87" s="158">
        <f t="shared" si="23"/>
        <v>0</v>
      </c>
      <c r="R87" s="158">
        <f t="shared" si="24"/>
        <v>0</v>
      </c>
      <c r="S87" s="158">
        <f t="shared" si="25"/>
        <v>0</v>
      </c>
      <c r="T87" s="179">
        <f t="shared" si="26"/>
        <v>20</v>
      </c>
      <c r="U87" s="180">
        <f t="shared" si="27"/>
        <v>96000</v>
      </c>
      <c r="V87" s="181">
        <f t="shared" si="28"/>
        <v>20</v>
      </c>
      <c r="W87" s="182">
        <f t="shared" si="29"/>
        <v>96000</v>
      </c>
      <c r="X87" s="189">
        <f t="shared" si="15"/>
        <v>20</v>
      </c>
      <c r="Y87" s="183" t="s">
        <v>14</v>
      </c>
      <c r="Z87" s="180" t="e">
        <f>#REF!</f>
        <v>#REF!</v>
      </c>
      <c r="AA87" s="185" t="e">
        <f t="shared" si="17"/>
        <v>#REF!</v>
      </c>
      <c r="AB87" s="186">
        <f t="shared" si="30"/>
        <v>0</v>
      </c>
      <c r="AC87" s="187">
        <f t="shared" si="31"/>
        <v>0</v>
      </c>
      <c r="AD87" s="95"/>
    </row>
    <row r="88" spans="1:30" s="44" customFormat="1" ht="31.2">
      <c r="A88" s="6">
        <v>84</v>
      </c>
      <c r="B88" s="6"/>
      <c r="C88" s="6" t="s">
        <v>491</v>
      </c>
      <c r="D88" s="14" t="s">
        <v>171</v>
      </c>
      <c r="E88" s="204" t="s">
        <v>14</v>
      </c>
      <c r="F88" s="208">
        <v>4000</v>
      </c>
      <c r="G88" s="132">
        <v>60</v>
      </c>
      <c r="H88" s="133">
        <v>3389.8305084745766</v>
      </c>
      <c r="I88" s="130">
        <f t="shared" si="18"/>
        <v>240000</v>
      </c>
      <c r="J88" s="131">
        <f t="shared" si="16"/>
        <v>60</v>
      </c>
      <c r="K88" s="130">
        <f t="shared" si="19"/>
        <v>240000</v>
      </c>
      <c r="L88" s="130">
        <f t="shared" si="20"/>
        <v>0</v>
      </c>
      <c r="M88" s="130">
        <f t="shared" si="21"/>
        <v>0</v>
      </c>
      <c r="N88" s="157"/>
      <c r="O88" s="158">
        <f t="shared" si="22"/>
        <v>0</v>
      </c>
      <c r="P88" s="159"/>
      <c r="Q88" s="158">
        <f t="shared" si="23"/>
        <v>0</v>
      </c>
      <c r="R88" s="158">
        <f t="shared" si="24"/>
        <v>0</v>
      </c>
      <c r="S88" s="158">
        <f t="shared" si="25"/>
        <v>0</v>
      </c>
      <c r="T88" s="179">
        <f t="shared" si="26"/>
        <v>60</v>
      </c>
      <c r="U88" s="180">
        <f t="shared" si="27"/>
        <v>240000</v>
      </c>
      <c r="V88" s="181">
        <f t="shared" si="28"/>
        <v>60</v>
      </c>
      <c r="W88" s="182">
        <f t="shared" si="29"/>
        <v>240000</v>
      </c>
      <c r="X88" s="189">
        <f t="shared" si="15"/>
        <v>60</v>
      </c>
      <c r="Y88" s="183" t="s">
        <v>14</v>
      </c>
      <c r="Z88" s="180" t="e">
        <f>#REF!</f>
        <v>#REF!</v>
      </c>
      <c r="AA88" s="185" t="e">
        <f t="shared" si="17"/>
        <v>#REF!</v>
      </c>
      <c r="AB88" s="186">
        <f t="shared" si="30"/>
        <v>0</v>
      </c>
      <c r="AC88" s="187">
        <f t="shared" si="31"/>
        <v>0</v>
      </c>
      <c r="AD88" s="95"/>
    </row>
    <row r="89" spans="1:30" s="44" customFormat="1" ht="46.8">
      <c r="A89" s="6">
        <v>85</v>
      </c>
      <c r="B89" s="6"/>
      <c r="C89" s="6" t="s">
        <v>492</v>
      </c>
      <c r="D89" s="14" t="s">
        <v>173</v>
      </c>
      <c r="E89" s="204" t="s">
        <v>14</v>
      </c>
      <c r="F89" s="208">
        <v>1400</v>
      </c>
      <c r="G89" s="132">
        <v>215</v>
      </c>
      <c r="H89" s="133">
        <v>1186.4406779661017</v>
      </c>
      <c r="I89" s="130">
        <f t="shared" si="18"/>
        <v>301000</v>
      </c>
      <c r="J89" s="131">
        <f t="shared" si="16"/>
        <v>215</v>
      </c>
      <c r="K89" s="130">
        <f t="shared" si="19"/>
        <v>301000</v>
      </c>
      <c r="L89" s="130">
        <f t="shared" si="20"/>
        <v>0</v>
      </c>
      <c r="M89" s="130">
        <f t="shared" si="21"/>
        <v>0</v>
      </c>
      <c r="N89" s="157"/>
      <c r="O89" s="158">
        <f t="shared" si="22"/>
        <v>0</v>
      </c>
      <c r="P89" s="159"/>
      <c r="Q89" s="158">
        <f t="shared" si="23"/>
        <v>0</v>
      </c>
      <c r="R89" s="158">
        <f t="shared" si="24"/>
        <v>0</v>
      </c>
      <c r="S89" s="158">
        <f t="shared" si="25"/>
        <v>0</v>
      </c>
      <c r="T89" s="179">
        <f t="shared" si="26"/>
        <v>215</v>
      </c>
      <c r="U89" s="180">
        <f t="shared" si="27"/>
        <v>301000</v>
      </c>
      <c r="V89" s="181">
        <f t="shared" si="28"/>
        <v>215</v>
      </c>
      <c r="W89" s="182">
        <f t="shared" si="29"/>
        <v>301000</v>
      </c>
      <c r="X89" s="189">
        <f t="shared" si="15"/>
        <v>215</v>
      </c>
      <c r="Y89" s="183" t="s">
        <v>14</v>
      </c>
      <c r="Z89" s="180" t="e">
        <f>#REF!</f>
        <v>#REF!</v>
      </c>
      <c r="AA89" s="185" t="e">
        <f t="shared" si="17"/>
        <v>#REF!</v>
      </c>
      <c r="AB89" s="186">
        <f t="shared" si="30"/>
        <v>0</v>
      </c>
      <c r="AC89" s="187">
        <f t="shared" si="31"/>
        <v>0</v>
      </c>
      <c r="AD89" s="95"/>
    </row>
    <row r="90" spans="1:30" s="44" customFormat="1" ht="31.2">
      <c r="A90" s="6">
        <v>86</v>
      </c>
      <c r="B90" s="6"/>
      <c r="C90" s="6" t="s">
        <v>493</v>
      </c>
      <c r="D90" s="14" t="s">
        <v>175</v>
      </c>
      <c r="E90" s="204" t="s">
        <v>14</v>
      </c>
      <c r="F90" s="208">
        <v>1800</v>
      </c>
      <c r="G90" s="132">
        <v>95</v>
      </c>
      <c r="H90" s="133">
        <v>1525.4237288135594</v>
      </c>
      <c r="I90" s="130">
        <f t="shared" si="18"/>
        <v>171000</v>
      </c>
      <c r="J90" s="131">
        <f t="shared" si="16"/>
        <v>95</v>
      </c>
      <c r="K90" s="130">
        <f t="shared" si="19"/>
        <v>171000</v>
      </c>
      <c r="L90" s="130">
        <f t="shared" si="20"/>
        <v>0</v>
      </c>
      <c r="M90" s="130">
        <f t="shared" si="21"/>
        <v>0</v>
      </c>
      <c r="N90" s="157"/>
      <c r="O90" s="158">
        <f t="shared" si="22"/>
        <v>0</v>
      </c>
      <c r="P90" s="159"/>
      <c r="Q90" s="158">
        <f t="shared" si="23"/>
        <v>0</v>
      </c>
      <c r="R90" s="158">
        <f t="shared" si="24"/>
        <v>0</v>
      </c>
      <c r="S90" s="158">
        <f t="shared" si="25"/>
        <v>0</v>
      </c>
      <c r="T90" s="179">
        <f t="shared" si="26"/>
        <v>95</v>
      </c>
      <c r="U90" s="180">
        <f t="shared" si="27"/>
        <v>171000</v>
      </c>
      <c r="V90" s="181">
        <f t="shared" si="28"/>
        <v>95</v>
      </c>
      <c r="W90" s="182">
        <f t="shared" si="29"/>
        <v>171000</v>
      </c>
      <c r="X90" s="189">
        <f t="shared" si="15"/>
        <v>95</v>
      </c>
      <c r="Y90" s="183" t="s">
        <v>14</v>
      </c>
      <c r="Z90" s="180" t="e">
        <f>#REF!</f>
        <v>#REF!</v>
      </c>
      <c r="AA90" s="185" t="e">
        <f t="shared" si="17"/>
        <v>#REF!</v>
      </c>
      <c r="AB90" s="186">
        <f t="shared" si="30"/>
        <v>0</v>
      </c>
      <c r="AC90" s="187">
        <f t="shared" si="31"/>
        <v>0</v>
      </c>
      <c r="AD90" s="95"/>
    </row>
    <row r="91" spans="1:30" s="44" customFormat="1" ht="31.2">
      <c r="A91" s="6">
        <v>87</v>
      </c>
      <c r="B91" s="6"/>
      <c r="C91" s="6" t="s">
        <v>494</v>
      </c>
      <c r="D91" s="14" t="s">
        <v>177</v>
      </c>
      <c r="E91" s="204" t="s">
        <v>14</v>
      </c>
      <c r="F91" s="208">
        <v>160</v>
      </c>
      <c r="G91" s="132">
        <v>8</v>
      </c>
      <c r="H91" s="133">
        <v>135.59322033898306</v>
      </c>
      <c r="I91" s="130">
        <f t="shared" si="18"/>
        <v>1280</v>
      </c>
      <c r="J91" s="131">
        <f t="shared" si="16"/>
        <v>8</v>
      </c>
      <c r="K91" s="130">
        <f t="shared" si="19"/>
        <v>1280</v>
      </c>
      <c r="L91" s="130">
        <f t="shared" si="20"/>
        <v>0</v>
      </c>
      <c r="M91" s="130">
        <f t="shared" si="21"/>
        <v>0</v>
      </c>
      <c r="N91" s="157"/>
      <c r="O91" s="158">
        <f t="shared" si="22"/>
        <v>0</v>
      </c>
      <c r="P91" s="159"/>
      <c r="Q91" s="158">
        <f t="shared" si="23"/>
        <v>0</v>
      </c>
      <c r="R91" s="158">
        <f t="shared" si="24"/>
        <v>0</v>
      </c>
      <c r="S91" s="158">
        <f t="shared" si="25"/>
        <v>0</v>
      </c>
      <c r="T91" s="179">
        <f t="shared" si="26"/>
        <v>8</v>
      </c>
      <c r="U91" s="180">
        <f t="shared" si="27"/>
        <v>1280</v>
      </c>
      <c r="V91" s="181">
        <f t="shared" si="28"/>
        <v>8</v>
      </c>
      <c r="W91" s="182">
        <f t="shared" si="29"/>
        <v>1280</v>
      </c>
      <c r="X91" s="189">
        <f t="shared" si="15"/>
        <v>8</v>
      </c>
      <c r="Y91" s="183" t="s">
        <v>14</v>
      </c>
      <c r="Z91" s="180" t="e">
        <f>#REF!</f>
        <v>#REF!</v>
      </c>
      <c r="AA91" s="185" t="e">
        <f t="shared" si="17"/>
        <v>#REF!</v>
      </c>
      <c r="AB91" s="186">
        <f t="shared" si="30"/>
        <v>0</v>
      </c>
      <c r="AC91" s="187">
        <f t="shared" si="31"/>
        <v>0</v>
      </c>
      <c r="AD91" s="95"/>
    </row>
    <row r="92" spans="1:30" s="44" customFormat="1" ht="46.8">
      <c r="A92" s="6">
        <v>88</v>
      </c>
      <c r="B92" s="6"/>
      <c r="C92" s="6" t="s">
        <v>495</v>
      </c>
      <c r="D92" s="14" t="s">
        <v>179</v>
      </c>
      <c r="E92" s="204" t="s">
        <v>14</v>
      </c>
      <c r="F92" s="208">
        <v>3700.0000000000005</v>
      </c>
      <c r="G92" s="132">
        <v>40</v>
      </c>
      <c r="H92" s="133">
        <v>3135.5932203389834</v>
      </c>
      <c r="I92" s="130">
        <f t="shared" si="18"/>
        <v>148000.00000000003</v>
      </c>
      <c r="J92" s="131">
        <f t="shared" si="16"/>
        <v>40</v>
      </c>
      <c r="K92" s="130">
        <f t="shared" si="19"/>
        <v>148000.00000000003</v>
      </c>
      <c r="L92" s="130">
        <f t="shared" si="20"/>
        <v>0</v>
      </c>
      <c r="M92" s="130">
        <f t="shared" si="21"/>
        <v>0</v>
      </c>
      <c r="N92" s="157"/>
      <c r="O92" s="158">
        <f t="shared" si="22"/>
        <v>0</v>
      </c>
      <c r="P92" s="159"/>
      <c r="Q92" s="158">
        <f t="shared" si="23"/>
        <v>0</v>
      </c>
      <c r="R92" s="158">
        <f t="shared" si="24"/>
        <v>0</v>
      </c>
      <c r="S92" s="158">
        <f t="shared" si="25"/>
        <v>0</v>
      </c>
      <c r="T92" s="179">
        <f t="shared" si="26"/>
        <v>40</v>
      </c>
      <c r="U92" s="180">
        <f t="shared" si="27"/>
        <v>148000.00000000003</v>
      </c>
      <c r="V92" s="181">
        <f t="shared" si="28"/>
        <v>40</v>
      </c>
      <c r="W92" s="182">
        <f t="shared" si="29"/>
        <v>148000.00000000003</v>
      </c>
      <c r="X92" s="189">
        <f t="shared" si="15"/>
        <v>40</v>
      </c>
      <c r="Y92" s="183" t="s">
        <v>14</v>
      </c>
      <c r="Z92" s="180" t="e">
        <f>#REF!</f>
        <v>#REF!</v>
      </c>
      <c r="AA92" s="185" t="e">
        <f t="shared" si="17"/>
        <v>#REF!</v>
      </c>
      <c r="AB92" s="186">
        <f t="shared" si="30"/>
        <v>0</v>
      </c>
      <c r="AC92" s="187">
        <f t="shared" si="31"/>
        <v>0</v>
      </c>
      <c r="AD92" s="95"/>
    </row>
    <row r="93" spans="1:30" s="44" customFormat="1" ht="31.2">
      <c r="A93" s="6">
        <v>89</v>
      </c>
      <c r="B93" s="6"/>
      <c r="C93" s="6" t="s">
        <v>496</v>
      </c>
      <c r="D93" s="14" t="s">
        <v>181</v>
      </c>
      <c r="E93" s="204" t="s">
        <v>14</v>
      </c>
      <c r="F93" s="208">
        <v>1000</v>
      </c>
      <c r="G93" s="132">
        <v>40</v>
      </c>
      <c r="H93" s="133">
        <v>847.45762711864415</v>
      </c>
      <c r="I93" s="130">
        <f t="shared" si="18"/>
        <v>40000</v>
      </c>
      <c r="J93" s="131">
        <f t="shared" si="16"/>
        <v>40</v>
      </c>
      <c r="K93" s="130">
        <f t="shared" si="19"/>
        <v>40000</v>
      </c>
      <c r="L93" s="130">
        <f t="shared" si="20"/>
        <v>0</v>
      </c>
      <c r="M93" s="130">
        <f t="shared" si="21"/>
        <v>0</v>
      </c>
      <c r="N93" s="157"/>
      <c r="O93" s="158">
        <f t="shared" si="22"/>
        <v>0</v>
      </c>
      <c r="P93" s="159"/>
      <c r="Q93" s="158">
        <f t="shared" si="23"/>
        <v>0</v>
      </c>
      <c r="R93" s="158">
        <f t="shared" si="24"/>
        <v>0</v>
      </c>
      <c r="S93" s="158">
        <f t="shared" si="25"/>
        <v>0</v>
      </c>
      <c r="T93" s="179">
        <f t="shared" si="26"/>
        <v>40</v>
      </c>
      <c r="U93" s="180">
        <f t="shared" si="27"/>
        <v>40000</v>
      </c>
      <c r="V93" s="181">
        <f t="shared" si="28"/>
        <v>40</v>
      </c>
      <c r="W93" s="182">
        <f t="shared" si="29"/>
        <v>40000</v>
      </c>
      <c r="X93" s="189">
        <f t="shared" si="15"/>
        <v>40</v>
      </c>
      <c r="Y93" s="183" t="s">
        <v>14</v>
      </c>
      <c r="Z93" s="180" t="e">
        <f>#REF!</f>
        <v>#REF!</v>
      </c>
      <c r="AA93" s="185" t="e">
        <f t="shared" si="17"/>
        <v>#REF!</v>
      </c>
      <c r="AB93" s="186">
        <f t="shared" si="30"/>
        <v>0</v>
      </c>
      <c r="AC93" s="187">
        <f t="shared" si="31"/>
        <v>0</v>
      </c>
      <c r="AD93" s="95"/>
    </row>
    <row r="94" spans="1:30" s="44" customFormat="1" ht="15.6">
      <c r="A94" s="6">
        <v>90</v>
      </c>
      <c r="B94" s="6"/>
      <c r="C94" s="6" t="s">
        <v>497</v>
      </c>
      <c r="D94" s="14" t="s">
        <v>183</v>
      </c>
      <c r="E94" s="204" t="s">
        <v>14</v>
      </c>
      <c r="F94" s="208">
        <v>210</v>
      </c>
      <c r="G94" s="132">
        <v>40</v>
      </c>
      <c r="H94" s="133">
        <v>177.96610169491527</v>
      </c>
      <c r="I94" s="130">
        <f t="shared" si="18"/>
        <v>8400</v>
      </c>
      <c r="J94" s="131">
        <f t="shared" si="16"/>
        <v>40</v>
      </c>
      <c r="K94" s="130">
        <f t="shared" si="19"/>
        <v>8400</v>
      </c>
      <c r="L94" s="130">
        <f t="shared" si="20"/>
        <v>0</v>
      </c>
      <c r="M94" s="130">
        <f t="shared" si="21"/>
        <v>0</v>
      </c>
      <c r="N94" s="157"/>
      <c r="O94" s="158">
        <f t="shared" si="22"/>
        <v>0</v>
      </c>
      <c r="P94" s="159"/>
      <c r="Q94" s="158">
        <f t="shared" si="23"/>
        <v>0</v>
      </c>
      <c r="R94" s="158">
        <f t="shared" si="24"/>
        <v>0</v>
      </c>
      <c r="S94" s="158">
        <f t="shared" si="25"/>
        <v>0</v>
      </c>
      <c r="T94" s="179">
        <f t="shared" si="26"/>
        <v>40</v>
      </c>
      <c r="U94" s="180">
        <f t="shared" si="27"/>
        <v>8400</v>
      </c>
      <c r="V94" s="181">
        <f t="shared" si="28"/>
        <v>40</v>
      </c>
      <c r="W94" s="182">
        <f t="shared" si="29"/>
        <v>8400</v>
      </c>
      <c r="X94" s="189">
        <f t="shared" si="15"/>
        <v>40</v>
      </c>
      <c r="Y94" s="183" t="s">
        <v>14</v>
      </c>
      <c r="Z94" s="180" t="e">
        <f>#REF!</f>
        <v>#REF!</v>
      </c>
      <c r="AA94" s="185" t="e">
        <f t="shared" si="17"/>
        <v>#REF!</v>
      </c>
      <c r="AB94" s="186">
        <f t="shared" si="30"/>
        <v>0</v>
      </c>
      <c r="AC94" s="187">
        <f t="shared" si="31"/>
        <v>0</v>
      </c>
      <c r="AD94" s="95"/>
    </row>
    <row r="95" spans="1:30" s="44" customFormat="1" ht="31.2">
      <c r="A95" s="6">
        <v>91</v>
      </c>
      <c r="B95" s="6"/>
      <c r="C95" s="6" t="s">
        <v>498</v>
      </c>
      <c r="D95" s="14" t="s">
        <v>185</v>
      </c>
      <c r="E95" s="204" t="s">
        <v>14</v>
      </c>
      <c r="F95" s="208">
        <v>600</v>
      </c>
      <c r="G95" s="132">
        <v>40</v>
      </c>
      <c r="H95" s="133">
        <v>508.47457627118649</v>
      </c>
      <c r="I95" s="130">
        <f t="shared" si="18"/>
        <v>24000</v>
      </c>
      <c r="J95" s="131">
        <f t="shared" si="16"/>
        <v>40</v>
      </c>
      <c r="K95" s="130">
        <f t="shared" si="19"/>
        <v>24000</v>
      </c>
      <c r="L95" s="130">
        <f t="shared" si="20"/>
        <v>0</v>
      </c>
      <c r="M95" s="130">
        <f t="shared" si="21"/>
        <v>0</v>
      </c>
      <c r="N95" s="157"/>
      <c r="O95" s="158">
        <f t="shared" si="22"/>
        <v>0</v>
      </c>
      <c r="P95" s="159"/>
      <c r="Q95" s="158">
        <f t="shared" si="23"/>
        <v>0</v>
      </c>
      <c r="R95" s="158">
        <f t="shared" si="24"/>
        <v>0</v>
      </c>
      <c r="S95" s="158">
        <f t="shared" si="25"/>
        <v>0</v>
      </c>
      <c r="T95" s="179">
        <f t="shared" si="26"/>
        <v>40</v>
      </c>
      <c r="U95" s="180">
        <f t="shared" si="27"/>
        <v>24000</v>
      </c>
      <c r="V95" s="181">
        <f t="shared" si="28"/>
        <v>40</v>
      </c>
      <c r="W95" s="182">
        <f t="shared" si="29"/>
        <v>24000</v>
      </c>
      <c r="X95" s="189">
        <f t="shared" si="15"/>
        <v>40</v>
      </c>
      <c r="Y95" s="183" t="s">
        <v>14</v>
      </c>
      <c r="Z95" s="180" t="e">
        <f>#REF!</f>
        <v>#REF!</v>
      </c>
      <c r="AA95" s="185" t="e">
        <f t="shared" si="17"/>
        <v>#REF!</v>
      </c>
      <c r="AB95" s="186">
        <f t="shared" si="30"/>
        <v>0</v>
      </c>
      <c r="AC95" s="187">
        <f t="shared" si="31"/>
        <v>0</v>
      </c>
      <c r="AD95" s="95"/>
    </row>
    <row r="96" spans="1:30" s="44" customFormat="1" ht="15.6">
      <c r="A96" s="6">
        <v>92</v>
      </c>
      <c r="B96" s="6"/>
      <c r="C96" s="6" t="s">
        <v>499</v>
      </c>
      <c r="D96" s="14" t="s">
        <v>187</v>
      </c>
      <c r="E96" s="204" t="s">
        <v>14</v>
      </c>
      <c r="F96" s="208">
        <v>3000</v>
      </c>
      <c r="G96" s="132">
        <v>5</v>
      </c>
      <c r="H96" s="133">
        <v>2542.3728813559323</v>
      </c>
      <c r="I96" s="130">
        <f t="shared" si="18"/>
        <v>15000</v>
      </c>
      <c r="J96" s="131">
        <f t="shared" si="16"/>
        <v>5</v>
      </c>
      <c r="K96" s="130">
        <f t="shared" si="19"/>
        <v>15000</v>
      </c>
      <c r="L96" s="130">
        <f t="shared" si="20"/>
        <v>0</v>
      </c>
      <c r="M96" s="130">
        <f t="shared" si="21"/>
        <v>0</v>
      </c>
      <c r="N96" s="157"/>
      <c r="O96" s="158">
        <f t="shared" si="22"/>
        <v>0</v>
      </c>
      <c r="P96" s="159"/>
      <c r="Q96" s="158">
        <f t="shared" si="23"/>
        <v>0</v>
      </c>
      <c r="R96" s="158">
        <f t="shared" si="24"/>
        <v>0</v>
      </c>
      <c r="S96" s="158">
        <f t="shared" si="25"/>
        <v>0</v>
      </c>
      <c r="T96" s="179">
        <f t="shared" si="26"/>
        <v>5</v>
      </c>
      <c r="U96" s="180">
        <f t="shared" si="27"/>
        <v>15000</v>
      </c>
      <c r="V96" s="181">
        <f t="shared" si="28"/>
        <v>5</v>
      </c>
      <c r="W96" s="182">
        <f t="shared" si="29"/>
        <v>15000</v>
      </c>
      <c r="X96" s="189">
        <f t="shared" si="15"/>
        <v>5</v>
      </c>
      <c r="Y96" s="183" t="s">
        <v>14</v>
      </c>
      <c r="Z96" s="180" t="e">
        <f>#REF!</f>
        <v>#REF!</v>
      </c>
      <c r="AA96" s="185" t="e">
        <f t="shared" si="17"/>
        <v>#REF!</v>
      </c>
      <c r="AB96" s="186">
        <f t="shared" si="30"/>
        <v>0</v>
      </c>
      <c r="AC96" s="187">
        <f t="shared" si="31"/>
        <v>0</v>
      </c>
      <c r="AD96" s="95"/>
    </row>
    <row r="97" spans="1:30" s="44" customFormat="1" ht="31.2">
      <c r="A97" s="6">
        <v>93</v>
      </c>
      <c r="B97" s="6"/>
      <c r="C97" s="6" t="s">
        <v>500</v>
      </c>
      <c r="D97" s="14" t="s">
        <v>189</v>
      </c>
      <c r="E97" s="204" t="s">
        <v>14</v>
      </c>
      <c r="F97" s="208">
        <v>4899.9999999999991</v>
      </c>
      <c r="G97" s="132">
        <v>10</v>
      </c>
      <c r="H97" s="133">
        <v>4152.5423728813557</v>
      </c>
      <c r="I97" s="130">
        <f t="shared" si="18"/>
        <v>48999.999999999993</v>
      </c>
      <c r="J97" s="131">
        <f t="shared" si="16"/>
        <v>10</v>
      </c>
      <c r="K97" s="130">
        <f t="shared" si="19"/>
        <v>48999.999999999993</v>
      </c>
      <c r="L97" s="130">
        <f t="shared" si="20"/>
        <v>0</v>
      </c>
      <c r="M97" s="130">
        <f t="shared" si="21"/>
        <v>0</v>
      </c>
      <c r="N97" s="157"/>
      <c r="O97" s="158">
        <f t="shared" si="22"/>
        <v>0</v>
      </c>
      <c r="P97" s="159"/>
      <c r="Q97" s="158">
        <f t="shared" si="23"/>
        <v>0</v>
      </c>
      <c r="R97" s="158">
        <f t="shared" si="24"/>
        <v>0</v>
      </c>
      <c r="S97" s="158">
        <f t="shared" si="25"/>
        <v>0</v>
      </c>
      <c r="T97" s="179">
        <f t="shared" si="26"/>
        <v>10</v>
      </c>
      <c r="U97" s="180">
        <f t="shared" si="27"/>
        <v>48999.999999999993</v>
      </c>
      <c r="V97" s="181">
        <f t="shared" si="28"/>
        <v>10</v>
      </c>
      <c r="W97" s="182">
        <f t="shared" si="29"/>
        <v>48999.999999999993</v>
      </c>
      <c r="X97" s="189">
        <f t="shared" si="15"/>
        <v>10</v>
      </c>
      <c r="Y97" s="183" t="s">
        <v>14</v>
      </c>
      <c r="Z97" s="180" t="e">
        <f>#REF!</f>
        <v>#REF!</v>
      </c>
      <c r="AA97" s="185" t="e">
        <f t="shared" si="17"/>
        <v>#REF!</v>
      </c>
      <c r="AB97" s="186">
        <f t="shared" si="30"/>
        <v>0</v>
      </c>
      <c r="AC97" s="187">
        <f t="shared" si="31"/>
        <v>0</v>
      </c>
      <c r="AD97" s="95"/>
    </row>
    <row r="98" spans="1:30" s="44" customFormat="1" ht="31.2">
      <c r="A98" s="6">
        <v>94</v>
      </c>
      <c r="B98" s="6"/>
      <c r="C98" s="6" t="s">
        <v>501</v>
      </c>
      <c r="D98" s="14" t="s">
        <v>191</v>
      </c>
      <c r="E98" s="204" t="s">
        <v>14</v>
      </c>
      <c r="F98" s="208">
        <v>900</v>
      </c>
      <c r="G98" s="132">
        <v>15</v>
      </c>
      <c r="H98" s="133">
        <v>762.71186440677968</v>
      </c>
      <c r="I98" s="130">
        <f t="shared" si="18"/>
        <v>13500</v>
      </c>
      <c r="J98" s="131">
        <f t="shared" si="16"/>
        <v>15</v>
      </c>
      <c r="K98" s="130">
        <f t="shared" si="19"/>
        <v>13500</v>
      </c>
      <c r="L98" s="130">
        <f t="shared" si="20"/>
        <v>0</v>
      </c>
      <c r="M98" s="130">
        <f t="shared" si="21"/>
        <v>0</v>
      </c>
      <c r="N98" s="157"/>
      <c r="O98" s="158">
        <f t="shared" si="22"/>
        <v>0</v>
      </c>
      <c r="P98" s="159"/>
      <c r="Q98" s="158">
        <f t="shared" si="23"/>
        <v>0</v>
      </c>
      <c r="R98" s="158">
        <f t="shared" si="24"/>
        <v>0</v>
      </c>
      <c r="S98" s="158">
        <f t="shared" si="25"/>
        <v>0</v>
      </c>
      <c r="T98" s="179">
        <f t="shared" si="26"/>
        <v>15</v>
      </c>
      <c r="U98" s="180">
        <f t="shared" si="27"/>
        <v>13500</v>
      </c>
      <c r="V98" s="181">
        <f t="shared" si="28"/>
        <v>15</v>
      </c>
      <c r="W98" s="182">
        <f t="shared" si="29"/>
        <v>13500</v>
      </c>
      <c r="X98" s="189">
        <f t="shared" si="15"/>
        <v>15</v>
      </c>
      <c r="Y98" s="183" t="s">
        <v>14</v>
      </c>
      <c r="Z98" s="180" t="e">
        <f>#REF!</f>
        <v>#REF!</v>
      </c>
      <c r="AA98" s="185" t="e">
        <f t="shared" si="17"/>
        <v>#REF!</v>
      </c>
      <c r="AB98" s="186">
        <f t="shared" si="30"/>
        <v>0</v>
      </c>
      <c r="AC98" s="187">
        <f t="shared" si="31"/>
        <v>0</v>
      </c>
      <c r="AD98" s="95"/>
    </row>
    <row r="99" spans="1:30" s="44" customFormat="1" ht="15.6">
      <c r="A99" s="6">
        <v>95</v>
      </c>
      <c r="B99" s="6"/>
      <c r="C99" s="6" t="s">
        <v>502</v>
      </c>
      <c r="D99" s="14" t="s">
        <v>193</v>
      </c>
      <c r="E99" s="204" t="s">
        <v>14</v>
      </c>
      <c r="F99" s="208">
        <v>3200</v>
      </c>
      <c r="G99" s="132">
        <v>15</v>
      </c>
      <c r="H99" s="133">
        <v>2711.8644067796613</v>
      </c>
      <c r="I99" s="130">
        <f t="shared" si="18"/>
        <v>48000</v>
      </c>
      <c r="J99" s="131">
        <f t="shared" si="16"/>
        <v>15</v>
      </c>
      <c r="K99" s="130">
        <f t="shared" si="19"/>
        <v>48000</v>
      </c>
      <c r="L99" s="130">
        <f t="shared" si="20"/>
        <v>0</v>
      </c>
      <c r="M99" s="130">
        <f t="shared" si="21"/>
        <v>0</v>
      </c>
      <c r="N99" s="157"/>
      <c r="O99" s="158">
        <f t="shared" si="22"/>
        <v>0</v>
      </c>
      <c r="P99" s="159"/>
      <c r="Q99" s="158">
        <f t="shared" si="23"/>
        <v>0</v>
      </c>
      <c r="R99" s="158">
        <f t="shared" si="24"/>
        <v>0</v>
      </c>
      <c r="S99" s="158">
        <f t="shared" si="25"/>
        <v>0</v>
      </c>
      <c r="T99" s="179">
        <f t="shared" si="26"/>
        <v>15</v>
      </c>
      <c r="U99" s="180">
        <f t="shared" si="27"/>
        <v>48000</v>
      </c>
      <c r="V99" s="181">
        <f t="shared" si="28"/>
        <v>15</v>
      </c>
      <c r="W99" s="182">
        <f t="shared" si="29"/>
        <v>48000</v>
      </c>
      <c r="X99" s="189">
        <f t="shared" si="15"/>
        <v>15</v>
      </c>
      <c r="Y99" s="183" t="s">
        <v>14</v>
      </c>
      <c r="Z99" s="180" t="e">
        <f>#REF!</f>
        <v>#REF!</v>
      </c>
      <c r="AA99" s="185" t="e">
        <f t="shared" si="17"/>
        <v>#REF!</v>
      </c>
      <c r="AB99" s="186">
        <f t="shared" si="30"/>
        <v>0</v>
      </c>
      <c r="AC99" s="187">
        <f t="shared" si="31"/>
        <v>0</v>
      </c>
      <c r="AD99" s="95"/>
    </row>
    <row r="100" spans="1:30" s="44" customFormat="1" ht="62.4">
      <c r="A100" s="6">
        <v>96</v>
      </c>
      <c r="B100" s="6"/>
      <c r="C100" s="6" t="s">
        <v>503</v>
      </c>
      <c r="D100" s="14" t="s">
        <v>195</v>
      </c>
      <c r="E100" s="204" t="s">
        <v>14</v>
      </c>
      <c r="F100" s="208">
        <v>1315000</v>
      </c>
      <c r="G100" s="132">
        <v>1</v>
      </c>
      <c r="H100" s="133">
        <v>1114406.779661017</v>
      </c>
      <c r="I100" s="130">
        <f t="shared" si="18"/>
        <v>1315000</v>
      </c>
      <c r="J100" s="131">
        <f t="shared" si="16"/>
        <v>1</v>
      </c>
      <c r="K100" s="130">
        <f t="shared" si="19"/>
        <v>1315000</v>
      </c>
      <c r="L100" s="130">
        <f t="shared" si="20"/>
        <v>0</v>
      </c>
      <c r="M100" s="130">
        <f t="shared" si="21"/>
        <v>0</v>
      </c>
      <c r="N100" s="157"/>
      <c r="O100" s="158">
        <f t="shared" si="22"/>
        <v>0</v>
      </c>
      <c r="P100" s="159"/>
      <c r="Q100" s="158">
        <f t="shared" si="23"/>
        <v>0</v>
      </c>
      <c r="R100" s="158">
        <f t="shared" si="24"/>
        <v>0</v>
      </c>
      <c r="S100" s="158">
        <f t="shared" si="25"/>
        <v>0</v>
      </c>
      <c r="T100" s="179">
        <f t="shared" si="26"/>
        <v>1</v>
      </c>
      <c r="U100" s="180">
        <f t="shared" si="27"/>
        <v>1315000</v>
      </c>
      <c r="V100" s="181">
        <f t="shared" si="28"/>
        <v>1</v>
      </c>
      <c r="W100" s="182">
        <f t="shared" si="29"/>
        <v>1315000</v>
      </c>
      <c r="X100" s="189">
        <f t="shared" si="15"/>
        <v>1</v>
      </c>
      <c r="Y100" s="183" t="s">
        <v>14</v>
      </c>
      <c r="Z100" s="180" t="e">
        <f>#REF!</f>
        <v>#REF!</v>
      </c>
      <c r="AA100" s="185" t="e">
        <f t="shared" si="17"/>
        <v>#REF!</v>
      </c>
      <c r="AB100" s="186">
        <f t="shared" si="30"/>
        <v>0</v>
      </c>
      <c r="AC100" s="187">
        <f t="shared" si="31"/>
        <v>0</v>
      </c>
      <c r="AD100" s="95"/>
    </row>
    <row r="101" spans="1:30" s="44" customFormat="1" ht="62.4">
      <c r="A101" s="6">
        <v>97</v>
      </c>
      <c r="B101" s="6"/>
      <c r="C101" s="6" t="s">
        <v>504</v>
      </c>
      <c r="D101" s="14" t="s">
        <v>197</v>
      </c>
      <c r="E101" s="204" t="s">
        <v>14</v>
      </c>
      <c r="F101" s="208">
        <v>875000.00000000012</v>
      </c>
      <c r="G101" s="132">
        <v>1</v>
      </c>
      <c r="H101" s="133">
        <v>741525.42372881365</v>
      </c>
      <c r="I101" s="130">
        <f t="shared" si="18"/>
        <v>875000.00000000012</v>
      </c>
      <c r="J101" s="131">
        <f t="shared" si="16"/>
        <v>1</v>
      </c>
      <c r="K101" s="130">
        <f t="shared" si="19"/>
        <v>875000.00000000012</v>
      </c>
      <c r="L101" s="130">
        <f t="shared" si="20"/>
        <v>0</v>
      </c>
      <c r="M101" s="130">
        <f t="shared" si="21"/>
        <v>0</v>
      </c>
      <c r="N101" s="157"/>
      <c r="O101" s="158">
        <f t="shared" si="22"/>
        <v>0</v>
      </c>
      <c r="P101" s="159"/>
      <c r="Q101" s="158">
        <f t="shared" si="23"/>
        <v>0</v>
      </c>
      <c r="R101" s="158">
        <f t="shared" si="24"/>
        <v>0</v>
      </c>
      <c r="S101" s="158">
        <f t="shared" si="25"/>
        <v>0</v>
      </c>
      <c r="T101" s="179">
        <f t="shared" si="26"/>
        <v>1</v>
      </c>
      <c r="U101" s="180">
        <f t="shared" si="27"/>
        <v>875000.00000000012</v>
      </c>
      <c r="V101" s="181">
        <f t="shared" si="28"/>
        <v>1</v>
      </c>
      <c r="W101" s="182">
        <f t="shared" si="29"/>
        <v>875000.00000000012</v>
      </c>
      <c r="X101" s="189">
        <f t="shared" si="15"/>
        <v>1</v>
      </c>
      <c r="Y101" s="183" t="s">
        <v>14</v>
      </c>
      <c r="Z101" s="180" t="e">
        <f>#REF!</f>
        <v>#REF!</v>
      </c>
      <c r="AA101" s="185" t="e">
        <f t="shared" si="17"/>
        <v>#REF!</v>
      </c>
      <c r="AB101" s="186">
        <f t="shared" si="30"/>
        <v>0</v>
      </c>
      <c r="AC101" s="187">
        <f t="shared" si="31"/>
        <v>0</v>
      </c>
      <c r="AD101" s="95"/>
    </row>
    <row r="102" spans="1:30" s="44" customFormat="1" ht="62.4">
      <c r="A102" s="6">
        <v>98</v>
      </c>
      <c r="B102" s="6"/>
      <c r="C102" s="6" t="s">
        <v>505</v>
      </c>
      <c r="D102" s="14" t="s">
        <v>199</v>
      </c>
      <c r="E102" s="204" t="s">
        <v>14</v>
      </c>
      <c r="F102" s="208">
        <v>370000</v>
      </c>
      <c r="G102" s="134">
        <v>2</v>
      </c>
      <c r="H102" s="133">
        <v>313559.32203389832</v>
      </c>
      <c r="I102" s="130">
        <f t="shared" si="18"/>
        <v>740000</v>
      </c>
      <c r="J102" s="131">
        <f t="shared" si="16"/>
        <v>2</v>
      </c>
      <c r="K102" s="130">
        <f t="shared" si="19"/>
        <v>740000</v>
      </c>
      <c r="L102" s="130">
        <f t="shared" si="20"/>
        <v>0</v>
      </c>
      <c r="M102" s="130">
        <f t="shared" si="21"/>
        <v>0</v>
      </c>
      <c r="N102" s="157"/>
      <c r="O102" s="158">
        <f t="shared" si="22"/>
        <v>0</v>
      </c>
      <c r="P102" s="159"/>
      <c r="Q102" s="158">
        <f t="shared" si="23"/>
        <v>0</v>
      </c>
      <c r="R102" s="158">
        <f t="shared" si="24"/>
        <v>0</v>
      </c>
      <c r="S102" s="158">
        <f t="shared" si="25"/>
        <v>0</v>
      </c>
      <c r="T102" s="179">
        <f t="shared" si="26"/>
        <v>2</v>
      </c>
      <c r="U102" s="180">
        <f t="shared" si="27"/>
        <v>740000</v>
      </c>
      <c r="V102" s="181">
        <f t="shared" si="28"/>
        <v>2</v>
      </c>
      <c r="W102" s="182">
        <f t="shared" si="29"/>
        <v>740000</v>
      </c>
      <c r="X102" s="189">
        <f t="shared" si="15"/>
        <v>2</v>
      </c>
      <c r="Y102" s="183" t="s">
        <v>14</v>
      </c>
      <c r="Z102" s="180" t="e">
        <f>#REF!</f>
        <v>#REF!</v>
      </c>
      <c r="AA102" s="185" t="e">
        <f t="shared" si="17"/>
        <v>#REF!</v>
      </c>
      <c r="AB102" s="186">
        <f t="shared" si="30"/>
        <v>0</v>
      </c>
      <c r="AC102" s="187">
        <f t="shared" si="31"/>
        <v>0</v>
      </c>
      <c r="AD102" s="95"/>
    </row>
    <row r="103" spans="1:30" s="44" customFormat="1" ht="78">
      <c r="A103" s="6">
        <v>99</v>
      </c>
      <c r="B103" s="6"/>
      <c r="C103" s="6" t="s">
        <v>506</v>
      </c>
      <c r="D103" s="14" t="s">
        <v>201</v>
      </c>
      <c r="E103" s="204" t="s">
        <v>14</v>
      </c>
      <c r="F103" s="208">
        <v>450000.00000000006</v>
      </c>
      <c r="G103" s="134">
        <v>1</v>
      </c>
      <c r="H103" s="133">
        <v>381355.93220338988</v>
      </c>
      <c r="I103" s="130">
        <f t="shared" si="18"/>
        <v>450000.00000000006</v>
      </c>
      <c r="J103" s="131">
        <f t="shared" si="16"/>
        <v>1</v>
      </c>
      <c r="K103" s="130">
        <f t="shared" si="19"/>
        <v>450000.00000000006</v>
      </c>
      <c r="L103" s="130">
        <f t="shared" si="20"/>
        <v>0</v>
      </c>
      <c r="M103" s="130">
        <f t="shared" si="21"/>
        <v>0</v>
      </c>
      <c r="N103" s="157"/>
      <c r="O103" s="158">
        <f t="shared" si="22"/>
        <v>0</v>
      </c>
      <c r="P103" s="159"/>
      <c r="Q103" s="158">
        <f t="shared" si="23"/>
        <v>0</v>
      </c>
      <c r="R103" s="158">
        <f t="shared" si="24"/>
        <v>0</v>
      </c>
      <c r="S103" s="158">
        <f t="shared" si="25"/>
        <v>0</v>
      </c>
      <c r="T103" s="179">
        <f t="shared" si="26"/>
        <v>1</v>
      </c>
      <c r="U103" s="180">
        <f t="shared" si="27"/>
        <v>450000.00000000006</v>
      </c>
      <c r="V103" s="181">
        <f t="shared" si="28"/>
        <v>1</v>
      </c>
      <c r="W103" s="182">
        <f t="shared" si="29"/>
        <v>450000.00000000006</v>
      </c>
      <c r="X103" s="189">
        <f t="shared" si="15"/>
        <v>1</v>
      </c>
      <c r="Y103" s="183" t="s">
        <v>14</v>
      </c>
      <c r="Z103" s="180" t="e">
        <f>#REF!</f>
        <v>#REF!</v>
      </c>
      <c r="AA103" s="185" t="e">
        <f t="shared" si="17"/>
        <v>#REF!</v>
      </c>
      <c r="AB103" s="186">
        <f t="shared" si="30"/>
        <v>0</v>
      </c>
      <c r="AC103" s="187">
        <f t="shared" si="31"/>
        <v>0</v>
      </c>
      <c r="AD103" s="95"/>
    </row>
    <row r="104" spans="1:30" s="44" customFormat="1" ht="156">
      <c r="A104" s="6">
        <v>100</v>
      </c>
      <c r="B104" s="6"/>
      <c r="C104" s="6" t="s">
        <v>507</v>
      </c>
      <c r="D104" s="7" t="s">
        <v>203</v>
      </c>
      <c r="E104" s="204" t="s">
        <v>14</v>
      </c>
      <c r="F104" s="208">
        <v>4000000</v>
      </c>
      <c r="G104" s="129">
        <v>1</v>
      </c>
      <c r="H104" s="133">
        <v>3389830.5084745763</v>
      </c>
      <c r="I104" s="130">
        <f t="shared" si="18"/>
        <v>4000000</v>
      </c>
      <c r="J104" s="131">
        <v>0</v>
      </c>
      <c r="K104" s="130">
        <f t="shared" si="19"/>
        <v>0</v>
      </c>
      <c r="L104" s="130">
        <f t="shared" si="20"/>
        <v>0</v>
      </c>
      <c r="M104" s="130">
        <f t="shared" si="21"/>
        <v>4000000</v>
      </c>
      <c r="N104" s="157"/>
      <c r="O104" s="158">
        <f t="shared" si="22"/>
        <v>0</v>
      </c>
      <c r="P104" s="159"/>
      <c r="Q104" s="158">
        <f t="shared" si="23"/>
        <v>0</v>
      </c>
      <c r="R104" s="158">
        <f t="shared" si="24"/>
        <v>0</v>
      </c>
      <c r="S104" s="158">
        <f t="shared" si="25"/>
        <v>0</v>
      </c>
      <c r="T104" s="179">
        <f t="shared" si="26"/>
        <v>1</v>
      </c>
      <c r="U104" s="180">
        <f t="shared" si="27"/>
        <v>4000000</v>
      </c>
      <c r="V104" s="181">
        <f t="shared" si="28"/>
        <v>0</v>
      </c>
      <c r="W104" s="182">
        <f t="shared" si="29"/>
        <v>0</v>
      </c>
      <c r="X104" s="189">
        <v>0</v>
      </c>
      <c r="Y104" s="183" t="s">
        <v>14</v>
      </c>
      <c r="Z104" s="180" t="e">
        <f>#REF!</f>
        <v>#REF!</v>
      </c>
      <c r="AA104" s="185" t="e">
        <f t="shared" si="17"/>
        <v>#REF!</v>
      </c>
      <c r="AB104" s="186">
        <f t="shared" si="30"/>
        <v>0</v>
      </c>
      <c r="AC104" s="187">
        <f t="shared" si="31"/>
        <v>4000000</v>
      </c>
      <c r="AD104" s="95"/>
    </row>
    <row r="105" spans="1:30" s="44" customFormat="1" ht="15.6">
      <c r="A105" s="6">
        <v>101</v>
      </c>
      <c r="B105" s="6"/>
      <c r="C105" s="6" t="s">
        <v>508</v>
      </c>
      <c r="D105" s="14" t="s">
        <v>205</v>
      </c>
      <c r="E105" s="206" t="s">
        <v>64</v>
      </c>
      <c r="F105" s="209">
        <v>300</v>
      </c>
      <c r="G105" s="132">
        <v>200</v>
      </c>
      <c r="H105" s="133">
        <v>254.23728813559325</v>
      </c>
      <c r="I105" s="130">
        <f t="shared" si="18"/>
        <v>60000</v>
      </c>
      <c r="J105" s="131">
        <f t="shared" si="16"/>
        <v>200</v>
      </c>
      <c r="K105" s="130">
        <f t="shared" si="19"/>
        <v>60000</v>
      </c>
      <c r="L105" s="130">
        <f t="shared" si="20"/>
        <v>0</v>
      </c>
      <c r="M105" s="130">
        <f t="shared" si="21"/>
        <v>0</v>
      </c>
      <c r="N105" s="157"/>
      <c r="O105" s="158">
        <f t="shared" si="22"/>
        <v>0</v>
      </c>
      <c r="P105" s="159"/>
      <c r="Q105" s="158">
        <f t="shared" si="23"/>
        <v>0</v>
      </c>
      <c r="R105" s="158">
        <f t="shared" si="24"/>
        <v>0</v>
      </c>
      <c r="S105" s="158">
        <f t="shared" si="25"/>
        <v>0</v>
      </c>
      <c r="T105" s="179">
        <f t="shared" si="26"/>
        <v>200</v>
      </c>
      <c r="U105" s="180">
        <f t="shared" si="27"/>
        <v>60000</v>
      </c>
      <c r="V105" s="181">
        <f t="shared" si="28"/>
        <v>200</v>
      </c>
      <c r="W105" s="182">
        <f t="shared" si="29"/>
        <v>60000</v>
      </c>
      <c r="X105" s="189">
        <f t="shared" ref="X105:X124" si="32">T105</f>
        <v>200</v>
      </c>
      <c r="Y105" s="190" t="s">
        <v>64</v>
      </c>
      <c r="Z105" s="180" t="e">
        <f>#REF!</f>
        <v>#REF!</v>
      </c>
      <c r="AA105" s="185" t="e">
        <f t="shared" si="17"/>
        <v>#REF!</v>
      </c>
      <c r="AB105" s="186">
        <f t="shared" si="30"/>
        <v>0</v>
      </c>
      <c r="AC105" s="187">
        <f t="shared" si="31"/>
        <v>0</v>
      </c>
      <c r="AD105" s="95"/>
    </row>
    <row r="106" spans="1:30" s="44" customFormat="1" ht="15.6">
      <c r="A106" s="6">
        <v>102</v>
      </c>
      <c r="B106" s="6"/>
      <c r="C106" s="6" t="s">
        <v>509</v>
      </c>
      <c r="D106" s="14" t="s">
        <v>207</v>
      </c>
      <c r="E106" s="206" t="s">
        <v>64</v>
      </c>
      <c r="F106" s="209">
        <v>560</v>
      </c>
      <c r="G106" s="132">
        <v>200</v>
      </c>
      <c r="H106" s="133">
        <v>474.57627118644069</v>
      </c>
      <c r="I106" s="130">
        <f t="shared" si="18"/>
        <v>112000</v>
      </c>
      <c r="J106" s="131">
        <f t="shared" si="16"/>
        <v>200</v>
      </c>
      <c r="K106" s="130">
        <f t="shared" si="19"/>
        <v>112000</v>
      </c>
      <c r="L106" s="130">
        <f t="shared" si="20"/>
        <v>0</v>
      </c>
      <c r="M106" s="130">
        <f t="shared" si="21"/>
        <v>0</v>
      </c>
      <c r="N106" s="157"/>
      <c r="O106" s="158">
        <f t="shared" si="22"/>
        <v>0</v>
      </c>
      <c r="P106" s="159"/>
      <c r="Q106" s="158">
        <f t="shared" si="23"/>
        <v>0</v>
      </c>
      <c r="R106" s="158">
        <f t="shared" si="24"/>
        <v>0</v>
      </c>
      <c r="S106" s="158">
        <f t="shared" si="25"/>
        <v>0</v>
      </c>
      <c r="T106" s="179">
        <f t="shared" si="26"/>
        <v>200</v>
      </c>
      <c r="U106" s="180">
        <f t="shared" si="27"/>
        <v>112000</v>
      </c>
      <c r="V106" s="181">
        <f t="shared" si="28"/>
        <v>200</v>
      </c>
      <c r="W106" s="182">
        <f t="shared" si="29"/>
        <v>112000</v>
      </c>
      <c r="X106" s="189">
        <f t="shared" si="32"/>
        <v>200</v>
      </c>
      <c r="Y106" s="190" t="s">
        <v>64</v>
      </c>
      <c r="Z106" s="180" t="e">
        <f>#REF!</f>
        <v>#REF!</v>
      </c>
      <c r="AA106" s="185" t="e">
        <f t="shared" si="17"/>
        <v>#REF!</v>
      </c>
      <c r="AB106" s="186">
        <f t="shared" si="30"/>
        <v>0</v>
      </c>
      <c r="AC106" s="187">
        <f t="shared" si="31"/>
        <v>0</v>
      </c>
      <c r="AD106" s="95"/>
    </row>
    <row r="107" spans="1:30" s="44" customFormat="1" ht="15.6">
      <c r="A107" s="6">
        <v>103</v>
      </c>
      <c r="B107" s="6"/>
      <c r="C107" s="6" t="s">
        <v>510</v>
      </c>
      <c r="D107" s="14" t="s">
        <v>209</v>
      </c>
      <c r="E107" s="206" t="s">
        <v>64</v>
      </c>
      <c r="F107" s="209">
        <v>750</v>
      </c>
      <c r="G107" s="132">
        <v>75</v>
      </c>
      <c r="H107" s="133">
        <v>635.59322033898309</v>
      </c>
      <c r="I107" s="130">
        <f t="shared" si="18"/>
        <v>56250</v>
      </c>
      <c r="J107" s="131">
        <f t="shared" si="16"/>
        <v>75</v>
      </c>
      <c r="K107" s="130">
        <f t="shared" si="19"/>
        <v>56250</v>
      </c>
      <c r="L107" s="130">
        <f t="shared" si="20"/>
        <v>0</v>
      </c>
      <c r="M107" s="130">
        <f t="shared" si="21"/>
        <v>0</v>
      </c>
      <c r="N107" s="157"/>
      <c r="O107" s="158">
        <f t="shared" si="22"/>
        <v>0</v>
      </c>
      <c r="P107" s="159"/>
      <c r="Q107" s="158">
        <f t="shared" si="23"/>
        <v>0</v>
      </c>
      <c r="R107" s="158">
        <f t="shared" si="24"/>
        <v>0</v>
      </c>
      <c r="S107" s="158">
        <f t="shared" si="25"/>
        <v>0</v>
      </c>
      <c r="T107" s="179">
        <f t="shared" si="26"/>
        <v>75</v>
      </c>
      <c r="U107" s="180">
        <f t="shared" si="27"/>
        <v>56250</v>
      </c>
      <c r="V107" s="181">
        <f t="shared" si="28"/>
        <v>75</v>
      </c>
      <c r="W107" s="182">
        <f t="shared" si="29"/>
        <v>56250</v>
      </c>
      <c r="X107" s="189">
        <f t="shared" si="32"/>
        <v>75</v>
      </c>
      <c r="Y107" s="190" t="s">
        <v>64</v>
      </c>
      <c r="Z107" s="180" t="e">
        <f>#REF!</f>
        <v>#REF!</v>
      </c>
      <c r="AA107" s="185" t="e">
        <f t="shared" si="17"/>
        <v>#REF!</v>
      </c>
      <c r="AB107" s="186">
        <f t="shared" si="30"/>
        <v>0</v>
      </c>
      <c r="AC107" s="187">
        <f t="shared" si="31"/>
        <v>0</v>
      </c>
      <c r="AD107" s="95"/>
    </row>
    <row r="108" spans="1:30" s="44" customFormat="1" ht="15.6">
      <c r="A108" s="6">
        <v>104</v>
      </c>
      <c r="B108" s="6"/>
      <c r="C108" s="6" t="s">
        <v>511</v>
      </c>
      <c r="D108" s="14" t="s">
        <v>211</v>
      </c>
      <c r="E108" s="206" t="s">
        <v>64</v>
      </c>
      <c r="F108" s="209">
        <v>1050</v>
      </c>
      <c r="G108" s="132">
        <v>50</v>
      </c>
      <c r="H108" s="133">
        <v>889.83050847457628</v>
      </c>
      <c r="I108" s="130">
        <f t="shared" si="18"/>
        <v>52500</v>
      </c>
      <c r="J108" s="131">
        <f t="shared" si="16"/>
        <v>50</v>
      </c>
      <c r="K108" s="130">
        <f t="shared" si="19"/>
        <v>52500</v>
      </c>
      <c r="L108" s="130">
        <f t="shared" si="20"/>
        <v>0</v>
      </c>
      <c r="M108" s="130">
        <f t="shared" si="21"/>
        <v>0</v>
      </c>
      <c r="N108" s="157"/>
      <c r="O108" s="158">
        <f t="shared" si="22"/>
        <v>0</v>
      </c>
      <c r="P108" s="159"/>
      <c r="Q108" s="158">
        <f t="shared" si="23"/>
        <v>0</v>
      </c>
      <c r="R108" s="158">
        <f t="shared" si="24"/>
        <v>0</v>
      </c>
      <c r="S108" s="158">
        <f t="shared" si="25"/>
        <v>0</v>
      </c>
      <c r="T108" s="179">
        <f t="shared" si="26"/>
        <v>50</v>
      </c>
      <c r="U108" s="180">
        <f t="shared" si="27"/>
        <v>52500</v>
      </c>
      <c r="V108" s="181">
        <f t="shared" si="28"/>
        <v>50</v>
      </c>
      <c r="W108" s="182">
        <f t="shared" si="29"/>
        <v>52500</v>
      </c>
      <c r="X108" s="189">
        <f t="shared" si="32"/>
        <v>50</v>
      </c>
      <c r="Y108" s="190" t="s">
        <v>64</v>
      </c>
      <c r="Z108" s="180" t="e">
        <f>#REF!</f>
        <v>#REF!</v>
      </c>
      <c r="AA108" s="185" t="e">
        <f t="shared" si="17"/>
        <v>#REF!</v>
      </c>
      <c r="AB108" s="186">
        <f t="shared" si="30"/>
        <v>0</v>
      </c>
      <c r="AC108" s="187">
        <f t="shared" si="31"/>
        <v>0</v>
      </c>
      <c r="AD108" s="95"/>
    </row>
    <row r="109" spans="1:30" s="44" customFormat="1" ht="15.6">
      <c r="A109" s="6">
        <v>105</v>
      </c>
      <c r="B109" s="6"/>
      <c r="C109" s="6" t="s">
        <v>512</v>
      </c>
      <c r="D109" s="14" t="s">
        <v>213</v>
      </c>
      <c r="E109" s="206" t="s">
        <v>64</v>
      </c>
      <c r="F109" s="209">
        <v>1500</v>
      </c>
      <c r="G109" s="132">
        <v>50</v>
      </c>
      <c r="H109" s="133">
        <v>1271.1864406779662</v>
      </c>
      <c r="I109" s="130">
        <f t="shared" si="18"/>
        <v>75000</v>
      </c>
      <c r="J109" s="131">
        <f t="shared" si="16"/>
        <v>50</v>
      </c>
      <c r="K109" s="130">
        <f t="shared" si="19"/>
        <v>75000</v>
      </c>
      <c r="L109" s="130">
        <f t="shared" si="20"/>
        <v>0</v>
      </c>
      <c r="M109" s="130">
        <f t="shared" si="21"/>
        <v>0</v>
      </c>
      <c r="N109" s="157"/>
      <c r="O109" s="158">
        <f t="shared" si="22"/>
        <v>0</v>
      </c>
      <c r="P109" s="159"/>
      <c r="Q109" s="158">
        <f t="shared" si="23"/>
        <v>0</v>
      </c>
      <c r="R109" s="158">
        <f t="shared" si="24"/>
        <v>0</v>
      </c>
      <c r="S109" s="158">
        <f t="shared" si="25"/>
        <v>0</v>
      </c>
      <c r="T109" s="179">
        <f t="shared" si="26"/>
        <v>50</v>
      </c>
      <c r="U109" s="180">
        <f t="shared" si="27"/>
        <v>75000</v>
      </c>
      <c r="V109" s="181">
        <f t="shared" si="28"/>
        <v>50</v>
      </c>
      <c r="W109" s="182">
        <f t="shared" si="29"/>
        <v>75000</v>
      </c>
      <c r="X109" s="189">
        <f t="shared" si="32"/>
        <v>50</v>
      </c>
      <c r="Y109" s="190" t="s">
        <v>64</v>
      </c>
      <c r="Z109" s="180" t="e">
        <f>#REF!</f>
        <v>#REF!</v>
      </c>
      <c r="AA109" s="185" t="e">
        <f t="shared" si="17"/>
        <v>#REF!</v>
      </c>
      <c r="AB109" s="186">
        <f t="shared" si="30"/>
        <v>0</v>
      </c>
      <c r="AC109" s="187">
        <f t="shared" si="31"/>
        <v>0</v>
      </c>
      <c r="AD109" s="95"/>
    </row>
    <row r="110" spans="1:30" s="44" customFormat="1" ht="15.6">
      <c r="A110" s="6">
        <v>106</v>
      </c>
      <c r="B110" s="6"/>
      <c r="C110" s="6" t="s">
        <v>513</v>
      </c>
      <c r="D110" s="14" t="s">
        <v>215</v>
      </c>
      <c r="E110" s="206" t="s">
        <v>64</v>
      </c>
      <c r="F110" s="209">
        <v>1900</v>
      </c>
      <c r="G110" s="132">
        <v>100</v>
      </c>
      <c r="H110" s="133">
        <v>1610.1694915254238</v>
      </c>
      <c r="I110" s="130">
        <f t="shared" si="18"/>
        <v>190000</v>
      </c>
      <c r="J110" s="131">
        <f t="shared" si="16"/>
        <v>100</v>
      </c>
      <c r="K110" s="130">
        <f t="shared" si="19"/>
        <v>190000</v>
      </c>
      <c r="L110" s="130">
        <f t="shared" si="20"/>
        <v>0</v>
      </c>
      <c r="M110" s="130">
        <f t="shared" si="21"/>
        <v>0</v>
      </c>
      <c r="N110" s="157"/>
      <c r="O110" s="158">
        <f t="shared" si="22"/>
        <v>0</v>
      </c>
      <c r="P110" s="159"/>
      <c r="Q110" s="158">
        <f t="shared" si="23"/>
        <v>0</v>
      </c>
      <c r="R110" s="158">
        <f t="shared" si="24"/>
        <v>0</v>
      </c>
      <c r="S110" s="158">
        <f t="shared" si="25"/>
        <v>0</v>
      </c>
      <c r="T110" s="179">
        <f t="shared" si="26"/>
        <v>100</v>
      </c>
      <c r="U110" s="180">
        <f t="shared" si="27"/>
        <v>190000</v>
      </c>
      <c r="V110" s="181">
        <f t="shared" si="28"/>
        <v>100</v>
      </c>
      <c r="W110" s="182">
        <f t="shared" si="29"/>
        <v>190000</v>
      </c>
      <c r="X110" s="189">
        <f t="shared" si="32"/>
        <v>100</v>
      </c>
      <c r="Y110" s="190" t="s">
        <v>64</v>
      </c>
      <c r="Z110" s="180" t="e">
        <f>#REF!</f>
        <v>#REF!</v>
      </c>
      <c r="AA110" s="185" t="e">
        <f t="shared" si="17"/>
        <v>#REF!</v>
      </c>
      <c r="AB110" s="186">
        <f t="shared" si="30"/>
        <v>0</v>
      </c>
      <c r="AC110" s="187">
        <f t="shared" si="31"/>
        <v>0</v>
      </c>
      <c r="AD110" s="95"/>
    </row>
    <row r="111" spans="1:30" s="44" customFormat="1" ht="15.6">
      <c r="A111" s="6">
        <v>107</v>
      </c>
      <c r="B111" s="6"/>
      <c r="C111" s="6" t="s">
        <v>514</v>
      </c>
      <c r="D111" s="14" t="s">
        <v>217</v>
      </c>
      <c r="E111" s="206" t="s">
        <v>64</v>
      </c>
      <c r="F111" s="209">
        <v>2400</v>
      </c>
      <c r="G111" s="132">
        <v>500</v>
      </c>
      <c r="H111" s="133">
        <v>2033.898305084746</v>
      </c>
      <c r="I111" s="130">
        <f t="shared" si="18"/>
        <v>1200000</v>
      </c>
      <c r="J111" s="131">
        <f t="shared" si="16"/>
        <v>500</v>
      </c>
      <c r="K111" s="130">
        <f t="shared" si="19"/>
        <v>1200000</v>
      </c>
      <c r="L111" s="130">
        <f t="shared" si="20"/>
        <v>0</v>
      </c>
      <c r="M111" s="130">
        <f t="shared" si="21"/>
        <v>0</v>
      </c>
      <c r="N111" s="157"/>
      <c r="O111" s="158">
        <f t="shared" si="22"/>
        <v>0</v>
      </c>
      <c r="P111" s="159"/>
      <c r="Q111" s="158">
        <f t="shared" si="23"/>
        <v>0</v>
      </c>
      <c r="R111" s="158">
        <f t="shared" si="24"/>
        <v>0</v>
      </c>
      <c r="S111" s="158">
        <f t="shared" si="25"/>
        <v>0</v>
      </c>
      <c r="T111" s="179">
        <f t="shared" si="26"/>
        <v>500</v>
      </c>
      <c r="U111" s="180">
        <f t="shared" si="27"/>
        <v>1200000</v>
      </c>
      <c r="V111" s="181">
        <f t="shared" si="28"/>
        <v>500</v>
      </c>
      <c r="W111" s="182">
        <f t="shared" si="29"/>
        <v>1200000</v>
      </c>
      <c r="X111" s="189">
        <f t="shared" si="32"/>
        <v>500</v>
      </c>
      <c r="Y111" s="190" t="s">
        <v>64</v>
      </c>
      <c r="Z111" s="180" t="e">
        <f>#REF!</f>
        <v>#REF!</v>
      </c>
      <c r="AA111" s="185" t="e">
        <f t="shared" si="17"/>
        <v>#REF!</v>
      </c>
      <c r="AB111" s="186">
        <f t="shared" si="30"/>
        <v>0</v>
      </c>
      <c r="AC111" s="187">
        <f t="shared" si="31"/>
        <v>0</v>
      </c>
      <c r="AD111" s="95"/>
    </row>
    <row r="112" spans="1:30" s="44" customFormat="1" ht="15.6">
      <c r="A112" s="6">
        <v>108</v>
      </c>
      <c r="B112" s="6"/>
      <c r="C112" s="6" t="s">
        <v>515</v>
      </c>
      <c r="D112" s="14" t="s">
        <v>219</v>
      </c>
      <c r="E112" s="204" t="s">
        <v>14</v>
      </c>
      <c r="F112" s="208">
        <v>849.99999999999989</v>
      </c>
      <c r="G112" s="132">
        <v>8</v>
      </c>
      <c r="H112" s="133">
        <v>720.33898305084745</v>
      </c>
      <c r="I112" s="130">
        <f t="shared" si="18"/>
        <v>6799.9999999999991</v>
      </c>
      <c r="J112" s="131">
        <f t="shared" si="16"/>
        <v>8</v>
      </c>
      <c r="K112" s="130">
        <f t="shared" si="19"/>
        <v>6799.9999999999991</v>
      </c>
      <c r="L112" s="130">
        <f t="shared" si="20"/>
        <v>0</v>
      </c>
      <c r="M112" s="130">
        <f t="shared" si="21"/>
        <v>0</v>
      </c>
      <c r="N112" s="157"/>
      <c r="O112" s="158">
        <f t="shared" si="22"/>
        <v>0</v>
      </c>
      <c r="P112" s="159"/>
      <c r="Q112" s="158">
        <f t="shared" si="23"/>
        <v>0</v>
      </c>
      <c r="R112" s="158">
        <f t="shared" si="24"/>
        <v>0</v>
      </c>
      <c r="S112" s="158">
        <f t="shared" si="25"/>
        <v>0</v>
      </c>
      <c r="T112" s="179">
        <f t="shared" si="26"/>
        <v>8</v>
      </c>
      <c r="U112" s="180">
        <f t="shared" si="27"/>
        <v>6799.9999999999991</v>
      </c>
      <c r="V112" s="181">
        <f t="shared" si="28"/>
        <v>8</v>
      </c>
      <c r="W112" s="182">
        <f t="shared" si="29"/>
        <v>6799.9999999999991</v>
      </c>
      <c r="X112" s="189">
        <f t="shared" si="32"/>
        <v>8</v>
      </c>
      <c r="Y112" s="183" t="s">
        <v>14</v>
      </c>
      <c r="Z112" s="180" t="e">
        <f>#REF!</f>
        <v>#REF!</v>
      </c>
      <c r="AA112" s="185" t="e">
        <f t="shared" si="17"/>
        <v>#REF!</v>
      </c>
      <c r="AB112" s="186">
        <f t="shared" si="30"/>
        <v>0</v>
      </c>
      <c r="AC112" s="187">
        <f t="shared" si="31"/>
        <v>0</v>
      </c>
      <c r="AD112" s="95"/>
    </row>
    <row r="113" spans="1:30" s="44" customFormat="1" ht="15.6">
      <c r="A113" s="6">
        <v>109</v>
      </c>
      <c r="B113" s="6"/>
      <c r="C113" s="6" t="s">
        <v>516</v>
      </c>
      <c r="D113" s="14" t="s">
        <v>221</v>
      </c>
      <c r="E113" s="204" t="s">
        <v>14</v>
      </c>
      <c r="F113" s="208">
        <v>1200</v>
      </c>
      <c r="G113" s="132">
        <v>8</v>
      </c>
      <c r="H113" s="133">
        <v>1016.949152542373</v>
      </c>
      <c r="I113" s="130">
        <f t="shared" si="18"/>
        <v>9600</v>
      </c>
      <c r="J113" s="131">
        <f t="shared" si="16"/>
        <v>8</v>
      </c>
      <c r="K113" s="130">
        <f t="shared" si="19"/>
        <v>9600</v>
      </c>
      <c r="L113" s="130">
        <f t="shared" si="20"/>
        <v>0</v>
      </c>
      <c r="M113" s="130">
        <f t="shared" si="21"/>
        <v>0</v>
      </c>
      <c r="N113" s="157"/>
      <c r="O113" s="158">
        <f t="shared" si="22"/>
        <v>0</v>
      </c>
      <c r="P113" s="159"/>
      <c r="Q113" s="158">
        <f t="shared" si="23"/>
        <v>0</v>
      </c>
      <c r="R113" s="158">
        <f t="shared" si="24"/>
        <v>0</v>
      </c>
      <c r="S113" s="158">
        <f t="shared" si="25"/>
        <v>0</v>
      </c>
      <c r="T113" s="179">
        <f t="shared" si="26"/>
        <v>8</v>
      </c>
      <c r="U113" s="180">
        <f t="shared" si="27"/>
        <v>9600</v>
      </c>
      <c r="V113" s="181">
        <f t="shared" si="28"/>
        <v>8</v>
      </c>
      <c r="W113" s="182">
        <f t="shared" si="29"/>
        <v>9600</v>
      </c>
      <c r="X113" s="189">
        <f t="shared" si="32"/>
        <v>8</v>
      </c>
      <c r="Y113" s="183" t="s">
        <v>14</v>
      </c>
      <c r="Z113" s="180" t="e">
        <f>#REF!</f>
        <v>#REF!</v>
      </c>
      <c r="AA113" s="185" t="e">
        <f t="shared" si="17"/>
        <v>#REF!</v>
      </c>
      <c r="AB113" s="186">
        <f t="shared" si="30"/>
        <v>0</v>
      </c>
      <c r="AC113" s="187">
        <f t="shared" si="31"/>
        <v>0</v>
      </c>
      <c r="AD113" s="95"/>
    </row>
    <row r="114" spans="1:30" s="44" customFormat="1" ht="15.6">
      <c r="A114" s="6">
        <v>110</v>
      </c>
      <c r="B114" s="6"/>
      <c r="C114" s="6" t="s">
        <v>517</v>
      </c>
      <c r="D114" s="14" t="s">
        <v>223</v>
      </c>
      <c r="E114" s="204" t="s">
        <v>14</v>
      </c>
      <c r="F114" s="208">
        <v>1500</v>
      </c>
      <c r="G114" s="132">
        <v>8</v>
      </c>
      <c r="H114" s="133">
        <v>1271.1864406779662</v>
      </c>
      <c r="I114" s="130">
        <f t="shared" si="18"/>
        <v>12000</v>
      </c>
      <c r="J114" s="131">
        <f t="shared" si="16"/>
        <v>8</v>
      </c>
      <c r="K114" s="130">
        <f t="shared" si="19"/>
        <v>12000</v>
      </c>
      <c r="L114" s="130">
        <f t="shared" si="20"/>
        <v>0</v>
      </c>
      <c r="M114" s="130">
        <f t="shared" si="21"/>
        <v>0</v>
      </c>
      <c r="N114" s="157"/>
      <c r="O114" s="158">
        <f t="shared" si="22"/>
        <v>0</v>
      </c>
      <c r="P114" s="159"/>
      <c r="Q114" s="158">
        <f t="shared" si="23"/>
        <v>0</v>
      </c>
      <c r="R114" s="158">
        <f t="shared" si="24"/>
        <v>0</v>
      </c>
      <c r="S114" s="158">
        <f t="shared" si="25"/>
        <v>0</v>
      </c>
      <c r="T114" s="179">
        <f t="shared" si="26"/>
        <v>8</v>
      </c>
      <c r="U114" s="180">
        <f t="shared" si="27"/>
        <v>12000</v>
      </c>
      <c r="V114" s="181">
        <f t="shared" si="28"/>
        <v>8</v>
      </c>
      <c r="W114" s="182">
        <f t="shared" si="29"/>
        <v>12000</v>
      </c>
      <c r="X114" s="189">
        <f t="shared" si="32"/>
        <v>8</v>
      </c>
      <c r="Y114" s="183" t="s">
        <v>14</v>
      </c>
      <c r="Z114" s="180" t="e">
        <f>#REF!</f>
        <v>#REF!</v>
      </c>
      <c r="AA114" s="185" t="e">
        <f t="shared" si="17"/>
        <v>#REF!</v>
      </c>
      <c r="AB114" s="186">
        <f t="shared" si="30"/>
        <v>0</v>
      </c>
      <c r="AC114" s="187">
        <f t="shared" si="31"/>
        <v>0</v>
      </c>
      <c r="AD114" s="95"/>
    </row>
    <row r="115" spans="1:30" s="44" customFormat="1" ht="15.6">
      <c r="A115" s="6">
        <v>111</v>
      </c>
      <c r="B115" s="6"/>
      <c r="C115" s="6" t="s">
        <v>518</v>
      </c>
      <c r="D115" s="14" t="s">
        <v>225</v>
      </c>
      <c r="E115" s="204" t="s">
        <v>14</v>
      </c>
      <c r="F115" s="208">
        <v>1900</v>
      </c>
      <c r="G115" s="132">
        <v>4</v>
      </c>
      <c r="H115" s="133">
        <v>1610.1694915254238</v>
      </c>
      <c r="I115" s="130">
        <f t="shared" si="18"/>
        <v>7600</v>
      </c>
      <c r="J115" s="131">
        <f t="shared" si="16"/>
        <v>4</v>
      </c>
      <c r="K115" s="130">
        <f t="shared" si="19"/>
        <v>7600</v>
      </c>
      <c r="L115" s="130">
        <f t="shared" si="20"/>
        <v>0</v>
      </c>
      <c r="M115" s="130">
        <f t="shared" si="21"/>
        <v>0</v>
      </c>
      <c r="N115" s="157"/>
      <c r="O115" s="158">
        <f t="shared" si="22"/>
        <v>0</v>
      </c>
      <c r="P115" s="159"/>
      <c r="Q115" s="158">
        <f t="shared" si="23"/>
        <v>0</v>
      </c>
      <c r="R115" s="158">
        <f t="shared" si="24"/>
        <v>0</v>
      </c>
      <c r="S115" s="158">
        <f t="shared" si="25"/>
        <v>0</v>
      </c>
      <c r="T115" s="179">
        <f t="shared" si="26"/>
        <v>4</v>
      </c>
      <c r="U115" s="180">
        <f t="shared" si="27"/>
        <v>7600</v>
      </c>
      <c r="V115" s="181">
        <f t="shared" si="28"/>
        <v>4</v>
      </c>
      <c r="W115" s="182">
        <f t="shared" si="29"/>
        <v>7600</v>
      </c>
      <c r="X115" s="189">
        <f t="shared" si="32"/>
        <v>4</v>
      </c>
      <c r="Y115" s="183" t="s">
        <v>14</v>
      </c>
      <c r="Z115" s="180" t="e">
        <f>#REF!</f>
        <v>#REF!</v>
      </c>
      <c r="AA115" s="185" t="e">
        <f t="shared" si="17"/>
        <v>#REF!</v>
      </c>
      <c r="AB115" s="186">
        <f t="shared" si="30"/>
        <v>0</v>
      </c>
      <c r="AC115" s="187">
        <f t="shared" si="31"/>
        <v>0</v>
      </c>
      <c r="AD115" s="95"/>
    </row>
    <row r="116" spans="1:30" s="44" customFormat="1" ht="15.6">
      <c r="A116" s="6">
        <v>112</v>
      </c>
      <c r="B116" s="6"/>
      <c r="C116" s="6" t="s">
        <v>519</v>
      </c>
      <c r="D116" s="14" t="s">
        <v>227</v>
      </c>
      <c r="E116" s="204" t="s">
        <v>14</v>
      </c>
      <c r="F116" s="208">
        <v>2500</v>
      </c>
      <c r="G116" s="132">
        <v>4</v>
      </c>
      <c r="H116" s="133">
        <v>2118.6440677966102</v>
      </c>
      <c r="I116" s="130">
        <f t="shared" si="18"/>
        <v>10000</v>
      </c>
      <c r="J116" s="131">
        <f t="shared" si="16"/>
        <v>4</v>
      </c>
      <c r="K116" s="130">
        <f t="shared" si="19"/>
        <v>10000</v>
      </c>
      <c r="L116" s="130">
        <f t="shared" si="20"/>
        <v>0</v>
      </c>
      <c r="M116" s="130">
        <f t="shared" si="21"/>
        <v>0</v>
      </c>
      <c r="N116" s="157"/>
      <c r="O116" s="158">
        <f t="shared" si="22"/>
        <v>0</v>
      </c>
      <c r="P116" s="159"/>
      <c r="Q116" s="158">
        <f t="shared" si="23"/>
        <v>0</v>
      </c>
      <c r="R116" s="158">
        <f t="shared" si="24"/>
        <v>0</v>
      </c>
      <c r="S116" s="158">
        <f t="shared" si="25"/>
        <v>0</v>
      </c>
      <c r="T116" s="179">
        <f t="shared" si="26"/>
        <v>4</v>
      </c>
      <c r="U116" s="180">
        <f t="shared" si="27"/>
        <v>10000</v>
      </c>
      <c r="V116" s="181">
        <f t="shared" si="28"/>
        <v>4</v>
      </c>
      <c r="W116" s="182">
        <f t="shared" si="29"/>
        <v>10000</v>
      </c>
      <c r="X116" s="189">
        <f t="shared" si="32"/>
        <v>4</v>
      </c>
      <c r="Y116" s="183" t="s">
        <v>14</v>
      </c>
      <c r="Z116" s="180" t="e">
        <f>#REF!</f>
        <v>#REF!</v>
      </c>
      <c r="AA116" s="185" t="e">
        <f t="shared" si="17"/>
        <v>#REF!</v>
      </c>
      <c r="AB116" s="186">
        <f t="shared" si="30"/>
        <v>0</v>
      </c>
      <c r="AC116" s="187">
        <f t="shared" si="31"/>
        <v>0</v>
      </c>
      <c r="AD116" s="95"/>
    </row>
    <row r="117" spans="1:30" s="44" customFormat="1" ht="15.6">
      <c r="A117" s="6">
        <v>113</v>
      </c>
      <c r="B117" s="6"/>
      <c r="C117" s="6" t="s">
        <v>520</v>
      </c>
      <c r="D117" s="14" t="s">
        <v>229</v>
      </c>
      <c r="E117" s="204" t="s">
        <v>14</v>
      </c>
      <c r="F117" s="208">
        <v>3500</v>
      </c>
      <c r="G117" s="132">
        <v>4</v>
      </c>
      <c r="H117" s="133">
        <v>2966.1016949152545</v>
      </c>
      <c r="I117" s="130">
        <f t="shared" si="18"/>
        <v>14000</v>
      </c>
      <c r="J117" s="131">
        <f t="shared" si="16"/>
        <v>4</v>
      </c>
      <c r="K117" s="130">
        <f t="shared" si="19"/>
        <v>14000</v>
      </c>
      <c r="L117" s="130">
        <f t="shared" si="20"/>
        <v>0</v>
      </c>
      <c r="M117" s="130">
        <f t="shared" si="21"/>
        <v>0</v>
      </c>
      <c r="N117" s="157"/>
      <c r="O117" s="158">
        <f t="shared" si="22"/>
        <v>0</v>
      </c>
      <c r="P117" s="159"/>
      <c r="Q117" s="158">
        <f t="shared" si="23"/>
        <v>0</v>
      </c>
      <c r="R117" s="158">
        <f t="shared" si="24"/>
        <v>0</v>
      </c>
      <c r="S117" s="158">
        <f t="shared" si="25"/>
        <v>0</v>
      </c>
      <c r="T117" s="179">
        <f t="shared" si="26"/>
        <v>4</v>
      </c>
      <c r="U117" s="180">
        <f t="shared" si="27"/>
        <v>14000</v>
      </c>
      <c r="V117" s="181">
        <f t="shared" si="28"/>
        <v>4</v>
      </c>
      <c r="W117" s="182">
        <f t="shared" si="29"/>
        <v>14000</v>
      </c>
      <c r="X117" s="189">
        <f t="shared" si="32"/>
        <v>4</v>
      </c>
      <c r="Y117" s="183" t="s">
        <v>14</v>
      </c>
      <c r="Z117" s="180" t="e">
        <f>#REF!</f>
        <v>#REF!</v>
      </c>
      <c r="AA117" s="185" t="e">
        <f t="shared" si="17"/>
        <v>#REF!</v>
      </c>
      <c r="AB117" s="186">
        <f t="shared" si="30"/>
        <v>0</v>
      </c>
      <c r="AC117" s="187">
        <f t="shared" si="31"/>
        <v>0</v>
      </c>
      <c r="AD117" s="95"/>
    </row>
    <row r="118" spans="1:30" s="44" customFormat="1" ht="15.6">
      <c r="A118" s="6">
        <v>114</v>
      </c>
      <c r="B118" s="6"/>
      <c r="C118" s="6" t="s">
        <v>521</v>
      </c>
      <c r="D118" s="14" t="s">
        <v>231</v>
      </c>
      <c r="E118" s="204" t="s">
        <v>14</v>
      </c>
      <c r="F118" s="208">
        <v>4000</v>
      </c>
      <c r="G118" s="132">
        <v>12</v>
      </c>
      <c r="H118" s="133">
        <v>3389.8305084745766</v>
      </c>
      <c r="I118" s="130">
        <f t="shared" si="18"/>
        <v>48000</v>
      </c>
      <c r="J118" s="131">
        <f t="shared" si="16"/>
        <v>12</v>
      </c>
      <c r="K118" s="130">
        <f t="shared" si="19"/>
        <v>48000</v>
      </c>
      <c r="L118" s="130">
        <f t="shared" si="20"/>
        <v>0</v>
      </c>
      <c r="M118" s="130">
        <f t="shared" si="21"/>
        <v>0</v>
      </c>
      <c r="N118" s="157"/>
      <c r="O118" s="158">
        <f t="shared" si="22"/>
        <v>0</v>
      </c>
      <c r="P118" s="159"/>
      <c r="Q118" s="158">
        <f t="shared" si="23"/>
        <v>0</v>
      </c>
      <c r="R118" s="158">
        <f t="shared" si="24"/>
        <v>0</v>
      </c>
      <c r="S118" s="158">
        <f t="shared" si="25"/>
        <v>0</v>
      </c>
      <c r="T118" s="179">
        <f t="shared" si="26"/>
        <v>12</v>
      </c>
      <c r="U118" s="180">
        <f t="shared" si="27"/>
        <v>48000</v>
      </c>
      <c r="V118" s="181">
        <f t="shared" si="28"/>
        <v>12</v>
      </c>
      <c r="W118" s="182">
        <f t="shared" si="29"/>
        <v>48000</v>
      </c>
      <c r="X118" s="189">
        <f t="shared" si="32"/>
        <v>12</v>
      </c>
      <c r="Y118" s="183" t="s">
        <v>14</v>
      </c>
      <c r="Z118" s="180" t="e">
        <f>#REF!</f>
        <v>#REF!</v>
      </c>
      <c r="AA118" s="185" t="e">
        <f t="shared" si="17"/>
        <v>#REF!</v>
      </c>
      <c r="AB118" s="186">
        <f t="shared" si="30"/>
        <v>0</v>
      </c>
      <c r="AC118" s="187">
        <f t="shared" si="31"/>
        <v>0</v>
      </c>
      <c r="AD118" s="95"/>
    </row>
    <row r="119" spans="1:30" s="44" customFormat="1" ht="31.2">
      <c r="A119" s="6">
        <v>115</v>
      </c>
      <c r="B119" s="6"/>
      <c r="C119" s="6" t="s">
        <v>522</v>
      </c>
      <c r="D119" s="14" t="s">
        <v>233</v>
      </c>
      <c r="E119" s="206" t="s">
        <v>64</v>
      </c>
      <c r="F119" s="209">
        <v>1100</v>
      </c>
      <c r="G119" s="132">
        <v>100</v>
      </c>
      <c r="H119" s="133">
        <v>932.20338983050851</v>
      </c>
      <c r="I119" s="130">
        <f t="shared" si="18"/>
        <v>110000</v>
      </c>
      <c r="J119" s="131">
        <f t="shared" si="16"/>
        <v>100</v>
      </c>
      <c r="K119" s="130">
        <f t="shared" si="19"/>
        <v>110000</v>
      </c>
      <c r="L119" s="130">
        <f t="shared" si="20"/>
        <v>0</v>
      </c>
      <c r="M119" s="130">
        <f t="shared" si="21"/>
        <v>0</v>
      </c>
      <c r="N119" s="157"/>
      <c r="O119" s="158">
        <f t="shared" si="22"/>
        <v>0</v>
      </c>
      <c r="P119" s="159"/>
      <c r="Q119" s="158">
        <f t="shared" si="23"/>
        <v>0</v>
      </c>
      <c r="R119" s="158">
        <f t="shared" si="24"/>
        <v>0</v>
      </c>
      <c r="S119" s="158">
        <f t="shared" si="25"/>
        <v>0</v>
      </c>
      <c r="T119" s="179">
        <f t="shared" si="26"/>
        <v>100</v>
      </c>
      <c r="U119" s="180">
        <f t="shared" si="27"/>
        <v>110000</v>
      </c>
      <c r="V119" s="181">
        <f t="shared" si="28"/>
        <v>100</v>
      </c>
      <c r="W119" s="182">
        <f t="shared" si="29"/>
        <v>110000</v>
      </c>
      <c r="X119" s="189">
        <f t="shared" si="32"/>
        <v>100</v>
      </c>
      <c r="Y119" s="190" t="s">
        <v>64</v>
      </c>
      <c r="Z119" s="180" t="e">
        <f>#REF!</f>
        <v>#REF!</v>
      </c>
      <c r="AA119" s="185" t="e">
        <f t="shared" si="17"/>
        <v>#REF!</v>
      </c>
      <c r="AB119" s="186">
        <f t="shared" si="30"/>
        <v>0</v>
      </c>
      <c r="AC119" s="187">
        <f t="shared" si="31"/>
        <v>0</v>
      </c>
      <c r="AD119" s="95"/>
    </row>
    <row r="120" spans="1:30" s="44" customFormat="1" ht="31.2">
      <c r="A120" s="6">
        <v>116</v>
      </c>
      <c r="B120" s="6"/>
      <c r="C120" s="6" t="s">
        <v>523</v>
      </c>
      <c r="D120" s="14" t="s">
        <v>235</v>
      </c>
      <c r="E120" s="206" t="s">
        <v>64</v>
      </c>
      <c r="F120" s="209">
        <v>1150</v>
      </c>
      <c r="G120" s="132">
        <v>100</v>
      </c>
      <c r="H120" s="133">
        <v>974.57627118644075</v>
      </c>
      <c r="I120" s="130">
        <f t="shared" si="18"/>
        <v>115000</v>
      </c>
      <c r="J120" s="131">
        <f t="shared" si="16"/>
        <v>100</v>
      </c>
      <c r="K120" s="130">
        <f t="shared" si="19"/>
        <v>115000</v>
      </c>
      <c r="L120" s="130">
        <f t="shared" si="20"/>
        <v>0</v>
      </c>
      <c r="M120" s="130">
        <f t="shared" si="21"/>
        <v>0</v>
      </c>
      <c r="N120" s="157"/>
      <c r="O120" s="158">
        <f t="shared" si="22"/>
        <v>0</v>
      </c>
      <c r="P120" s="159"/>
      <c r="Q120" s="158">
        <f t="shared" si="23"/>
        <v>0</v>
      </c>
      <c r="R120" s="158">
        <f t="shared" si="24"/>
        <v>0</v>
      </c>
      <c r="S120" s="158">
        <f t="shared" si="25"/>
        <v>0</v>
      </c>
      <c r="T120" s="179">
        <f t="shared" si="26"/>
        <v>100</v>
      </c>
      <c r="U120" s="180">
        <f t="shared" si="27"/>
        <v>115000</v>
      </c>
      <c r="V120" s="181">
        <f t="shared" si="28"/>
        <v>100</v>
      </c>
      <c r="W120" s="182">
        <f t="shared" si="29"/>
        <v>115000</v>
      </c>
      <c r="X120" s="189">
        <f t="shared" si="32"/>
        <v>100</v>
      </c>
      <c r="Y120" s="190" t="s">
        <v>64</v>
      </c>
      <c r="Z120" s="180" t="e">
        <f>#REF!</f>
        <v>#REF!</v>
      </c>
      <c r="AA120" s="185" t="e">
        <f t="shared" si="17"/>
        <v>#REF!</v>
      </c>
      <c r="AB120" s="186">
        <f t="shared" si="30"/>
        <v>0</v>
      </c>
      <c r="AC120" s="187">
        <f t="shared" si="31"/>
        <v>0</v>
      </c>
      <c r="AD120" s="95"/>
    </row>
    <row r="121" spans="1:30" s="44" customFormat="1" ht="31.2">
      <c r="A121" s="6">
        <v>117</v>
      </c>
      <c r="B121" s="6"/>
      <c r="C121" s="6" t="s">
        <v>524</v>
      </c>
      <c r="D121" s="14" t="s">
        <v>237</v>
      </c>
      <c r="E121" s="206" t="s">
        <v>64</v>
      </c>
      <c r="F121" s="209">
        <v>125</v>
      </c>
      <c r="G121" s="132">
        <v>200</v>
      </c>
      <c r="H121" s="133">
        <v>105.93220338983052</v>
      </c>
      <c r="I121" s="130">
        <f t="shared" si="18"/>
        <v>25000</v>
      </c>
      <c r="J121" s="131">
        <f t="shared" si="16"/>
        <v>200</v>
      </c>
      <c r="K121" s="130">
        <f t="shared" si="19"/>
        <v>25000</v>
      </c>
      <c r="L121" s="130">
        <f t="shared" si="20"/>
        <v>0</v>
      </c>
      <c r="M121" s="130">
        <f t="shared" si="21"/>
        <v>0</v>
      </c>
      <c r="N121" s="157"/>
      <c r="O121" s="158">
        <f t="shared" si="22"/>
        <v>0</v>
      </c>
      <c r="P121" s="159"/>
      <c r="Q121" s="158">
        <f t="shared" si="23"/>
        <v>0</v>
      </c>
      <c r="R121" s="158">
        <f t="shared" si="24"/>
        <v>0</v>
      </c>
      <c r="S121" s="158">
        <f t="shared" si="25"/>
        <v>0</v>
      </c>
      <c r="T121" s="179">
        <f t="shared" si="26"/>
        <v>200</v>
      </c>
      <c r="U121" s="180">
        <f t="shared" si="27"/>
        <v>25000</v>
      </c>
      <c r="V121" s="181">
        <f t="shared" si="28"/>
        <v>200</v>
      </c>
      <c r="W121" s="182">
        <f t="shared" si="29"/>
        <v>25000</v>
      </c>
      <c r="X121" s="189">
        <f t="shared" si="32"/>
        <v>200</v>
      </c>
      <c r="Y121" s="190" t="s">
        <v>64</v>
      </c>
      <c r="Z121" s="180" t="e">
        <f>#REF!</f>
        <v>#REF!</v>
      </c>
      <c r="AA121" s="185" t="e">
        <f t="shared" si="17"/>
        <v>#REF!</v>
      </c>
      <c r="AB121" s="186">
        <f t="shared" si="30"/>
        <v>0</v>
      </c>
      <c r="AC121" s="187">
        <f t="shared" si="31"/>
        <v>0</v>
      </c>
      <c r="AD121" s="95"/>
    </row>
    <row r="122" spans="1:30" s="44" customFormat="1" ht="31.2">
      <c r="A122" s="6">
        <v>118</v>
      </c>
      <c r="B122" s="6"/>
      <c r="C122" s="6" t="s">
        <v>525</v>
      </c>
      <c r="D122" s="14" t="s">
        <v>239</v>
      </c>
      <c r="E122" s="206" t="s">
        <v>64</v>
      </c>
      <c r="F122" s="209">
        <v>270</v>
      </c>
      <c r="G122" s="132">
        <v>700</v>
      </c>
      <c r="H122" s="133">
        <v>228.81355932203391</v>
      </c>
      <c r="I122" s="130">
        <f t="shared" si="18"/>
        <v>189000</v>
      </c>
      <c r="J122" s="131">
        <f t="shared" si="16"/>
        <v>700</v>
      </c>
      <c r="K122" s="130">
        <f t="shared" si="19"/>
        <v>189000</v>
      </c>
      <c r="L122" s="130">
        <f t="shared" si="20"/>
        <v>0</v>
      </c>
      <c r="M122" s="130">
        <f t="shared" si="21"/>
        <v>0</v>
      </c>
      <c r="N122" s="157"/>
      <c r="O122" s="158">
        <f t="shared" si="22"/>
        <v>0</v>
      </c>
      <c r="P122" s="159"/>
      <c r="Q122" s="158">
        <f t="shared" si="23"/>
        <v>0</v>
      </c>
      <c r="R122" s="158">
        <f t="shared" si="24"/>
        <v>0</v>
      </c>
      <c r="S122" s="158">
        <f t="shared" si="25"/>
        <v>0</v>
      </c>
      <c r="T122" s="179">
        <f t="shared" si="26"/>
        <v>700</v>
      </c>
      <c r="U122" s="180">
        <f t="shared" si="27"/>
        <v>189000</v>
      </c>
      <c r="V122" s="181">
        <f t="shared" si="28"/>
        <v>700</v>
      </c>
      <c r="W122" s="182">
        <f t="shared" si="29"/>
        <v>189000</v>
      </c>
      <c r="X122" s="189">
        <f t="shared" si="32"/>
        <v>700</v>
      </c>
      <c r="Y122" s="190" t="s">
        <v>64</v>
      </c>
      <c r="Z122" s="180" t="e">
        <f>#REF!</f>
        <v>#REF!</v>
      </c>
      <c r="AA122" s="185" t="e">
        <f t="shared" si="17"/>
        <v>#REF!</v>
      </c>
      <c r="AB122" s="186">
        <f t="shared" si="30"/>
        <v>0</v>
      </c>
      <c r="AC122" s="187">
        <f t="shared" si="31"/>
        <v>0</v>
      </c>
      <c r="AD122" s="95"/>
    </row>
    <row r="123" spans="1:30" s="44" customFormat="1" ht="31.2">
      <c r="A123" s="6">
        <v>119</v>
      </c>
      <c r="B123" s="6"/>
      <c r="C123" s="6" t="s">
        <v>526</v>
      </c>
      <c r="D123" s="14" t="s">
        <v>241</v>
      </c>
      <c r="E123" s="206" t="s">
        <v>64</v>
      </c>
      <c r="F123" s="209">
        <v>1295</v>
      </c>
      <c r="G123" s="132">
        <v>200</v>
      </c>
      <c r="H123" s="133">
        <v>1097.457627118644</v>
      </c>
      <c r="I123" s="130">
        <f t="shared" si="18"/>
        <v>259000</v>
      </c>
      <c r="J123" s="131">
        <f>G123</f>
        <v>200</v>
      </c>
      <c r="K123" s="130">
        <f t="shared" si="19"/>
        <v>259000</v>
      </c>
      <c r="L123" s="130">
        <f t="shared" si="20"/>
        <v>0</v>
      </c>
      <c r="M123" s="130">
        <f t="shared" si="21"/>
        <v>0</v>
      </c>
      <c r="N123" s="157"/>
      <c r="O123" s="158">
        <f t="shared" si="22"/>
        <v>0</v>
      </c>
      <c r="P123" s="159"/>
      <c r="Q123" s="158">
        <f t="shared" si="23"/>
        <v>0</v>
      </c>
      <c r="R123" s="158">
        <f t="shared" si="24"/>
        <v>0</v>
      </c>
      <c r="S123" s="158">
        <f t="shared" si="25"/>
        <v>0</v>
      </c>
      <c r="T123" s="179">
        <f t="shared" si="26"/>
        <v>200</v>
      </c>
      <c r="U123" s="180">
        <f t="shared" si="27"/>
        <v>259000</v>
      </c>
      <c r="V123" s="181">
        <f t="shared" si="28"/>
        <v>200</v>
      </c>
      <c r="W123" s="182">
        <f t="shared" si="29"/>
        <v>259000</v>
      </c>
      <c r="X123" s="189">
        <f t="shared" si="32"/>
        <v>200</v>
      </c>
      <c r="Y123" s="190" t="s">
        <v>64</v>
      </c>
      <c r="Z123" s="180" t="e">
        <f>#REF!</f>
        <v>#REF!</v>
      </c>
      <c r="AA123" s="185" t="e">
        <f t="shared" si="17"/>
        <v>#REF!</v>
      </c>
      <c r="AB123" s="186">
        <f t="shared" si="30"/>
        <v>0</v>
      </c>
      <c r="AC123" s="187">
        <f t="shared" si="31"/>
        <v>0</v>
      </c>
      <c r="AD123" s="95"/>
    </row>
    <row r="124" spans="1:30" s="44" customFormat="1" ht="31.2">
      <c r="A124" s="6">
        <v>120</v>
      </c>
      <c r="B124" s="6"/>
      <c r="C124" s="6" t="s">
        <v>527</v>
      </c>
      <c r="D124" s="14" t="s">
        <v>243</v>
      </c>
      <c r="E124" s="206" t="s">
        <v>64</v>
      </c>
      <c r="F124" s="209">
        <v>4500</v>
      </c>
      <c r="G124" s="132">
        <v>100</v>
      </c>
      <c r="H124" s="133">
        <v>3813.5593220338983</v>
      </c>
      <c r="I124" s="130">
        <f t="shared" si="18"/>
        <v>450000</v>
      </c>
      <c r="J124" s="131">
        <f t="shared" si="16"/>
        <v>100</v>
      </c>
      <c r="K124" s="130">
        <f t="shared" si="19"/>
        <v>450000</v>
      </c>
      <c r="L124" s="130">
        <f t="shared" si="20"/>
        <v>0</v>
      </c>
      <c r="M124" s="130">
        <f t="shared" si="21"/>
        <v>0</v>
      </c>
      <c r="N124" s="157"/>
      <c r="O124" s="158">
        <f t="shared" si="22"/>
        <v>0</v>
      </c>
      <c r="P124" s="159"/>
      <c r="Q124" s="158">
        <f t="shared" si="23"/>
        <v>0</v>
      </c>
      <c r="R124" s="158">
        <f t="shared" si="24"/>
        <v>0</v>
      </c>
      <c r="S124" s="158">
        <f t="shared" si="25"/>
        <v>0</v>
      </c>
      <c r="T124" s="179">
        <f t="shared" si="26"/>
        <v>100</v>
      </c>
      <c r="U124" s="180">
        <f t="shared" si="27"/>
        <v>450000</v>
      </c>
      <c r="V124" s="181">
        <f t="shared" si="28"/>
        <v>100</v>
      </c>
      <c r="W124" s="182">
        <f t="shared" si="29"/>
        <v>450000</v>
      </c>
      <c r="X124" s="189">
        <f t="shared" si="32"/>
        <v>100</v>
      </c>
      <c r="Y124" s="190" t="s">
        <v>64</v>
      </c>
      <c r="Z124" s="180" t="e">
        <f>#REF!</f>
        <v>#REF!</v>
      </c>
      <c r="AA124" s="185" t="e">
        <f t="shared" si="17"/>
        <v>#REF!</v>
      </c>
      <c r="AB124" s="186">
        <f t="shared" si="30"/>
        <v>0</v>
      </c>
      <c r="AC124" s="187">
        <f t="shared" si="31"/>
        <v>0</v>
      </c>
      <c r="AD124" s="95"/>
    </row>
    <row r="125" spans="1:30" s="44" customFormat="1" ht="31.2">
      <c r="A125" s="6">
        <v>121</v>
      </c>
      <c r="B125" s="6"/>
      <c r="C125" s="6" t="s">
        <v>528</v>
      </c>
      <c r="D125" s="14" t="s">
        <v>245</v>
      </c>
      <c r="E125" s="204" t="s">
        <v>14</v>
      </c>
      <c r="F125" s="208">
        <v>400000</v>
      </c>
      <c r="G125" s="132">
        <v>7</v>
      </c>
      <c r="H125" s="133">
        <v>338983.05084745766</v>
      </c>
      <c r="I125" s="130">
        <f t="shared" si="18"/>
        <v>2800000</v>
      </c>
      <c r="J125" s="131">
        <v>11</v>
      </c>
      <c r="K125" s="130">
        <f t="shared" si="19"/>
        <v>4400000</v>
      </c>
      <c r="L125" s="130">
        <f t="shared" si="20"/>
        <v>1600000</v>
      </c>
      <c r="M125" s="130">
        <f t="shared" si="21"/>
        <v>0</v>
      </c>
      <c r="N125" s="157">
        <v>2</v>
      </c>
      <c r="O125" s="158">
        <f t="shared" si="22"/>
        <v>800000</v>
      </c>
      <c r="P125" s="159">
        <v>2</v>
      </c>
      <c r="Q125" s="158">
        <f t="shared" si="23"/>
        <v>800000</v>
      </c>
      <c r="R125" s="158">
        <f t="shared" si="24"/>
        <v>0</v>
      </c>
      <c r="S125" s="158">
        <f t="shared" si="25"/>
        <v>0</v>
      </c>
      <c r="T125" s="179">
        <f t="shared" si="26"/>
        <v>9</v>
      </c>
      <c r="U125" s="180">
        <f t="shared" si="27"/>
        <v>3600000</v>
      </c>
      <c r="V125" s="181">
        <f t="shared" si="28"/>
        <v>13</v>
      </c>
      <c r="W125" s="182">
        <f t="shared" si="29"/>
        <v>5200000</v>
      </c>
      <c r="X125" s="184">
        <v>13</v>
      </c>
      <c r="Y125" s="183" t="s">
        <v>14</v>
      </c>
      <c r="Z125" s="180" t="e">
        <f>#REF!</f>
        <v>#REF!</v>
      </c>
      <c r="AA125" s="185" t="e">
        <f t="shared" si="17"/>
        <v>#REF!</v>
      </c>
      <c r="AB125" s="186">
        <f t="shared" si="30"/>
        <v>1600000</v>
      </c>
      <c r="AC125" s="187">
        <f t="shared" si="31"/>
        <v>0</v>
      </c>
      <c r="AD125" s="95"/>
    </row>
    <row r="126" spans="1:30" s="44" customFormat="1" ht="15.6">
      <c r="A126" s="6">
        <v>122</v>
      </c>
      <c r="B126" s="6"/>
      <c r="C126" s="6" t="s">
        <v>529</v>
      </c>
      <c r="D126" s="14" t="s">
        <v>247</v>
      </c>
      <c r="E126" s="204" t="s">
        <v>14</v>
      </c>
      <c r="F126" s="208">
        <v>25000</v>
      </c>
      <c r="G126" s="132">
        <v>182</v>
      </c>
      <c r="H126" s="133">
        <v>21186.440677966104</v>
      </c>
      <c r="I126" s="130">
        <f t="shared" si="18"/>
        <v>4550000</v>
      </c>
      <c r="J126" s="131">
        <v>286</v>
      </c>
      <c r="K126" s="130">
        <f t="shared" si="19"/>
        <v>7150000</v>
      </c>
      <c r="L126" s="130">
        <f t="shared" si="20"/>
        <v>2600000</v>
      </c>
      <c r="M126" s="130">
        <f t="shared" si="21"/>
        <v>0</v>
      </c>
      <c r="N126" s="157">
        <v>52</v>
      </c>
      <c r="O126" s="158">
        <f t="shared" si="22"/>
        <v>1300000</v>
      </c>
      <c r="P126" s="159">
        <v>52</v>
      </c>
      <c r="Q126" s="158">
        <f t="shared" si="23"/>
        <v>1300000</v>
      </c>
      <c r="R126" s="158">
        <f t="shared" si="24"/>
        <v>0</v>
      </c>
      <c r="S126" s="158">
        <f t="shared" si="25"/>
        <v>0</v>
      </c>
      <c r="T126" s="179">
        <f t="shared" si="26"/>
        <v>234</v>
      </c>
      <c r="U126" s="180">
        <f t="shared" si="27"/>
        <v>5850000</v>
      </c>
      <c r="V126" s="181">
        <f t="shared" si="28"/>
        <v>338</v>
      </c>
      <c r="W126" s="182">
        <f t="shared" si="29"/>
        <v>8450000</v>
      </c>
      <c r="X126" s="184">
        <v>338</v>
      </c>
      <c r="Y126" s="183" t="s">
        <v>14</v>
      </c>
      <c r="Z126" s="180" t="e">
        <f>#REF!</f>
        <v>#REF!</v>
      </c>
      <c r="AA126" s="185" t="e">
        <f t="shared" si="17"/>
        <v>#REF!</v>
      </c>
      <c r="AB126" s="186">
        <f t="shared" si="30"/>
        <v>2600000</v>
      </c>
      <c r="AC126" s="187">
        <f t="shared" si="31"/>
        <v>0</v>
      </c>
      <c r="AD126" s="95"/>
    </row>
    <row r="127" spans="1:30" s="44" customFormat="1" ht="15.6">
      <c r="A127" s="6">
        <v>123</v>
      </c>
      <c r="B127" s="6"/>
      <c r="C127" s="6" t="s">
        <v>530</v>
      </c>
      <c r="D127" s="14" t="s">
        <v>249</v>
      </c>
      <c r="E127" s="204" t="s">
        <v>14</v>
      </c>
      <c r="F127" s="208">
        <v>30000</v>
      </c>
      <c r="G127" s="132">
        <v>7</v>
      </c>
      <c r="H127" s="133">
        <v>25423.728813559323</v>
      </c>
      <c r="I127" s="130">
        <f t="shared" si="18"/>
        <v>210000</v>
      </c>
      <c r="J127" s="131">
        <v>11</v>
      </c>
      <c r="K127" s="130">
        <f t="shared" si="19"/>
        <v>330000</v>
      </c>
      <c r="L127" s="130">
        <f t="shared" si="20"/>
        <v>120000</v>
      </c>
      <c r="M127" s="130">
        <f t="shared" si="21"/>
        <v>0</v>
      </c>
      <c r="N127" s="157">
        <v>2</v>
      </c>
      <c r="O127" s="158">
        <f t="shared" si="22"/>
        <v>60000</v>
      </c>
      <c r="P127" s="159">
        <v>2</v>
      </c>
      <c r="Q127" s="158">
        <f t="shared" si="23"/>
        <v>60000</v>
      </c>
      <c r="R127" s="158">
        <f t="shared" si="24"/>
        <v>0</v>
      </c>
      <c r="S127" s="158">
        <f t="shared" si="25"/>
        <v>0</v>
      </c>
      <c r="T127" s="179">
        <f t="shared" si="26"/>
        <v>9</v>
      </c>
      <c r="U127" s="180">
        <f t="shared" si="27"/>
        <v>270000</v>
      </c>
      <c r="V127" s="181">
        <f t="shared" si="28"/>
        <v>13</v>
      </c>
      <c r="W127" s="182">
        <f t="shared" si="29"/>
        <v>390000</v>
      </c>
      <c r="X127" s="184">
        <v>13</v>
      </c>
      <c r="Y127" s="183" t="s">
        <v>14</v>
      </c>
      <c r="Z127" s="180" t="e">
        <f>#REF!</f>
        <v>#REF!</v>
      </c>
      <c r="AA127" s="185" t="e">
        <f t="shared" si="17"/>
        <v>#REF!</v>
      </c>
      <c r="AB127" s="186">
        <f t="shared" si="30"/>
        <v>120000</v>
      </c>
      <c r="AC127" s="187">
        <f t="shared" si="31"/>
        <v>0</v>
      </c>
      <c r="AD127" s="95"/>
    </row>
    <row r="128" spans="1:30" s="44" customFormat="1" ht="46.8">
      <c r="A128" s="6">
        <v>124</v>
      </c>
      <c r="B128" s="6"/>
      <c r="C128" s="6" t="s">
        <v>531</v>
      </c>
      <c r="D128" s="14" t="s">
        <v>251</v>
      </c>
      <c r="E128" s="204" t="s">
        <v>14</v>
      </c>
      <c r="F128" s="208">
        <v>16000</v>
      </c>
      <c r="G128" s="132">
        <v>7</v>
      </c>
      <c r="H128" s="133">
        <v>13559.322033898306</v>
      </c>
      <c r="I128" s="130">
        <f t="shared" si="18"/>
        <v>112000</v>
      </c>
      <c r="J128" s="131">
        <v>12</v>
      </c>
      <c r="K128" s="130">
        <f t="shared" si="19"/>
        <v>192000</v>
      </c>
      <c r="L128" s="130">
        <f t="shared" si="20"/>
        <v>80000</v>
      </c>
      <c r="M128" s="130">
        <f t="shared" si="21"/>
        <v>0</v>
      </c>
      <c r="N128" s="157"/>
      <c r="O128" s="158">
        <f t="shared" si="22"/>
        <v>0</v>
      </c>
      <c r="P128" s="159"/>
      <c r="Q128" s="158">
        <f t="shared" si="23"/>
        <v>0</v>
      </c>
      <c r="R128" s="158">
        <f t="shared" si="24"/>
        <v>0</v>
      </c>
      <c r="S128" s="158">
        <f t="shared" si="25"/>
        <v>0</v>
      </c>
      <c r="T128" s="179">
        <f t="shared" si="26"/>
        <v>7</v>
      </c>
      <c r="U128" s="180">
        <f t="shared" si="27"/>
        <v>112000</v>
      </c>
      <c r="V128" s="181">
        <f t="shared" si="28"/>
        <v>12</v>
      </c>
      <c r="W128" s="182">
        <f t="shared" si="29"/>
        <v>192000</v>
      </c>
      <c r="X128" s="184">
        <v>12</v>
      </c>
      <c r="Y128" s="183" t="s">
        <v>14</v>
      </c>
      <c r="Z128" s="180" t="e">
        <f>#REF!</f>
        <v>#REF!</v>
      </c>
      <c r="AA128" s="185" t="e">
        <f t="shared" si="17"/>
        <v>#REF!</v>
      </c>
      <c r="AB128" s="186">
        <f t="shared" si="30"/>
        <v>80000</v>
      </c>
      <c r="AC128" s="187">
        <f t="shared" si="31"/>
        <v>0</v>
      </c>
      <c r="AD128" s="95"/>
    </row>
    <row r="129" spans="1:30" s="44" customFormat="1" ht="46.8">
      <c r="A129" s="6">
        <v>125</v>
      </c>
      <c r="B129" s="6"/>
      <c r="C129" s="6" t="s">
        <v>532</v>
      </c>
      <c r="D129" s="14" t="s">
        <v>252</v>
      </c>
      <c r="E129" s="204" t="s">
        <v>14</v>
      </c>
      <c r="F129" s="208">
        <v>10494999.999999998</v>
      </c>
      <c r="G129" s="132">
        <v>1</v>
      </c>
      <c r="H129" s="133">
        <v>8894067.7966101691</v>
      </c>
      <c r="I129" s="130">
        <f t="shared" si="18"/>
        <v>10494999.999999998</v>
      </c>
      <c r="J129" s="131">
        <v>1</v>
      </c>
      <c r="K129" s="130">
        <f t="shared" si="19"/>
        <v>10494999.999999998</v>
      </c>
      <c r="L129" s="130">
        <f t="shared" si="20"/>
        <v>0</v>
      </c>
      <c r="M129" s="130">
        <f t="shared" si="21"/>
        <v>0</v>
      </c>
      <c r="N129" s="157"/>
      <c r="O129" s="158">
        <f t="shared" si="22"/>
        <v>0</v>
      </c>
      <c r="P129" s="159"/>
      <c r="Q129" s="158">
        <f t="shared" si="23"/>
        <v>0</v>
      </c>
      <c r="R129" s="158">
        <f t="shared" si="24"/>
        <v>0</v>
      </c>
      <c r="S129" s="158">
        <f t="shared" si="25"/>
        <v>0</v>
      </c>
      <c r="T129" s="179">
        <f t="shared" si="26"/>
        <v>1</v>
      </c>
      <c r="U129" s="180">
        <f t="shared" si="27"/>
        <v>10494999.999999998</v>
      </c>
      <c r="V129" s="181">
        <f t="shared" si="28"/>
        <v>1</v>
      </c>
      <c r="W129" s="182">
        <f t="shared" si="29"/>
        <v>10494999.999999998</v>
      </c>
      <c r="X129" s="184">
        <v>1</v>
      </c>
      <c r="Y129" s="183" t="s">
        <v>14</v>
      </c>
      <c r="Z129" s="180" t="e">
        <f>#REF!</f>
        <v>#REF!</v>
      </c>
      <c r="AA129" s="185" t="e">
        <f t="shared" si="17"/>
        <v>#REF!</v>
      </c>
      <c r="AB129" s="186">
        <f t="shared" si="30"/>
        <v>0</v>
      </c>
      <c r="AC129" s="187">
        <f t="shared" si="31"/>
        <v>0</v>
      </c>
      <c r="AD129" s="95"/>
    </row>
    <row r="130" spans="1:30" s="44" customFormat="1" ht="31.2">
      <c r="A130" s="6">
        <v>126</v>
      </c>
      <c r="B130" s="6"/>
      <c r="C130" s="6" t="s">
        <v>533</v>
      </c>
      <c r="D130" s="14" t="s">
        <v>254</v>
      </c>
      <c r="E130" s="204" t="s">
        <v>14</v>
      </c>
      <c r="F130" s="208">
        <v>150000</v>
      </c>
      <c r="G130" s="132">
        <v>6</v>
      </c>
      <c r="H130" s="130">
        <v>127118.64406779662</v>
      </c>
      <c r="I130" s="130">
        <f t="shared" si="18"/>
        <v>900000</v>
      </c>
      <c r="J130" s="131">
        <v>6</v>
      </c>
      <c r="K130" s="130">
        <f t="shared" si="19"/>
        <v>900000</v>
      </c>
      <c r="L130" s="130">
        <f t="shared" si="20"/>
        <v>0</v>
      </c>
      <c r="M130" s="130">
        <f t="shared" si="21"/>
        <v>0</v>
      </c>
      <c r="N130" s="157"/>
      <c r="O130" s="158">
        <f t="shared" si="22"/>
        <v>0</v>
      </c>
      <c r="P130" s="159"/>
      <c r="Q130" s="158">
        <f t="shared" si="23"/>
        <v>0</v>
      </c>
      <c r="R130" s="158">
        <f t="shared" si="24"/>
        <v>0</v>
      </c>
      <c r="S130" s="158">
        <f t="shared" si="25"/>
        <v>0</v>
      </c>
      <c r="T130" s="179">
        <f t="shared" si="26"/>
        <v>6</v>
      </c>
      <c r="U130" s="180">
        <f t="shared" si="27"/>
        <v>900000</v>
      </c>
      <c r="V130" s="181">
        <f t="shared" si="28"/>
        <v>6</v>
      </c>
      <c r="W130" s="182">
        <f t="shared" si="29"/>
        <v>900000</v>
      </c>
      <c r="X130" s="184">
        <v>6</v>
      </c>
      <c r="Y130" s="183" t="s">
        <v>14</v>
      </c>
      <c r="Z130" s="180" t="e">
        <f>#REF!</f>
        <v>#REF!</v>
      </c>
      <c r="AA130" s="185" t="e">
        <f t="shared" si="17"/>
        <v>#REF!</v>
      </c>
      <c r="AB130" s="186">
        <f t="shared" si="30"/>
        <v>0</v>
      </c>
      <c r="AC130" s="187">
        <f t="shared" si="31"/>
        <v>0</v>
      </c>
      <c r="AD130" s="95"/>
    </row>
    <row r="131" spans="1:30" s="44" customFormat="1" ht="31.2">
      <c r="A131" s="6">
        <v>127</v>
      </c>
      <c r="B131" s="6"/>
      <c r="C131" s="6" t="s">
        <v>534</v>
      </c>
      <c r="D131" s="14" t="s">
        <v>255</v>
      </c>
      <c r="E131" s="204" t="s">
        <v>14</v>
      </c>
      <c r="F131" s="208">
        <v>210000</v>
      </c>
      <c r="G131" s="132">
        <v>2</v>
      </c>
      <c r="H131" s="130">
        <v>177966.10169491527</v>
      </c>
      <c r="I131" s="130">
        <f t="shared" si="18"/>
        <v>420000</v>
      </c>
      <c r="J131" s="131">
        <v>6</v>
      </c>
      <c r="K131" s="130">
        <f t="shared" si="19"/>
        <v>1260000</v>
      </c>
      <c r="L131" s="130">
        <f t="shared" si="20"/>
        <v>840000</v>
      </c>
      <c r="M131" s="130">
        <f t="shared" si="21"/>
        <v>0</v>
      </c>
      <c r="N131" s="157"/>
      <c r="O131" s="158">
        <f t="shared" si="22"/>
        <v>0</v>
      </c>
      <c r="P131" s="159"/>
      <c r="Q131" s="158">
        <f t="shared" si="23"/>
        <v>0</v>
      </c>
      <c r="R131" s="158">
        <f t="shared" si="24"/>
        <v>0</v>
      </c>
      <c r="S131" s="158">
        <f t="shared" si="25"/>
        <v>0</v>
      </c>
      <c r="T131" s="179">
        <f t="shared" si="26"/>
        <v>2</v>
      </c>
      <c r="U131" s="180">
        <f t="shared" si="27"/>
        <v>420000</v>
      </c>
      <c r="V131" s="181">
        <f t="shared" si="28"/>
        <v>6</v>
      </c>
      <c r="W131" s="182">
        <f t="shared" si="29"/>
        <v>1260000</v>
      </c>
      <c r="X131" s="184">
        <v>6</v>
      </c>
      <c r="Y131" s="183" t="s">
        <v>14</v>
      </c>
      <c r="Z131" s="180" t="e">
        <f>#REF!</f>
        <v>#REF!</v>
      </c>
      <c r="AA131" s="185" t="e">
        <f t="shared" si="17"/>
        <v>#REF!</v>
      </c>
      <c r="AB131" s="186">
        <f t="shared" si="30"/>
        <v>840000</v>
      </c>
      <c r="AC131" s="187">
        <f t="shared" si="31"/>
        <v>0</v>
      </c>
      <c r="AD131" s="95"/>
    </row>
    <row r="132" spans="1:30" s="44" customFormat="1" ht="15.6">
      <c r="A132" s="6">
        <v>128</v>
      </c>
      <c r="B132" s="6"/>
      <c r="C132" s="6" t="s">
        <v>535</v>
      </c>
      <c r="D132" s="14" t="s">
        <v>256</v>
      </c>
      <c r="E132" s="204" t="s">
        <v>14</v>
      </c>
      <c r="F132" s="208">
        <v>7000</v>
      </c>
      <c r="G132" s="132">
        <v>6</v>
      </c>
      <c r="H132" s="130">
        <v>5932.203389830509</v>
      </c>
      <c r="I132" s="130">
        <f t="shared" si="18"/>
        <v>42000</v>
      </c>
      <c r="J132" s="131">
        <v>6</v>
      </c>
      <c r="K132" s="130">
        <f t="shared" si="19"/>
        <v>42000</v>
      </c>
      <c r="L132" s="130">
        <f t="shared" si="20"/>
        <v>0</v>
      </c>
      <c r="M132" s="130">
        <f t="shared" si="21"/>
        <v>0</v>
      </c>
      <c r="N132" s="157"/>
      <c r="O132" s="158">
        <f t="shared" si="22"/>
        <v>0</v>
      </c>
      <c r="P132" s="159"/>
      <c r="Q132" s="158">
        <f t="shared" si="23"/>
        <v>0</v>
      </c>
      <c r="R132" s="158">
        <f t="shared" si="24"/>
        <v>0</v>
      </c>
      <c r="S132" s="158">
        <f t="shared" si="25"/>
        <v>0</v>
      </c>
      <c r="T132" s="179">
        <f t="shared" si="26"/>
        <v>6</v>
      </c>
      <c r="U132" s="180">
        <f t="shared" si="27"/>
        <v>42000</v>
      </c>
      <c r="V132" s="181">
        <f t="shared" si="28"/>
        <v>6</v>
      </c>
      <c r="W132" s="182">
        <f t="shared" si="29"/>
        <v>42000</v>
      </c>
      <c r="X132" s="184">
        <v>6</v>
      </c>
      <c r="Y132" s="183" t="s">
        <v>14</v>
      </c>
      <c r="Z132" s="180" t="e">
        <f>#REF!</f>
        <v>#REF!</v>
      </c>
      <c r="AA132" s="185" t="e">
        <f t="shared" si="17"/>
        <v>#REF!</v>
      </c>
      <c r="AB132" s="186">
        <f t="shared" si="30"/>
        <v>0</v>
      </c>
      <c r="AC132" s="187">
        <f t="shared" si="31"/>
        <v>0</v>
      </c>
      <c r="AD132" s="95"/>
    </row>
    <row r="133" spans="1:30" s="44" customFormat="1" ht="27.6" customHeight="1">
      <c r="A133" s="6">
        <v>129</v>
      </c>
      <c r="B133" s="6"/>
      <c r="C133" s="6" t="s">
        <v>536</v>
      </c>
      <c r="D133" s="14" t="s">
        <v>257</v>
      </c>
      <c r="E133" s="204" t="s">
        <v>14</v>
      </c>
      <c r="F133" s="208">
        <v>8500</v>
      </c>
      <c r="G133" s="132">
        <v>2</v>
      </c>
      <c r="H133" s="130">
        <v>7203.3898305084749</v>
      </c>
      <c r="I133" s="130">
        <f t="shared" si="18"/>
        <v>17000</v>
      </c>
      <c r="J133" s="131">
        <v>6</v>
      </c>
      <c r="K133" s="130">
        <f t="shared" si="19"/>
        <v>51000</v>
      </c>
      <c r="L133" s="130">
        <f t="shared" si="20"/>
        <v>34000</v>
      </c>
      <c r="M133" s="130">
        <f t="shared" si="21"/>
        <v>0</v>
      </c>
      <c r="N133" s="157"/>
      <c r="O133" s="158">
        <f t="shared" si="22"/>
        <v>0</v>
      </c>
      <c r="P133" s="159"/>
      <c r="Q133" s="158">
        <f t="shared" si="23"/>
        <v>0</v>
      </c>
      <c r="R133" s="158">
        <f t="shared" si="24"/>
        <v>0</v>
      </c>
      <c r="S133" s="158">
        <f t="shared" si="25"/>
        <v>0</v>
      </c>
      <c r="T133" s="179">
        <f t="shared" si="26"/>
        <v>2</v>
      </c>
      <c r="U133" s="180">
        <f t="shared" si="27"/>
        <v>17000</v>
      </c>
      <c r="V133" s="181">
        <f t="shared" si="28"/>
        <v>6</v>
      </c>
      <c r="W133" s="182">
        <f t="shared" si="29"/>
        <v>51000</v>
      </c>
      <c r="X133" s="184">
        <v>2</v>
      </c>
      <c r="Y133" s="183" t="s">
        <v>14</v>
      </c>
      <c r="Z133" s="180" t="e">
        <f>#REF!</f>
        <v>#REF!</v>
      </c>
      <c r="AA133" s="185" t="e">
        <f t="shared" ref="AA133:AA196" si="33">X133*Z133</f>
        <v>#REF!</v>
      </c>
      <c r="AB133" s="186">
        <f t="shared" si="30"/>
        <v>34000</v>
      </c>
      <c r="AC133" s="187">
        <f t="shared" si="31"/>
        <v>0</v>
      </c>
      <c r="AD133" s="95"/>
    </row>
    <row r="134" spans="1:30" ht="15.6">
      <c r="A134" s="6">
        <v>130</v>
      </c>
      <c r="B134" s="6"/>
      <c r="C134" s="6" t="s">
        <v>537</v>
      </c>
      <c r="D134" s="14" t="s">
        <v>258</v>
      </c>
      <c r="E134" s="204" t="s">
        <v>14</v>
      </c>
      <c r="F134" s="208">
        <v>1200000</v>
      </c>
      <c r="G134" s="132">
        <v>1</v>
      </c>
      <c r="H134" s="130">
        <v>1016949.1525423729</v>
      </c>
      <c r="I134" s="130">
        <f t="shared" ref="I134:I197" si="34">F134*G134</f>
        <v>1200000</v>
      </c>
      <c r="J134" s="131">
        <v>1</v>
      </c>
      <c r="K134" s="130">
        <f t="shared" ref="K134:K197" si="35">J134*F134</f>
        <v>1200000</v>
      </c>
      <c r="L134" s="130">
        <f t="shared" ref="L134:L197" si="36">IF(K134&gt;I134,K134-I134,0)</f>
        <v>0</v>
      </c>
      <c r="M134" s="130">
        <f t="shared" ref="M134:M197" si="37">IF(I134&gt;K134,I134-K134,0)</f>
        <v>0</v>
      </c>
      <c r="N134" s="157"/>
      <c r="O134" s="158">
        <f t="shared" ref="O134:O197" si="38">N134*F134</f>
        <v>0</v>
      </c>
      <c r="P134" s="159"/>
      <c r="Q134" s="158">
        <f t="shared" ref="Q134:Q197" si="39">P134*F134</f>
        <v>0</v>
      </c>
      <c r="R134" s="158">
        <f t="shared" ref="R134:R197" si="40">IF(Q134&gt;O134,Q134-O134,0)</f>
        <v>0</v>
      </c>
      <c r="S134" s="158">
        <f t="shared" ref="S134:S197" si="41">IF(O134&gt;Q134,O134-Q134,0)</f>
        <v>0</v>
      </c>
      <c r="T134" s="179">
        <f t="shared" ref="T134:T197" si="42">G134+N134</f>
        <v>1</v>
      </c>
      <c r="U134" s="180">
        <f t="shared" ref="U134:U197" si="43">T134*F134</f>
        <v>1200000</v>
      </c>
      <c r="V134" s="181">
        <f t="shared" ref="V134:V197" si="44">J134+P134</f>
        <v>1</v>
      </c>
      <c r="W134" s="182">
        <f t="shared" ref="W134:W197" si="45">V134*F134</f>
        <v>1200000</v>
      </c>
      <c r="X134" s="184">
        <v>1</v>
      </c>
      <c r="Y134" s="183" t="s">
        <v>14</v>
      </c>
      <c r="Z134" s="180" t="e">
        <f>#REF!</f>
        <v>#REF!</v>
      </c>
      <c r="AA134" s="185" t="e">
        <f t="shared" si="33"/>
        <v>#REF!</v>
      </c>
      <c r="AB134" s="186">
        <f t="shared" ref="AB134:AB197" si="46">IF(W134&gt;U134,W134-U134,0)</f>
        <v>0</v>
      </c>
      <c r="AC134" s="187">
        <f t="shared" ref="AC134:AC197" si="47">IF(U134&gt;W134,U134-W134,0)</f>
        <v>0</v>
      </c>
    </row>
    <row r="135" spans="1:30" ht="15.6">
      <c r="A135" s="6">
        <v>131</v>
      </c>
      <c r="B135" s="6"/>
      <c r="C135" s="6" t="s">
        <v>538</v>
      </c>
      <c r="D135" s="14" t="s">
        <v>259</v>
      </c>
      <c r="E135" s="204" t="s">
        <v>14</v>
      </c>
      <c r="F135" s="208">
        <v>1000000</v>
      </c>
      <c r="G135" s="132">
        <v>2</v>
      </c>
      <c r="H135" s="130">
        <v>847457.62711864407</v>
      </c>
      <c r="I135" s="130">
        <f t="shared" si="34"/>
        <v>2000000</v>
      </c>
      <c r="J135" s="131">
        <v>2</v>
      </c>
      <c r="K135" s="130">
        <f t="shared" si="35"/>
        <v>2000000</v>
      </c>
      <c r="L135" s="130">
        <f t="shared" si="36"/>
        <v>0</v>
      </c>
      <c r="M135" s="130">
        <f t="shared" si="37"/>
        <v>0</v>
      </c>
      <c r="N135" s="157"/>
      <c r="O135" s="158">
        <f t="shared" si="38"/>
        <v>0</v>
      </c>
      <c r="P135" s="159"/>
      <c r="Q135" s="158">
        <f t="shared" si="39"/>
        <v>0</v>
      </c>
      <c r="R135" s="158">
        <f t="shared" si="40"/>
        <v>0</v>
      </c>
      <c r="S135" s="158">
        <f t="shared" si="41"/>
        <v>0</v>
      </c>
      <c r="T135" s="179">
        <f t="shared" si="42"/>
        <v>2</v>
      </c>
      <c r="U135" s="180">
        <f t="shared" si="43"/>
        <v>2000000</v>
      </c>
      <c r="V135" s="181">
        <f t="shared" si="44"/>
        <v>2</v>
      </c>
      <c r="W135" s="182">
        <f t="shared" si="45"/>
        <v>2000000</v>
      </c>
      <c r="X135" s="184">
        <v>2</v>
      </c>
      <c r="Y135" s="183" t="s">
        <v>14</v>
      </c>
      <c r="Z135" s="180" t="e">
        <f>#REF!</f>
        <v>#REF!</v>
      </c>
      <c r="AA135" s="185" t="e">
        <f t="shared" si="33"/>
        <v>#REF!</v>
      </c>
      <c r="AB135" s="186">
        <f t="shared" si="46"/>
        <v>0</v>
      </c>
      <c r="AC135" s="187">
        <f t="shared" si="47"/>
        <v>0</v>
      </c>
    </row>
    <row r="136" spans="1:30" ht="15.6">
      <c r="A136" s="6">
        <v>132</v>
      </c>
      <c r="B136" s="6"/>
      <c r="C136" s="6" t="s">
        <v>539</v>
      </c>
      <c r="D136" s="14" t="s">
        <v>260</v>
      </c>
      <c r="E136" s="204" t="s">
        <v>14</v>
      </c>
      <c r="F136" s="208">
        <v>900000.00000000012</v>
      </c>
      <c r="G136" s="132">
        <v>1</v>
      </c>
      <c r="H136" s="130">
        <v>762711.86440677976</v>
      </c>
      <c r="I136" s="130">
        <f t="shared" si="34"/>
        <v>900000.00000000012</v>
      </c>
      <c r="J136" s="131">
        <v>3</v>
      </c>
      <c r="K136" s="130">
        <f t="shared" si="35"/>
        <v>2700000.0000000005</v>
      </c>
      <c r="L136" s="130">
        <f t="shared" si="36"/>
        <v>1800000.0000000005</v>
      </c>
      <c r="M136" s="130">
        <f t="shared" si="37"/>
        <v>0</v>
      </c>
      <c r="N136" s="157"/>
      <c r="O136" s="158">
        <f t="shared" si="38"/>
        <v>0</v>
      </c>
      <c r="P136" s="159"/>
      <c r="Q136" s="158">
        <f t="shared" si="39"/>
        <v>0</v>
      </c>
      <c r="R136" s="158">
        <f t="shared" si="40"/>
        <v>0</v>
      </c>
      <c r="S136" s="158">
        <f t="shared" si="41"/>
        <v>0</v>
      </c>
      <c r="T136" s="179">
        <f t="shared" si="42"/>
        <v>1</v>
      </c>
      <c r="U136" s="180">
        <f t="shared" si="43"/>
        <v>900000.00000000012</v>
      </c>
      <c r="V136" s="181">
        <f t="shared" si="44"/>
        <v>3</v>
      </c>
      <c r="W136" s="182">
        <f t="shared" si="45"/>
        <v>2700000.0000000005</v>
      </c>
      <c r="X136" s="184">
        <v>2</v>
      </c>
      <c r="Y136" s="183" t="s">
        <v>14</v>
      </c>
      <c r="Z136" s="180" t="e">
        <f>#REF!</f>
        <v>#REF!</v>
      </c>
      <c r="AA136" s="185" t="e">
        <f t="shared" si="33"/>
        <v>#REF!</v>
      </c>
      <c r="AB136" s="186">
        <f t="shared" si="46"/>
        <v>1800000.0000000005</v>
      </c>
      <c r="AC136" s="187">
        <f t="shared" si="47"/>
        <v>0</v>
      </c>
    </row>
    <row r="137" spans="1:30" ht="15.6">
      <c r="A137" s="6">
        <v>133</v>
      </c>
      <c r="B137" s="6"/>
      <c r="C137" s="6" t="s">
        <v>540</v>
      </c>
      <c r="D137" s="7" t="s">
        <v>262</v>
      </c>
      <c r="E137" s="204" t="s">
        <v>49</v>
      </c>
      <c r="F137" s="208">
        <v>1425000</v>
      </c>
      <c r="G137" s="129">
        <v>1</v>
      </c>
      <c r="H137" s="130">
        <v>1207627.1186440678</v>
      </c>
      <c r="I137" s="130">
        <f t="shared" si="34"/>
        <v>1425000</v>
      </c>
      <c r="J137" s="131">
        <v>1</v>
      </c>
      <c r="K137" s="130">
        <f t="shared" si="35"/>
        <v>1425000</v>
      </c>
      <c r="L137" s="130">
        <f t="shared" si="36"/>
        <v>0</v>
      </c>
      <c r="M137" s="130">
        <f t="shared" si="37"/>
        <v>0</v>
      </c>
      <c r="N137" s="157"/>
      <c r="O137" s="158">
        <f t="shared" si="38"/>
        <v>0</v>
      </c>
      <c r="P137" s="159"/>
      <c r="Q137" s="158">
        <f t="shared" si="39"/>
        <v>0</v>
      </c>
      <c r="R137" s="158">
        <f t="shared" si="40"/>
        <v>0</v>
      </c>
      <c r="S137" s="158">
        <f t="shared" si="41"/>
        <v>0</v>
      </c>
      <c r="T137" s="179">
        <f t="shared" si="42"/>
        <v>1</v>
      </c>
      <c r="U137" s="180">
        <f t="shared" si="43"/>
        <v>1425000</v>
      </c>
      <c r="V137" s="181">
        <f t="shared" si="44"/>
        <v>1</v>
      </c>
      <c r="W137" s="182">
        <f t="shared" si="45"/>
        <v>1425000</v>
      </c>
      <c r="X137" s="191">
        <f t="shared" ref="X137:X147" si="48">T137</f>
        <v>1</v>
      </c>
      <c r="Y137" s="183" t="s">
        <v>49</v>
      </c>
      <c r="Z137" s="180" t="e">
        <f>#REF!</f>
        <v>#REF!</v>
      </c>
      <c r="AA137" s="185" t="e">
        <f t="shared" si="33"/>
        <v>#REF!</v>
      </c>
      <c r="AB137" s="186">
        <f t="shared" si="46"/>
        <v>0</v>
      </c>
      <c r="AC137" s="187">
        <f t="shared" si="47"/>
        <v>0</v>
      </c>
    </row>
    <row r="138" spans="1:30" ht="15.6">
      <c r="A138" s="6">
        <v>134</v>
      </c>
      <c r="B138" s="6"/>
      <c r="C138" s="6" t="s">
        <v>541</v>
      </c>
      <c r="D138" s="7" t="s">
        <v>263</v>
      </c>
      <c r="E138" s="204" t="s">
        <v>49</v>
      </c>
      <c r="F138" s="208">
        <v>1400000</v>
      </c>
      <c r="G138" s="129">
        <v>1</v>
      </c>
      <c r="H138" s="130">
        <v>1186440.6779661018</v>
      </c>
      <c r="I138" s="130">
        <f t="shared" si="34"/>
        <v>1400000</v>
      </c>
      <c r="J138" s="131">
        <v>1</v>
      </c>
      <c r="K138" s="130">
        <f t="shared" si="35"/>
        <v>1400000</v>
      </c>
      <c r="L138" s="130">
        <f t="shared" si="36"/>
        <v>0</v>
      </c>
      <c r="M138" s="130">
        <f t="shared" si="37"/>
        <v>0</v>
      </c>
      <c r="N138" s="157"/>
      <c r="O138" s="158">
        <f t="shared" si="38"/>
        <v>0</v>
      </c>
      <c r="P138" s="159"/>
      <c r="Q138" s="158">
        <f t="shared" si="39"/>
        <v>0</v>
      </c>
      <c r="R138" s="158">
        <f t="shared" si="40"/>
        <v>0</v>
      </c>
      <c r="S138" s="158">
        <f t="shared" si="41"/>
        <v>0</v>
      </c>
      <c r="T138" s="179">
        <f t="shared" si="42"/>
        <v>1</v>
      </c>
      <c r="U138" s="180">
        <f t="shared" si="43"/>
        <v>1400000</v>
      </c>
      <c r="V138" s="181">
        <f t="shared" si="44"/>
        <v>1</v>
      </c>
      <c r="W138" s="182">
        <f t="shared" si="45"/>
        <v>1400000</v>
      </c>
      <c r="X138" s="191">
        <f t="shared" si="48"/>
        <v>1</v>
      </c>
      <c r="Y138" s="183" t="s">
        <v>49</v>
      </c>
      <c r="Z138" s="180" t="e">
        <f>#REF!</f>
        <v>#REF!</v>
      </c>
      <c r="AA138" s="185" t="e">
        <f t="shared" si="33"/>
        <v>#REF!</v>
      </c>
      <c r="AB138" s="186">
        <f t="shared" si="46"/>
        <v>0</v>
      </c>
      <c r="AC138" s="187">
        <f t="shared" si="47"/>
        <v>0</v>
      </c>
    </row>
    <row r="139" spans="1:30" ht="15.6">
      <c r="A139" s="6">
        <v>135</v>
      </c>
      <c r="B139" s="6"/>
      <c r="C139" s="6" t="s">
        <v>542</v>
      </c>
      <c r="D139" s="7" t="s">
        <v>264</v>
      </c>
      <c r="E139" s="204" t="s">
        <v>14</v>
      </c>
      <c r="F139" s="208">
        <v>27000</v>
      </c>
      <c r="G139" s="129">
        <v>6</v>
      </c>
      <c r="H139" s="130">
        <v>22881.355932203391</v>
      </c>
      <c r="I139" s="130">
        <f t="shared" si="34"/>
        <v>162000</v>
      </c>
      <c r="J139" s="131">
        <v>6</v>
      </c>
      <c r="K139" s="130">
        <f t="shared" si="35"/>
        <v>162000</v>
      </c>
      <c r="L139" s="130">
        <f t="shared" si="36"/>
        <v>0</v>
      </c>
      <c r="M139" s="130">
        <f t="shared" si="37"/>
        <v>0</v>
      </c>
      <c r="N139" s="157"/>
      <c r="O139" s="158">
        <f t="shared" si="38"/>
        <v>0</v>
      </c>
      <c r="P139" s="159"/>
      <c r="Q139" s="158">
        <f t="shared" si="39"/>
        <v>0</v>
      </c>
      <c r="R139" s="158">
        <f t="shared" si="40"/>
        <v>0</v>
      </c>
      <c r="S139" s="158">
        <f t="shared" si="41"/>
        <v>0</v>
      </c>
      <c r="T139" s="179">
        <f t="shared" si="42"/>
        <v>6</v>
      </c>
      <c r="U139" s="180">
        <f t="shared" si="43"/>
        <v>162000</v>
      </c>
      <c r="V139" s="181">
        <f t="shared" si="44"/>
        <v>6</v>
      </c>
      <c r="W139" s="182">
        <f t="shared" si="45"/>
        <v>162000</v>
      </c>
      <c r="X139" s="191">
        <f t="shared" si="48"/>
        <v>6</v>
      </c>
      <c r="Y139" s="183" t="s">
        <v>14</v>
      </c>
      <c r="Z139" s="180" t="e">
        <f>#REF!</f>
        <v>#REF!</v>
      </c>
      <c r="AA139" s="185" t="e">
        <f t="shared" si="33"/>
        <v>#REF!</v>
      </c>
      <c r="AB139" s="186">
        <f t="shared" si="46"/>
        <v>0</v>
      </c>
      <c r="AC139" s="187">
        <f t="shared" si="47"/>
        <v>0</v>
      </c>
    </row>
    <row r="140" spans="1:30" ht="31.2">
      <c r="A140" s="6">
        <v>136</v>
      </c>
      <c r="B140" s="6"/>
      <c r="C140" s="6" t="s">
        <v>543</v>
      </c>
      <c r="D140" s="7" t="s">
        <v>265</v>
      </c>
      <c r="E140" s="204" t="s">
        <v>14</v>
      </c>
      <c r="F140" s="208">
        <v>16000</v>
      </c>
      <c r="G140" s="129">
        <v>6</v>
      </c>
      <c r="H140" s="130">
        <v>13559.322033898306</v>
      </c>
      <c r="I140" s="130">
        <f t="shared" si="34"/>
        <v>96000</v>
      </c>
      <c r="J140" s="131">
        <v>6</v>
      </c>
      <c r="K140" s="130">
        <f t="shared" si="35"/>
        <v>96000</v>
      </c>
      <c r="L140" s="130">
        <f t="shared" si="36"/>
        <v>0</v>
      </c>
      <c r="M140" s="130">
        <f t="shared" si="37"/>
        <v>0</v>
      </c>
      <c r="N140" s="157"/>
      <c r="O140" s="158">
        <f t="shared" si="38"/>
        <v>0</v>
      </c>
      <c r="P140" s="159"/>
      <c r="Q140" s="158">
        <f t="shared" si="39"/>
        <v>0</v>
      </c>
      <c r="R140" s="158">
        <f t="shared" si="40"/>
        <v>0</v>
      </c>
      <c r="S140" s="158">
        <f t="shared" si="41"/>
        <v>0</v>
      </c>
      <c r="T140" s="179">
        <f t="shared" si="42"/>
        <v>6</v>
      </c>
      <c r="U140" s="180">
        <f t="shared" si="43"/>
        <v>96000</v>
      </c>
      <c r="V140" s="181">
        <f t="shared" si="44"/>
        <v>6</v>
      </c>
      <c r="W140" s="182">
        <f t="shared" si="45"/>
        <v>96000</v>
      </c>
      <c r="X140" s="191">
        <f t="shared" si="48"/>
        <v>6</v>
      </c>
      <c r="Y140" s="183" t="s">
        <v>14</v>
      </c>
      <c r="Z140" s="180" t="e">
        <f>#REF!</f>
        <v>#REF!</v>
      </c>
      <c r="AA140" s="185" t="e">
        <f t="shared" si="33"/>
        <v>#REF!</v>
      </c>
      <c r="AB140" s="186">
        <f t="shared" si="46"/>
        <v>0</v>
      </c>
      <c r="AC140" s="187">
        <f t="shared" si="47"/>
        <v>0</v>
      </c>
    </row>
    <row r="141" spans="1:30" ht="31.2">
      <c r="A141" s="6">
        <v>137</v>
      </c>
      <c r="B141" s="6"/>
      <c r="C141" s="6" t="s">
        <v>544</v>
      </c>
      <c r="D141" s="7" t="s">
        <v>266</v>
      </c>
      <c r="E141" s="204" t="s">
        <v>14</v>
      </c>
      <c r="F141" s="208">
        <v>11000.000000000002</v>
      </c>
      <c r="G141" s="129">
        <v>10</v>
      </c>
      <c r="H141" s="130">
        <v>9322.033898305086</v>
      </c>
      <c r="I141" s="130">
        <f t="shared" si="34"/>
        <v>110000.00000000001</v>
      </c>
      <c r="J141" s="131">
        <v>10</v>
      </c>
      <c r="K141" s="130">
        <f t="shared" si="35"/>
        <v>110000.00000000001</v>
      </c>
      <c r="L141" s="130">
        <f t="shared" si="36"/>
        <v>0</v>
      </c>
      <c r="M141" s="130">
        <f t="shared" si="37"/>
        <v>0</v>
      </c>
      <c r="N141" s="157"/>
      <c r="O141" s="158">
        <f t="shared" si="38"/>
        <v>0</v>
      </c>
      <c r="P141" s="159"/>
      <c r="Q141" s="158">
        <f t="shared" si="39"/>
        <v>0</v>
      </c>
      <c r="R141" s="158">
        <f t="shared" si="40"/>
        <v>0</v>
      </c>
      <c r="S141" s="158">
        <f t="shared" si="41"/>
        <v>0</v>
      </c>
      <c r="T141" s="179">
        <f t="shared" si="42"/>
        <v>10</v>
      </c>
      <c r="U141" s="180">
        <f t="shared" si="43"/>
        <v>110000.00000000001</v>
      </c>
      <c r="V141" s="181">
        <f t="shared" si="44"/>
        <v>10</v>
      </c>
      <c r="W141" s="182">
        <f t="shared" si="45"/>
        <v>110000.00000000001</v>
      </c>
      <c r="X141" s="191">
        <f t="shared" si="48"/>
        <v>10</v>
      </c>
      <c r="Y141" s="183" t="s">
        <v>14</v>
      </c>
      <c r="Z141" s="180" t="e">
        <f>#REF!</f>
        <v>#REF!</v>
      </c>
      <c r="AA141" s="185" t="e">
        <f t="shared" si="33"/>
        <v>#REF!</v>
      </c>
      <c r="AB141" s="186">
        <f t="shared" si="46"/>
        <v>0</v>
      </c>
      <c r="AC141" s="187">
        <f t="shared" si="47"/>
        <v>0</v>
      </c>
    </row>
    <row r="142" spans="1:30" ht="15.6">
      <c r="A142" s="6">
        <v>138</v>
      </c>
      <c r="B142" s="6"/>
      <c r="C142" s="6" t="s">
        <v>545</v>
      </c>
      <c r="D142" s="7" t="s">
        <v>267</v>
      </c>
      <c r="E142" s="204" t="s">
        <v>14</v>
      </c>
      <c r="F142" s="208">
        <v>22500</v>
      </c>
      <c r="G142" s="129">
        <v>10</v>
      </c>
      <c r="H142" s="130">
        <v>19067.796610169491</v>
      </c>
      <c r="I142" s="130">
        <f t="shared" si="34"/>
        <v>225000</v>
      </c>
      <c r="J142" s="131">
        <v>10</v>
      </c>
      <c r="K142" s="130">
        <f t="shared" si="35"/>
        <v>225000</v>
      </c>
      <c r="L142" s="130">
        <f t="shared" si="36"/>
        <v>0</v>
      </c>
      <c r="M142" s="130">
        <f t="shared" si="37"/>
        <v>0</v>
      </c>
      <c r="N142" s="157"/>
      <c r="O142" s="158">
        <f t="shared" si="38"/>
        <v>0</v>
      </c>
      <c r="P142" s="159"/>
      <c r="Q142" s="158">
        <f t="shared" si="39"/>
        <v>0</v>
      </c>
      <c r="R142" s="158">
        <f t="shared" si="40"/>
        <v>0</v>
      </c>
      <c r="S142" s="158">
        <f t="shared" si="41"/>
        <v>0</v>
      </c>
      <c r="T142" s="179">
        <f t="shared" si="42"/>
        <v>10</v>
      </c>
      <c r="U142" s="180">
        <f t="shared" si="43"/>
        <v>225000</v>
      </c>
      <c r="V142" s="181">
        <f t="shared" si="44"/>
        <v>10</v>
      </c>
      <c r="W142" s="182">
        <f t="shared" si="45"/>
        <v>225000</v>
      </c>
      <c r="X142" s="191">
        <f t="shared" si="48"/>
        <v>10</v>
      </c>
      <c r="Y142" s="183" t="s">
        <v>14</v>
      </c>
      <c r="Z142" s="180" t="e">
        <f>#REF!</f>
        <v>#REF!</v>
      </c>
      <c r="AA142" s="185" t="e">
        <f t="shared" si="33"/>
        <v>#REF!</v>
      </c>
      <c r="AB142" s="186">
        <f t="shared" si="46"/>
        <v>0</v>
      </c>
      <c r="AC142" s="187">
        <f t="shared" si="47"/>
        <v>0</v>
      </c>
    </row>
    <row r="143" spans="1:30" ht="31.2">
      <c r="A143" s="6">
        <v>139</v>
      </c>
      <c r="B143" s="6"/>
      <c r="C143" s="6" t="s">
        <v>546</v>
      </c>
      <c r="D143" s="7" t="s">
        <v>268</v>
      </c>
      <c r="E143" s="204" t="s">
        <v>14</v>
      </c>
      <c r="F143" s="208">
        <v>2000</v>
      </c>
      <c r="G143" s="129">
        <v>150</v>
      </c>
      <c r="H143" s="130">
        <v>1694.9152542372883</v>
      </c>
      <c r="I143" s="130">
        <f t="shared" si="34"/>
        <v>300000</v>
      </c>
      <c r="J143" s="131">
        <v>150</v>
      </c>
      <c r="K143" s="130">
        <f t="shared" si="35"/>
        <v>300000</v>
      </c>
      <c r="L143" s="130">
        <f t="shared" si="36"/>
        <v>0</v>
      </c>
      <c r="M143" s="130">
        <f t="shared" si="37"/>
        <v>0</v>
      </c>
      <c r="N143" s="157"/>
      <c r="O143" s="158">
        <f t="shared" si="38"/>
        <v>0</v>
      </c>
      <c r="P143" s="159"/>
      <c r="Q143" s="158">
        <f t="shared" si="39"/>
        <v>0</v>
      </c>
      <c r="R143" s="158">
        <f t="shared" si="40"/>
        <v>0</v>
      </c>
      <c r="S143" s="158">
        <f t="shared" si="41"/>
        <v>0</v>
      </c>
      <c r="T143" s="179">
        <f t="shared" si="42"/>
        <v>150</v>
      </c>
      <c r="U143" s="180">
        <f t="shared" si="43"/>
        <v>300000</v>
      </c>
      <c r="V143" s="181">
        <f t="shared" si="44"/>
        <v>150</v>
      </c>
      <c r="W143" s="182">
        <f t="shared" si="45"/>
        <v>300000</v>
      </c>
      <c r="X143" s="189">
        <f t="shared" si="48"/>
        <v>150</v>
      </c>
      <c r="Y143" s="183" t="s">
        <v>14</v>
      </c>
      <c r="Z143" s="180" t="e">
        <f>#REF!</f>
        <v>#REF!</v>
      </c>
      <c r="AA143" s="185" t="e">
        <f t="shared" si="33"/>
        <v>#REF!</v>
      </c>
      <c r="AB143" s="186">
        <f t="shared" si="46"/>
        <v>0</v>
      </c>
      <c r="AC143" s="187">
        <f t="shared" si="47"/>
        <v>0</v>
      </c>
    </row>
    <row r="144" spans="1:30" ht="15.6">
      <c r="A144" s="6">
        <v>140</v>
      </c>
      <c r="B144" s="6"/>
      <c r="C144" s="6" t="s">
        <v>547</v>
      </c>
      <c r="D144" s="7" t="s">
        <v>269</v>
      </c>
      <c r="E144" s="204" t="s">
        <v>11</v>
      </c>
      <c r="F144" s="208">
        <v>29000.000000000004</v>
      </c>
      <c r="G144" s="129">
        <v>6</v>
      </c>
      <c r="H144" s="130">
        <v>24576.271186440681</v>
      </c>
      <c r="I144" s="130">
        <f t="shared" si="34"/>
        <v>174000.00000000003</v>
      </c>
      <c r="J144" s="131">
        <v>3</v>
      </c>
      <c r="K144" s="130">
        <f t="shared" si="35"/>
        <v>87000.000000000015</v>
      </c>
      <c r="L144" s="130">
        <f t="shared" si="36"/>
        <v>0</v>
      </c>
      <c r="M144" s="130">
        <f t="shared" si="37"/>
        <v>87000.000000000015</v>
      </c>
      <c r="N144" s="157"/>
      <c r="O144" s="158">
        <f t="shared" si="38"/>
        <v>0</v>
      </c>
      <c r="P144" s="159"/>
      <c r="Q144" s="158">
        <f t="shared" si="39"/>
        <v>0</v>
      </c>
      <c r="R144" s="158">
        <f t="shared" si="40"/>
        <v>0</v>
      </c>
      <c r="S144" s="158">
        <f t="shared" si="41"/>
        <v>0</v>
      </c>
      <c r="T144" s="179">
        <f t="shared" si="42"/>
        <v>6</v>
      </c>
      <c r="U144" s="180">
        <f t="shared" si="43"/>
        <v>174000.00000000003</v>
      </c>
      <c r="V144" s="181">
        <f t="shared" si="44"/>
        <v>3</v>
      </c>
      <c r="W144" s="182">
        <f t="shared" si="45"/>
        <v>87000.000000000015</v>
      </c>
      <c r="X144" s="189">
        <f t="shared" si="48"/>
        <v>6</v>
      </c>
      <c r="Y144" s="183" t="s">
        <v>11</v>
      </c>
      <c r="Z144" s="180" t="e">
        <f>#REF!</f>
        <v>#REF!</v>
      </c>
      <c r="AA144" s="185" t="e">
        <f t="shared" si="33"/>
        <v>#REF!</v>
      </c>
      <c r="AB144" s="186">
        <f t="shared" si="46"/>
        <v>0</v>
      </c>
      <c r="AC144" s="187">
        <f t="shared" si="47"/>
        <v>87000.000000000015</v>
      </c>
    </row>
    <row r="145" spans="1:29" ht="15.6">
      <c r="A145" s="6">
        <v>141</v>
      </c>
      <c r="B145" s="6"/>
      <c r="C145" s="6" t="s">
        <v>548</v>
      </c>
      <c r="D145" s="7" t="s">
        <v>271</v>
      </c>
      <c r="E145" s="204" t="s">
        <v>49</v>
      </c>
      <c r="F145" s="208">
        <v>1000000</v>
      </c>
      <c r="G145" s="129">
        <v>1</v>
      </c>
      <c r="H145" s="130">
        <v>847457.62711864407</v>
      </c>
      <c r="I145" s="130">
        <f t="shared" si="34"/>
        <v>1000000</v>
      </c>
      <c r="J145" s="131">
        <v>1</v>
      </c>
      <c r="K145" s="130">
        <f t="shared" si="35"/>
        <v>1000000</v>
      </c>
      <c r="L145" s="130">
        <f t="shared" si="36"/>
        <v>0</v>
      </c>
      <c r="M145" s="130">
        <f t="shared" si="37"/>
        <v>0</v>
      </c>
      <c r="N145" s="157"/>
      <c r="O145" s="158">
        <f t="shared" si="38"/>
        <v>0</v>
      </c>
      <c r="P145" s="159"/>
      <c r="Q145" s="158">
        <f t="shared" si="39"/>
        <v>0</v>
      </c>
      <c r="R145" s="158">
        <f t="shared" si="40"/>
        <v>0</v>
      </c>
      <c r="S145" s="158">
        <f t="shared" si="41"/>
        <v>0</v>
      </c>
      <c r="T145" s="179">
        <f t="shared" si="42"/>
        <v>1</v>
      </c>
      <c r="U145" s="180">
        <f t="shared" si="43"/>
        <v>1000000</v>
      </c>
      <c r="V145" s="181">
        <f t="shared" si="44"/>
        <v>1</v>
      </c>
      <c r="W145" s="182">
        <f t="shared" si="45"/>
        <v>1000000</v>
      </c>
      <c r="X145" s="189">
        <f t="shared" si="48"/>
        <v>1</v>
      </c>
      <c r="Y145" s="183" t="s">
        <v>49</v>
      </c>
      <c r="Z145" s="180" t="e">
        <f>#REF!</f>
        <v>#REF!</v>
      </c>
      <c r="AA145" s="185" t="e">
        <f t="shared" si="33"/>
        <v>#REF!</v>
      </c>
      <c r="AB145" s="186">
        <f t="shared" si="46"/>
        <v>0</v>
      </c>
      <c r="AC145" s="187">
        <f t="shared" si="47"/>
        <v>0</v>
      </c>
    </row>
    <row r="146" spans="1:29" ht="15.6">
      <c r="A146" s="6">
        <v>142</v>
      </c>
      <c r="B146" s="6"/>
      <c r="C146" s="6" t="s">
        <v>549</v>
      </c>
      <c r="D146" s="7" t="s">
        <v>272</v>
      </c>
      <c r="E146" s="204" t="s">
        <v>49</v>
      </c>
      <c r="F146" s="208">
        <v>1250000</v>
      </c>
      <c r="G146" s="129">
        <v>1</v>
      </c>
      <c r="H146" s="130">
        <v>1059322.0338983051</v>
      </c>
      <c r="I146" s="130">
        <f t="shared" si="34"/>
        <v>1250000</v>
      </c>
      <c r="J146" s="131">
        <v>1</v>
      </c>
      <c r="K146" s="130">
        <f t="shared" si="35"/>
        <v>1250000</v>
      </c>
      <c r="L146" s="130">
        <f t="shared" si="36"/>
        <v>0</v>
      </c>
      <c r="M146" s="130">
        <f t="shared" si="37"/>
        <v>0</v>
      </c>
      <c r="N146" s="157"/>
      <c r="O146" s="158">
        <f t="shared" si="38"/>
        <v>0</v>
      </c>
      <c r="P146" s="159"/>
      <c r="Q146" s="158">
        <f t="shared" si="39"/>
        <v>0</v>
      </c>
      <c r="R146" s="158">
        <f t="shared" si="40"/>
        <v>0</v>
      </c>
      <c r="S146" s="158">
        <f t="shared" si="41"/>
        <v>0</v>
      </c>
      <c r="T146" s="179">
        <f t="shared" si="42"/>
        <v>1</v>
      </c>
      <c r="U146" s="180">
        <f t="shared" si="43"/>
        <v>1250000</v>
      </c>
      <c r="V146" s="181">
        <f t="shared" si="44"/>
        <v>1</v>
      </c>
      <c r="W146" s="182">
        <f t="shared" si="45"/>
        <v>1250000</v>
      </c>
      <c r="X146" s="189">
        <f t="shared" si="48"/>
        <v>1</v>
      </c>
      <c r="Y146" s="183" t="s">
        <v>49</v>
      </c>
      <c r="Z146" s="180" t="e">
        <f>#REF!</f>
        <v>#REF!</v>
      </c>
      <c r="AA146" s="185" t="e">
        <f t="shared" si="33"/>
        <v>#REF!</v>
      </c>
      <c r="AB146" s="186">
        <f t="shared" si="46"/>
        <v>0</v>
      </c>
      <c r="AC146" s="187">
        <f t="shared" si="47"/>
        <v>0</v>
      </c>
    </row>
    <row r="147" spans="1:29" ht="15.6">
      <c r="A147" s="6">
        <v>143</v>
      </c>
      <c r="B147" s="6"/>
      <c r="C147" s="6" t="s">
        <v>550</v>
      </c>
      <c r="D147" s="7" t="s">
        <v>273</v>
      </c>
      <c r="E147" s="204" t="s">
        <v>14</v>
      </c>
      <c r="F147" s="208">
        <v>300000</v>
      </c>
      <c r="G147" s="129">
        <v>2</v>
      </c>
      <c r="H147" s="130">
        <v>254237.28813559323</v>
      </c>
      <c r="I147" s="130">
        <f t="shared" si="34"/>
        <v>600000</v>
      </c>
      <c r="J147" s="131">
        <v>3</v>
      </c>
      <c r="K147" s="130">
        <f t="shared" si="35"/>
        <v>900000</v>
      </c>
      <c r="L147" s="130">
        <f t="shared" si="36"/>
        <v>300000</v>
      </c>
      <c r="M147" s="130">
        <f t="shared" si="37"/>
        <v>0</v>
      </c>
      <c r="N147" s="157"/>
      <c r="O147" s="158">
        <f t="shared" si="38"/>
        <v>0</v>
      </c>
      <c r="P147" s="159"/>
      <c r="Q147" s="158">
        <f t="shared" si="39"/>
        <v>0</v>
      </c>
      <c r="R147" s="158">
        <f t="shared" si="40"/>
        <v>0</v>
      </c>
      <c r="S147" s="158">
        <f t="shared" si="41"/>
        <v>0</v>
      </c>
      <c r="T147" s="179">
        <f t="shared" si="42"/>
        <v>2</v>
      </c>
      <c r="U147" s="180">
        <f t="shared" si="43"/>
        <v>600000</v>
      </c>
      <c r="V147" s="181">
        <f t="shared" si="44"/>
        <v>3</v>
      </c>
      <c r="W147" s="182">
        <f t="shared" si="45"/>
        <v>900000</v>
      </c>
      <c r="X147" s="189">
        <f t="shared" si="48"/>
        <v>2</v>
      </c>
      <c r="Y147" s="183" t="s">
        <v>14</v>
      </c>
      <c r="Z147" s="180" t="e">
        <f>#REF!</f>
        <v>#REF!</v>
      </c>
      <c r="AA147" s="185" t="e">
        <f t="shared" si="33"/>
        <v>#REF!</v>
      </c>
      <c r="AB147" s="186">
        <f t="shared" si="46"/>
        <v>300000</v>
      </c>
      <c r="AC147" s="187">
        <f t="shared" si="47"/>
        <v>0</v>
      </c>
    </row>
    <row r="148" spans="1:29" ht="78">
      <c r="A148" s="6">
        <v>144</v>
      </c>
      <c r="B148" s="6"/>
      <c r="C148" s="6" t="s">
        <v>551</v>
      </c>
      <c r="D148" s="7" t="s">
        <v>275</v>
      </c>
      <c r="E148" s="204" t="s">
        <v>276</v>
      </c>
      <c r="F148" s="208">
        <v>5400</v>
      </c>
      <c r="G148" s="129">
        <v>10</v>
      </c>
      <c r="H148" s="130">
        <v>4576.2711864406783</v>
      </c>
      <c r="I148" s="130">
        <f t="shared" si="34"/>
        <v>54000</v>
      </c>
      <c r="J148" s="131">
        <v>5.95</v>
      </c>
      <c r="K148" s="130">
        <f t="shared" si="35"/>
        <v>32130</v>
      </c>
      <c r="L148" s="130">
        <f t="shared" si="36"/>
        <v>0</v>
      </c>
      <c r="M148" s="130">
        <f t="shared" si="37"/>
        <v>21870</v>
      </c>
      <c r="N148" s="157"/>
      <c r="O148" s="158">
        <f t="shared" si="38"/>
        <v>0</v>
      </c>
      <c r="P148" s="159"/>
      <c r="Q148" s="158">
        <f t="shared" si="39"/>
        <v>0</v>
      </c>
      <c r="R148" s="158">
        <f t="shared" si="40"/>
        <v>0</v>
      </c>
      <c r="S148" s="158">
        <f t="shared" si="41"/>
        <v>0</v>
      </c>
      <c r="T148" s="179">
        <f t="shared" si="42"/>
        <v>10</v>
      </c>
      <c r="U148" s="180">
        <f t="shared" si="43"/>
        <v>54000</v>
      </c>
      <c r="V148" s="181">
        <f t="shared" si="44"/>
        <v>5.95</v>
      </c>
      <c r="W148" s="182">
        <f t="shared" si="45"/>
        <v>32130</v>
      </c>
      <c r="X148" s="184">
        <v>5.95</v>
      </c>
      <c r="Y148" s="183" t="s">
        <v>276</v>
      </c>
      <c r="Z148" s="180" t="e">
        <f>#REF!</f>
        <v>#REF!</v>
      </c>
      <c r="AA148" s="185" t="e">
        <f t="shared" si="33"/>
        <v>#REF!</v>
      </c>
      <c r="AB148" s="186">
        <f t="shared" si="46"/>
        <v>0</v>
      </c>
      <c r="AC148" s="187">
        <f t="shared" si="47"/>
        <v>21870</v>
      </c>
    </row>
    <row r="149" spans="1:29" ht="78">
      <c r="A149" s="6">
        <v>145</v>
      </c>
      <c r="B149" s="6"/>
      <c r="C149" s="6" t="s">
        <v>552</v>
      </c>
      <c r="D149" s="7" t="s">
        <v>277</v>
      </c>
      <c r="E149" s="204" t="s">
        <v>276</v>
      </c>
      <c r="F149" s="208">
        <v>4500</v>
      </c>
      <c r="G149" s="129">
        <v>1.5</v>
      </c>
      <c r="H149" s="130">
        <v>3813.5593220338983</v>
      </c>
      <c r="I149" s="130">
        <f t="shared" si="34"/>
        <v>6750</v>
      </c>
      <c r="J149" s="131">
        <v>49.43</v>
      </c>
      <c r="K149" s="130">
        <f t="shared" si="35"/>
        <v>222435</v>
      </c>
      <c r="L149" s="130">
        <f t="shared" si="36"/>
        <v>215685</v>
      </c>
      <c r="M149" s="130">
        <f t="shared" si="37"/>
        <v>0</v>
      </c>
      <c r="N149" s="157"/>
      <c r="O149" s="158">
        <f t="shared" si="38"/>
        <v>0</v>
      </c>
      <c r="P149" s="159"/>
      <c r="Q149" s="158">
        <f t="shared" si="39"/>
        <v>0</v>
      </c>
      <c r="R149" s="158">
        <f t="shared" si="40"/>
        <v>0</v>
      </c>
      <c r="S149" s="158">
        <f t="shared" si="41"/>
        <v>0</v>
      </c>
      <c r="T149" s="179">
        <f t="shared" si="42"/>
        <v>1.5</v>
      </c>
      <c r="U149" s="180">
        <f t="shared" si="43"/>
        <v>6750</v>
      </c>
      <c r="V149" s="181">
        <f t="shared" si="44"/>
        <v>49.43</v>
      </c>
      <c r="W149" s="182">
        <f t="shared" si="45"/>
        <v>222435</v>
      </c>
      <c r="X149" s="184">
        <v>49.43</v>
      </c>
      <c r="Y149" s="183" t="s">
        <v>276</v>
      </c>
      <c r="Z149" s="180" t="e">
        <f>#REF!</f>
        <v>#REF!</v>
      </c>
      <c r="AA149" s="185" t="e">
        <f t="shared" si="33"/>
        <v>#REF!</v>
      </c>
      <c r="AB149" s="186">
        <f t="shared" si="46"/>
        <v>215685</v>
      </c>
      <c r="AC149" s="187">
        <f t="shared" si="47"/>
        <v>0</v>
      </c>
    </row>
    <row r="150" spans="1:29" ht="78">
      <c r="A150" s="6">
        <v>146</v>
      </c>
      <c r="B150" s="6"/>
      <c r="C150" s="6" t="s">
        <v>553</v>
      </c>
      <c r="D150" s="7" t="s">
        <v>278</v>
      </c>
      <c r="E150" s="204" t="s">
        <v>276</v>
      </c>
      <c r="F150" s="208">
        <v>900</v>
      </c>
      <c r="G150" s="129">
        <v>118</v>
      </c>
      <c r="H150" s="130">
        <v>762.71186440677968</v>
      </c>
      <c r="I150" s="130">
        <f t="shared" si="34"/>
        <v>106200</v>
      </c>
      <c r="J150" s="131">
        <v>145.41999999999999</v>
      </c>
      <c r="K150" s="130">
        <f t="shared" si="35"/>
        <v>130877.99999999999</v>
      </c>
      <c r="L150" s="130">
        <f t="shared" si="36"/>
        <v>24677.999999999985</v>
      </c>
      <c r="M150" s="130">
        <f t="shared" si="37"/>
        <v>0</v>
      </c>
      <c r="N150" s="157"/>
      <c r="O150" s="158">
        <f t="shared" si="38"/>
        <v>0</v>
      </c>
      <c r="P150" s="159"/>
      <c r="Q150" s="158">
        <f t="shared" si="39"/>
        <v>0</v>
      </c>
      <c r="R150" s="158">
        <f t="shared" si="40"/>
        <v>0</v>
      </c>
      <c r="S150" s="158">
        <f t="shared" si="41"/>
        <v>0</v>
      </c>
      <c r="T150" s="179">
        <f t="shared" si="42"/>
        <v>118</v>
      </c>
      <c r="U150" s="180">
        <f t="shared" si="43"/>
        <v>106200</v>
      </c>
      <c r="V150" s="181">
        <f t="shared" si="44"/>
        <v>145.41999999999999</v>
      </c>
      <c r="W150" s="182">
        <f t="shared" si="45"/>
        <v>130877.99999999999</v>
      </c>
      <c r="X150" s="184">
        <v>137.4</v>
      </c>
      <c r="Y150" s="183" t="s">
        <v>276</v>
      </c>
      <c r="Z150" s="180" t="e">
        <f>#REF!</f>
        <v>#REF!</v>
      </c>
      <c r="AA150" s="185" t="e">
        <f t="shared" si="33"/>
        <v>#REF!</v>
      </c>
      <c r="AB150" s="186">
        <f t="shared" si="46"/>
        <v>24677.999999999985</v>
      </c>
      <c r="AC150" s="187">
        <f t="shared" si="47"/>
        <v>0</v>
      </c>
    </row>
    <row r="151" spans="1:29" ht="93.6">
      <c r="A151" s="6">
        <v>147</v>
      </c>
      <c r="B151" s="6"/>
      <c r="C151" s="6" t="s">
        <v>554</v>
      </c>
      <c r="D151" s="7" t="s">
        <v>279</v>
      </c>
      <c r="E151" s="204" t="s">
        <v>11</v>
      </c>
      <c r="F151" s="208">
        <v>630</v>
      </c>
      <c r="G151" s="129">
        <v>25</v>
      </c>
      <c r="H151" s="130">
        <v>533.89830508474574</v>
      </c>
      <c r="I151" s="130">
        <f t="shared" si="34"/>
        <v>15750</v>
      </c>
      <c r="J151" s="131">
        <v>659.93</v>
      </c>
      <c r="K151" s="130">
        <f t="shared" si="35"/>
        <v>415755.89999999997</v>
      </c>
      <c r="L151" s="130">
        <f t="shared" si="36"/>
        <v>400005.89999999997</v>
      </c>
      <c r="M151" s="130">
        <f t="shared" si="37"/>
        <v>0</v>
      </c>
      <c r="N151" s="157"/>
      <c r="O151" s="158">
        <f t="shared" si="38"/>
        <v>0</v>
      </c>
      <c r="P151" s="159"/>
      <c r="Q151" s="158">
        <f t="shared" si="39"/>
        <v>0</v>
      </c>
      <c r="R151" s="158">
        <f t="shared" si="40"/>
        <v>0</v>
      </c>
      <c r="S151" s="158">
        <f t="shared" si="41"/>
        <v>0</v>
      </c>
      <c r="T151" s="179">
        <f t="shared" si="42"/>
        <v>25</v>
      </c>
      <c r="U151" s="180">
        <f t="shared" si="43"/>
        <v>15750</v>
      </c>
      <c r="V151" s="181">
        <f t="shared" si="44"/>
        <v>659.93</v>
      </c>
      <c r="W151" s="182">
        <f t="shared" si="45"/>
        <v>415755.89999999997</v>
      </c>
      <c r="X151" s="184">
        <v>268.82</v>
      </c>
      <c r="Y151" s="183" t="s">
        <v>11</v>
      </c>
      <c r="Z151" s="180" t="e">
        <f>#REF!</f>
        <v>#REF!</v>
      </c>
      <c r="AA151" s="185" t="e">
        <f t="shared" si="33"/>
        <v>#REF!</v>
      </c>
      <c r="AB151" s="186">
        <f t="shared" si="46"/>
        <v>400005.89999999997</v>
      </c>
      <c r="AC151" s="187">
        <f t="shared" si="47"/>
        <v>0</v>
      </c>
    </row>
    <row r="152" spans="1:29" ht="78">
      <c r="A152" s="6">
        <v>148</v>
      </c>
      <c r="B152" s="6"/>
      <c r="C152" s="6" t="s">
        <v>555</v>
      </c>
      <c r="D152" s="7" t="s">
        <v>280</v>
      </c>
      <c r="E152" s="204" t="s">
        <v>14</v>
      </c>
      <c r="F152" s="208">
        <v>1800</v>
      </c>
      <c r="G152" s="129">
        <v>57</v>
      </c>
      <c r="H152" s="130">
        <v>1525.4237288135594</v>
      </c>
      <c r="I152" s="130">
        <f t="shared" si="34"/>
        <v>102600</v>
      </c>
      <c r="J152" s="131">
        <v>203</v>
      </c>
      <c r="K152" s="130">
        <f t="shared" si="35"/>
        <v>365400</v>
      </c>
      <c r="L152" s="130">
        <f t="shared" si="36"/>
        <v>262800</v>
      </c>
      <c r="M152" s="130">
        <f t="shared" si="37"/>
        <v>0</v>
      </c>
      <c r="N152" s="157"/>
      <c r="O152" s="158">
        <f t="shared" si="38"/>
        <v>0</v>
      </c>
      <c r="P152" s="159"/>
      <c r="Q152" s="158">
        <f t="shared" si="39"/>
        <v>0</v>
      </c>
      <c r="R152" s="158">
        <f t="shared" si="40"/>
        <v>0</v>
      </c>
      <c r="S152" s="158">
        <f t="shared" si="41"/>
        <v>0</v>
      </c>
      <c r="T152" s="179">
        <f t="shared" si="42"/>
        <v>57</v>
      </c>
      <c r="U152" s="180">
        <f t="shared" si="43"/>
        <v>102600</v>
      </c>
      <c r="V152" s="181">
        <f t="shared" si="44"/>
        <v>203</v>
      </c>
      <c r="W152" s="182">
        <f t="shared" si="45"/>
        <v>365400</v>
      </c>
      <c r="X152" s="184">
        <v>203</v>
      </c>
      <c r="Y152" s="183" t="s">
        <v>14</v>
      </c>
      <c r="Z152" s="180" t="e">
        <f>#REF!</f>
        <v>#REF!</v>
      </c>
      <c r="AA152" s="185" t="e">
        <f t="shared" si="33"/>
        <v>#REF!</v>
      </c>
      <c r="AB152" s="186">
        <f t="shared" si="46"/>
        <v>262800</v>
      </c>
      <c r="AC152" s="187">
        <f t="shared" si="47"/>
        <v>0</v>
      </c>
    </row>
    <row r="153" spans="1:29" ht="46.8">
      <c r="A153" s="6">
        <v>149</v>
      </c>
      <c r="B153" s="6"/>
      <c r="C153" s="6" t="s">
        <v>556</v>
      </c>
      <c r="D153" s="7" t="s">
        <v>281</v>
      </c>
      <c r="E153" s="204" t="s">
        <v>276</v>
      </c>
      <c r="F153" s="208">
        <v>900</v>
      </c>
      <c r="G153" s="129">
        <v>250</v>
      </c>
      <c r="H153" s="130">
        <v>762.71186440677968</v>
      </c>
      <c r="I153" s="130">
        <f t="shared" si="34"/>
        <v>225000</v>
      </c>
      <c r="J153" s="131"/>
      <c r="K153" s="130">
        <f t="shared" si="35"/>
        <v>0</v>
      </c>
      <c r="L153" s="130">
        <f t="shared" si="36"/>
        <v>0</v>
      </c>
      <c r="M153" s="130">
        <f t="shared" si="37"/>
        <v>225000</v>
      </c>
      <c r="N153" s="157"/>
      <c r="O153" s="158">
        <f t="shared" si="38"/>
        <v>0</v>
      </c>
      <c r="P153" s="159"/>
      <c r="Q153" s="158">
        <f t="shared" si="39"/>
        <v>0</v>
      </c>
      <c r="R153" s="158">
        <f t="shared" si="40"/>
        <v>0</v>
      </c>
      <c r="S153" s="158">
        <f t="shared" si="41"/>
        <v>0</v>
      </c>
      <c r="T153" s="179">
        <f t="shared" si="42"/>
        <v>250</v>
      </c>
      <c r="U153" s="180">
        <f t="shared" si="43"/>
        <v>225000</v>
      </c>
      <c r="V153" s="181">
        <f t="shared" si="44"/>
        <v>0</v>
      </c>
      <c r="W153" s="182">
        <f t="shared" si="45"/>
        <v>0</v>
      </c>
      <c r="X153" s="184">
        <v>461.6</v>
      </c>
      <c r="Y153" s="183" t="s">
        <v>276</v>
      </c>
      <c r="Z153" s="180" t="e">
        <f>#REF!</f>
        <v>#REF!</v>
      </c>
      <c r="AA153" s="185" t="e">
        <f t="shared" si="33"/>
        <v>#REF!</v>
      </c>
      <c r="AB153" s="186">
        <f t="shared" si="46"/>
        <v>0</v>
      </c>
      <c r="AC153" s="187">
        <f t="shared" si="47"/>
        <v>225000</v>
      </c>
    </row>
    <row r="154" spans="1:29" ht="15.6">
      <c r="A154" s="6">
        <v>150</v>
      </c>
      <c r="B154" s="6"/>
      <c r="C154" s="6" t="s">
        <v>557</v>
      </c>
      <c r="D154" s="7" t="s">
        <v>282</v>
      </c>
      <c r="E154" s="204" t="s">
        <v>276</v>
      </c>
      <c r="F154" s="208">
        <v>18900</v>
      </c>
      <c r="G154" s="129">
        <v>3</v>
      </c>
      <c r="H154" s="130">
        <v>16016.949152542375</v>
      </c>
      <c r="I154" s="130">
        <f t="shared" si="34"/>
        <v>56700</v>
      </c>
      <c r="J154" s="131">
        <v>3.02</v>
      </c>
      <c r="K154" s="130">
        <f t="shared" si="35"/>
        <v>57078</v>
      </c>
      <c r="L154" s="130">
        <f t="shared" si="36"/>
        <v>378</v>
      </c>
      <c r="M154" s="130">
        <f t="shared" si="37"/>
        <v>0</v>
      </c>
      <c r="N154" s="157"/>
      <c r="O154" s="158">
        <f t="shared" si="38"/>
        <v>0</v>
      </c>
      <c r="P154" s="159"/>
      <c r="Q154" s="158">
        <f t="shared" si="39"/>
        <v>0</v>
      </c>
      <c r="R154" s="158">
        <f t="shared" si="40"/>
        <v>0</v>
      </c>
      <c r="S154" s="158">
        <f t="shared" si="41"/>
        <v>0</v>
      </c>
      <c r="T154" s="179">
        <f t="shared" si="42"/>
        <v>3</v>
      </c>
      <c r="U154" s="180">
        <f t="shared" si="43"/>
        <v>56700</v>
      </c>
      <c r="V154" s="181">
        <f t="shared" si="44"/>
        <v>3.02</v>
      </c>
      <c r="W154" s="182">
        <f t="shared" si="45"/>
        <v>57078</v>
      </c>
      <c r="X154" s="184">
        <v>2.0920000000000001</v>
      </c>
      <c r="Y154" s="183" t="s">
        <v>276</v>
      </c>
      <c r="Z154" s="180" t="e">
        <f>#REF!</f>
        <v>#REF!</v>
      </c>
      <c r="AA154" s="185" t="e">
        <f t="shared" si="33"/>
        <v>#REF!</v>
      </c>
      <c r="AB154" s="186">
        <f t="shared" si="46"/>
        <v>378</v>
      </c>
      <c r="AC154" s="187">
        <f t="shared" si="47"/>
        <v>0</v>
      </c>
    </row>
    <row r="155" spans="1:29" ht="15.6">
      <c r="A155" s="6">
        <v>151</v>
      </c>
      <c r="B155" s="6"/>
      <c r="C155" s="6" t="s">
        <v>558</v>
      </c>
      <c r="D155" s="7" t="s">
        <v>283</v>
      </c>
      <c r="E155" s="204" t="s">
        <v>11</v>
      </c>
      <c r="F155" s="208">
        <v>1170</v>
      </c>
      <c r="G155" s="129">
        <v>12</v>
      </c>
      <c r="H155" s="130">
        <v>991.52542372881362</v>
      </c>
      <c r="I155" s="130">
        <f t="shared" si="34"/>
        <v>14040</v>
      </c>
      <c r="J155" s="131">
        <v>0</v>
      </c>
      <c r="K155" s="130">
        <f t="shared" si="35"/>
        <v>0</v>
      </c>
      <c r="L155" s="130">
        <f t="shared" si="36"/>
        <v>0</v>
      </c>
      <c r="M155" s="130">
        <f t="shared" si="37"/>
        <v>14040</v>
      </c>
      <c r="N155" s="157"/>
      <c r="O155" s="158">
        <f t="shared" si="38"/>
        <v>0</v>
      </c>
      <c r="P155" s="159"/>
      <c r="Q155" s="158">
        <f t="shared" si="39"/>
        <v>0</v>
      </c>
      <c r="R155" s="158">
        <f t="shared" si="40"/>
        <v>0</v>
      </c>
      <c r="S155" s="158">
        <f t="shared" si="41"/>
        <v>0</v>
      </c>
      <c r="T155" s="179">
        <f t="shared" si="42"/>
        <v>12</v>
      </c>
      <c r="U155" s="180">
        <f t="shared" si="43"/>
        <v>14040</v>
      </c>
      <c r="V155" s="181">
        <f t="shared" si="44"/>
        <v>0</v>
      </c>
      <c r="W155" s="182">
        <f t="shared" si="45"/>
        <v>0</v>
      </c>
      <c r="X155" s="184">
        <v>0</v>
      </c>
      <c r="Y155" s="183" t="s">
        <v>11</v>
      </c>
      <c r="Z155" s="180" t="e">
        <f>#REF!</f>
        <v>#REF!</v>
      </c>
      <c r="AA155" s="185" t="e">
        <f t="shared" si="33"/>
        <v>#REF!</v>
      </c>
      <c r="AB155" s="186">
        <f t="shared" si="46"/>
        <v>0</v>
      </c>
      <c r="AC155" s="187">
        <f t="shared" si="47"/>
        <v>14040</v>
      </c>
    </row>
    <row r="156" spans="1:29" ht="15.6">
      <c r="A156" s="6">
        <v>152</v>
      </c>
      <c r="B156" s="6"/>
      <c r="C156" s="6" t="s">
        <v>559</v>
      </c>
      <c r="D156" s="7" t="s">
        <v>284</v>
      </c>
      <c r="E156" s="204" t="s">
        <v>11</v>
      </c>
      <c r="F156" s="208">
        <v>900</v>
      </c>
      <c r="G156" s="129">
        <v>12</v>
      </c>
      <c r="H156" s="130">
        <v>762.71186440677968</v>
      </c>
      <c r="I156" s="130">
        <f t="shared" si="34"/>
        <v>10800</v>
      </c>
      <c r="J156" s="131">
        <v>0</v>
      </c>
      <c r="K156" s="130">
        <f t="shared" si="35"/>
        <v>0</v>
      </c>
      <c r="L156" s="130">
        <f t="shared" si="36"/>
        <v>0</v>
      </c>
      <c r="M156" s="130">
        <f t="shared" si="37"/>
        <v>10800</v>
      </c>
      <c r="N156" s="157"/>
      <c r="O156" s="158">
        <f t="shared" si="38"/>
        <v>0</v>
      </c>
      <c r="P156" s="159"/>
      <c r="Q156" s="158">
        <f t="shared" si="39"/>
        <v>0</v>
      </c>
      <c r="R156" s="158">
        <f t="shared" si="40"/>
        <v>0</v>
      </c>
      <c r="S156" s="158">
        <f t="shared" si="41"/>
        <v>0</v>
      </c>
      <c r="T156" s="179">
        <f t="shared" si="42"/>
        <v>12</v>
      </c>
      <c r="U156" s="180">
        <f t="shared" si="43"/>
        <v>10800</v>
      </c>
      <c r="V156" s="181">
        <f t="shared" si="44"/>
        <v>0</v>
      </c>
      <c r="W156" s="182">
        <f t="shared" si="45"/>
        <v>0</v>
      </c>
      <c r="X156" s="184">
        <v>0</v>
      </c>
      <c r="Y156" s="183" t="s">
        <v>11</v>
      </c>
      <c r="Z156" s="180" t="e">
        <f>#REF!</f>
        <v>#REF!</v>
      </c>
      <c r="AA156" s="185" t="e">
        <f t="shared" si="33"/>
        <v>#REF!</v>
      </c>
      <c r="AB156" s="186">
        <f t="shared" si="46"/>
        <v>0</v>
      </c>
      <c r="AC156" s="187">
        <f t="shared" si="47"/>
        <v>10800</v>
      </c>
    </row>
    <row r="157" spans="1:29" ht="15.6">
      <c r="A157" s="6">
        <v>153</v>
      </c>
      <c r="B157" s="6"/>
      <c r="C157" s="6" t="s">
        <v>560</v>
      </c>
      <c r="D157" s="7" t="s">
        <v>285</v>
      </c>
      <c r="E157" s="204" t="s">
        <v>276</v>
      </c>
      <c r="F157" s="208">
        <v>15300</v>
      </c>
      <c r="G157" s="129">
        <v>3</v>
      </c>
      <c r="H157" s="130">
        <v>12966.101694915254</v>
      </c>
      <c r="I157" s="130">
        <f t="shared" si="34"/>
        <v>45900</v>
      </c>
      <c r="J157" s="131">
        <v>106.62</v>
      </c>
      <c r="K157" s="130">
        <f t="shared" si="35"/>
        <v>1631286</v>
      </c>
      <c r="L157" s="130">
        <f t="shared" si="36"/>
        <v>1585386</v>
      </c>
      <c r="M157" s="130">
        <f t="shared" si="37"/>
        <v>0</v>
      </c>
      <c r="N157" s="157"/>
      <c r="O157" s="158">
        <f t="shared" si="38"/>
        <v>0</v>
      </c>
      <c r="P157" s="159"/>
      <c r="Q157" s="158">
        <f t="shared" si="39"/>
        <v>0</v>
      </c>
      <c r="R157" s="158">
        <f t="shared" si="40"/>
        <v>0</v>
      </c>
      <c r="S157" s="158">
        <f t="shared" si="41"/>
        <v>0</v>
      </c>
      <c r="T157" s="179">
        <f t="shared" si="42"/>
        <v>3</v>
      </c>
      <c r="U157" s="180">
        <f t="shared" si="43"/>
        <v>45900</v>
      </c>
      <c r="V157" s="181">
        <f t="shared" si="44"/>
        <v>106.62</v>
      </c>
      <c r="W157" s="182">
        <f t="shared" si="45"/>
        <v>1631286</v>
      </c>
      <c r="X157" s="184">
        <v>78.23</v>
      </c>
      <c r="Y157" s="183" t="s">
        <v>276</v>
      </c>
      <c r="Z157" s="180" t="e">
        <f>#REF!</f>
        <v>#REF!</v>
      </c>
      <c r="AA157" s="185" t="e">
        <f t="shared" si="33"/>
        <v>#REF!</v>
      </c>
      <c r="AB157" s="186">
        <f t="shared" si="46"/>
        <v>1585386</v>
      </c>
      <c r="AC157" s="187">
        <f t="shared" si="47"/>
        <v>0</v>
      </c>
    </row>
    <row r="158" spans="1:29" ht="31.2">
      <c r="A158" s="6">
        <v>154</v>
      </c>
      <c r="B158" s="6"/>
      <c r="C158" s="6" t="s">
        <v>561</v>
      </c>
      <c r="D158" s="7" t="s">
        <v>286</v>
      </c>
      <c r="E158" s="204" t="s">
        <v>11</v>
      </c>
      <c r="F158" s="208">
        <v>2700</v>
      </c>
      <c r="G158" s="129">
        <v>500</v>
      </c>
      <c r="H158" s="130">
        <v>2288.1355932203392</v>
      </c>
      <c r="I158" s="130">
        <f t="shared" si="34"/>
        <v>1350000</v>
      </c>
      <c r="J158" s="131">
        <v>385.65</v>
      </c>
      <c r="K158" s="130">
        <f t="shared" si="35"/>
        <v>1041254.9999999999</v>
      </c>
      <c r="L158" s="130">
        <f t="shared" si="36"/>
        <v>0</v>
      </c>
      <c r="M158" s="130">
        <f t="shared" si="37"/>
        <v>308745.00000000012</v>
      </c>
      <c r="N158" s="157"/>
      <c r="O158" s="158">
        <f t="shared" si="38"/>
        <v>0</v>
      </c>
      <c r="P158" s="159"/>
      <c r="Q158" s="158">
        <f t="shared" si="39"/>
        <v>0</v>
      </c>
      <c r="R158" s="158">
        <f t="shared" si="40"/>
        <v>0</v>
      </c>
      <c r="S158" s="158">
        <f t="shared" si="41"/>
        <v>0</v>
      </c>
      <c r="T158" s="179">
        <f t="shared" si="42"/>
        <v>500</v>
      </c>
      <c r="U158" s="180">
        <f t="shared" si="43"/>
        <v>1350000</v>
      </c>
      <c r="V158" s="181">
        <f t="shared" si="44"/>
        <v>385.65</v>
      </c>
      <c r="W158" s="182">
        <f t="shared" si="45"/>
        <v>1041254.9999999999</v>
      </c>
      <c r="X158" s="184">
        <v>348.01</v>
      </c>
      <c r="Y158" s="183" t="s">
        <v>11</v>
      </c>
      <c r="Z158" s="180" t="e">
        <f>#REF!</f>
        <v>#REF!</v>
      </c>
      <c r="AA158" s="185" t="e">
        <f t="shared" si="33"/>
        <v>#REF!</v>
      </c>
      <c r="AB158" s="186">
        <f t="shared" si="46"/>
        <v>0</v>
      </c>
      <c r="AC158" s="187">
        <f t="shared" si="47"/>
        <v>308745.00000000012</v>
      </c>
    </row>
    <row r="159" spans="1:29" ht="31.2">
      <c r="A159" s="6">
        <v>155</v>
      </c>
      <c r="B159" s="6"/>
      <c r="C159" s="6" t="s">
        <v>562</v>
      </c>
      <c r="D159" s="7" t="s">
        <v>649</v>
      </c>
      <c r="E159" s="204" t="s">
        <v>276</v>
      </c>
      <c r="F159" s="208">
        <v>9000</v>
      </c>
      <c r="G159" s="129">
        <v>1.5</v>
      </c>
      <c r="H159" s="130">
        <v>7627.1186440677966</v>
      </c>
      <c r="I159" s="130">
        <f t="shared" si="34"/>
        <v>13500</v>
      </c>
      <c r="J159" s="131">
        <v>28.01</v>
      </c>
      <c r="K159" s="130">
        <f t="shared" si="35"/>
        <v>252090</v>
      </c>
      <c r="L159" s="130">
        <f t="shared" si="36"/>
        <v>238590</v>
      </c>
      <c r="M159" s="130">
        <f t="shared" si="37"/>
        <v>0</v>
      </c>
      <c r="N159" s="157"/>
      <c r="O159" s="158">
        <f t="shared" si="38"/>
        <v>0</v>
      </c>
      <c r="P159" s="159"/>
      <c r="Q159" s="158">
        <f t="shared" si="39"/>
        <v>0</v>
      </c>
      <c r="R159" s="158">
        <f t="shared" si="40"/>
        <v>0</v>
      </c>
      <c r="S159" s="158">
        <f t="shared" si="41"/>
        <v>0</v>
      </c>
      <c r="T159" s="179">
        <f t="shared" si="42"/>
        <v>1.5</v>
      </c>
      <c r="U159" s="180">
        <f t="shared" si="43"/>
        <v>13500</v>
      </c>
      <c r="V159" s="181">
        <f t="shared" si="44"/>
        <v>28.01</v>
      </c>
      <c r="W159" s="182">
        <f t="shared" si="45"/>
        <v>252090</v>
      </c>
      <c r="X159" s="184">
        <v>28.01</v>
      </c>
      <c r="Y159" s="183" t="s">
        <v>276</v>
      </c>
      <c r="Z159" s="180" t="e">
        <f>#REF!</f>
        <v>#REF!</v>
      </c>
      <c r="AA159" s="185" t="e">
        <f t="shared" si="33"/>
        <v>#REF!</v>
      </c>
      <c r="AB159" s="186">
        <f t="shared" si="46"/>
        <v>238590</v>
      </c>
      <c r="AC159" s="187">
        <f t="shared" si="47"/>
        <v>0</v>
      </c>
    </row>
    <row r="160" spans="1:29" ht="31.2">
      <c r="A160" s="6">
        <v>156</v>
      </c>
      <c r="B160" s="6"/>
      <c r="C160" s="6" t="s">
        <v>563</v>
      </c>
      <c r="D160" s="7" t="s">
        <v>288</v>
      </c>
      <c r="E160" s="204" t="s">
        <v>276</v>
      </c>
      <c r="F160" s="208">
        <v>7200</v>
      </c>
      <c r="G160" s="129">
        <v>23</v>
      </c>
      <c r="H160" s="130">
        <v>6101.6949152542375</v>
      </c>
      <c r="I160" s="130">
        <f t="shared" si="34"/>
        <v>165600</v>
      </c>
      <c r="J160" s="131">
        <v>16.062000000000001</v>
      </c>
      <c r="K160" s="130">
        <f t="shared" si="35"/>
        <v>115646.40000000001</v>
      </c>
      <c r="L160" s="130">
        <f t="shared" si="36"/>
        <v>0</v>
      </c>
      <c r="M160" s="130">
        <f t="shared" si="37"/>
        <v>49953.599999999991</v>
      </c>
      <c r="N160" s="157"/>
      <c r="O160" s="158">
        <f t="shared" si="38"/>
        <v>0</v>
      </c>
      <c r="P160" s="159"/>
      <c r="Q160" s="158">
        <f t="shared" si="39"/>
        <v>0</v>
      </c>
      <c r="R160" s="158">
        <f t="shared" si="40"/>
        <v>0</v>
      </c>
      <c r="S160" s="158">
        <f t="shared" si="41"/>
        <v>0</v>
      </c>
      <c r="T160" s="179">
        <f t="shared" si="42"/>
        <v>23</v>
      </c>
      <c r="U160" s="180">
        <f t="shared" si="43"/>
        <v>165600</v>
      </c>
      <c r="V160" s="181">
        <f t="shared" si="44"/>
        <v>16.062000000000001</v>
      </c>
      <c r="W160" s="182">
        <f t="shared" si="45"/>
        <v>115646.40000000001</v>
      </c>
      <c r="X160" s="184">
        <v>16.062000000000001</v>
      </c>
      <c r="Y160" s="183" t="s">
        <v>276</v>
      </c>
      <c r="Z160" s="180" t="e">
        <f>#REF!</f>
        <v>#REF!</v>
      </c>
      <c r="AA160" s="185" t="e">
        <f t="shared" si="33"/>
        <v>#REF!</v>
      </c>
      <c r="AB160" s="186">
        <f t="shared" si="46"/>
        <v>0</v>
      </c>
      <c r="AC160" s="187">
        <f t="shared" si="47"/>
        <v>49953.599999999991</v>
      </c>
    </row>
    <row r="161" spans="1:29" ht="31.2">
      <c r="A161" s="6">
        <v>157</v>
      </c>
      <c r="B161" s="6"/>
      <c r="C161" s="6" t="s">
        <v>564</v>
      </c>
      <c r="D161" s="7" t="s">
        <v>289</v>
      </c>
      <c r="E161" s="204" t="s">
        <v>290</v>
      </c>
      <c r="F161" s="208">
        <v>126000</v>
      </c>
      <c r="G161" s="129">
        <v>1.25</v>
      </c>
      <c r="H161" s="130">
        <v>106779.66101694916</v>
      </c>
      <c r="I161" s="130">
        <f t="shared" si="34"/>
        <v>157500</v>
      </c>
      <c r="J161" s="131">
        <v>0.73199999999999998</v>
      </c>
      <c r="K161" s="130">
        <f t="shared" si="35"/>
        <v>92232</v>
      </c>
      <c r="L161" s="130">
        <f t="shared" si="36"/>
        <v>0</v>
      </c>
      <c r="M161" s="130">
        <f t="shared" si="37"/>
        <v>65268</v>
      </c>
      <c r="N161" s="157"/>
      <c r="O161" s="158">
        <f t="shared" si="38"/>
        <v>0</v>
      </c>
      <c r="P161" s="159"/>
      <c r="Q161" s="158">
        <f t="shared" si="39"/>
        <v>0</v>
      </c>
      <c r="R161" s="158">
        <f t="shared" si="40"/>
        <v>0</v>
      </c>
      <c r="S161" s="158">
        <f t="shared" si="41"/>
        <v>0</v>
      </c>
      <c r="T161" s="179">
        <f t="shared" si="42"/>
        <v>1.25</v>
      </c>
      <c r="U161" s="180">
        <f t="shared" si="43"/>
        <v>157500</v>
      </c>
      <c r="V161" s="181">
        <f t="shared" si="44"/>
        <v>0.73199999999999998</v>
      </c>
      <c r="W161" s="182">
        <f t="shared" si="45"/>
        <v>92232</v>
      </c>
      <c r="X161" s="184">
        <v>0.52100000000000002</v>
      </c>
      <c r="Y161" s="183" t="s">
        <v>290</v>
      </c>
      <c r="Z161" s="180" t="e">
        <f>#REF!</f>
        <v>#REF!</v>
      </c>
      <c r="AA161" s="185" t="e">
        <f t="shared" si="33"/>
        <v>#REF!</v>
      </c>
      <c r="AB161" s="186">
        <f t="shared" si="46"/>
        <v>0</v>
      </c>
      <c r="AC161" s="187">
        <f t="shared" si="47"/>
        <v>65268</v>
      </c>
    </row>
    <row r="162" spans="1:29" ht="46.8">
      <c r="A162" s="6">
        <v>158</v>
      </c>
      <c r="B162" s="6"/>
      <c r="C162" s="6" t="s">
        <v>565</v>
      </c>
      <c r="D162" s="7" t="s">
        <v>291</v>
      </c>
      <c r="E162" s="204" t="s">
        <v>11</v>
      </c>
      <c r="F162" s="208">
        <v>1224</v>
      </c>
      <c r="G162" s="129">
        <v>1600</v>
      </c>
      <c r="H162" s="130">
        <v>1037.2881355932204</v>
      </c>
      <c r="I162" s="130">
        <f t="shared" si="34"/>
        <v>1958400</v>
      </c>
      <c r="J162" s="131">
        <v>2046.48</v>
      </c>
      <c r="K162" s="130">
        <f t="shared" si="35"/>
        <v>2504891.52</v>
      </c>
      <c r="L162" s="130">
        <f t="shared" si="36"/>
        <v>546491.52</v>
      </c>
      <c r="M162" s="130">
        <f t="shared" si="37"/>
        <v>0</v>
      </c>
      <c r="N162" s="157"/>
      <c r="O162" s="158">
        <f t="shared" si="38"/>
        <v>0</v>
      </c>
      <c r="P162" s="159"/>
      <c r="Q162" s="158">
        <f t="shared" si="39"/>
        <v>0</v>
      </c>
      <c r="R162" s="158">
        <f t="shared" si="40"/>
        <v>0</v>
      </c>
      <c r="S162" s="158">
        <f t="shared" si="41"/>
        <v>0</v>
      </c>
      <c r="T162" s="179">
        <f t="shared" si="42"/>
        <v>1600</v>
      </c>
      <c r="U162" s="180">
        <f t="shared" si="43"/>
        <v>1958400</v>
      </c>
      <c r="V162" s="181">
        <f t="shared" si="44"/>
        <v>2046.48</v>
      </c>
      <c r="W162" s="182">
        <f t="shared" si="45"/>
        <v>2504891.52</v>
      </c>
      <c r="X162" s="184">
        <v>1696.98</v>
      </c>
      <c r="Y162" s="183" t="s">
        <v>11</v>
      </c>
      <c r="Z162" s="180" t="e">
        <f>#REF!</f>
        <v>#REF!</v>
      </c>
      <c r="AA162" s="185" t="e">
        <f t="shared" si="33"/>
        <v>#REF!</v>
      </c>
      <c r="AB162" s="186">
        <f t="shared" si="46"/>
        <v>546491.52</v>
      </c>
      <c r="AC162" s="187">
        <f t="shared" si="47"/>
        <v>0</v>
      </c>
    </row>
    <row r="163" spans="1:29" ht="31.2">
      <c r="A163" s="6">
        <v>159</v>
      </c>
      <c r="B163" s="6"/>
      <c r="C163" s="6" t="s">
        <v>566</v>
      </c>
      <c r="D163" s="7" t="s">
        <v>292</v>
      </c>
      <c r="E163" s="204" t="s">
        <v>11</v>
      </c>
      <c r="F163" s="208">
        <v>360</v>
      </c>
      <c r="G163" s="129">
        <v>77.78</v>
      </c>
      <c r="H163" s="130">
        <v>305.08474576271186</v>
      </c>
      <c r="I163" s="130">
        <f t="shared" si="34"/>
        <v>28000.799999999999</v>
      </c>
      <c r="J163" s="131">
        <v>41</v>
      </c>
      <c r="K163" s="130">
        <f t="shared" si="35"/>
        <v>14760</v>
      </c>
      <c r="L163" s="130">
        <f t="shared" si="36"/>
        <v>0</v>
      </c>
      <c r="M163" s="130">
        <f t="shared" si="37"/>
        <v>13240.8</v>
      </c>
      <c r="N163" s="157"/>
      <c r="O163" s="158">
        <f t="shared" si="38"/>
        <v>0</v>
      </c>
      <c r="P163" s="159"/>
      <c r="Q163" s="158">
        <f t="shared" si="39"/>
        <v>0</v>
      </c>
      <c r="R163" s="158">
        <f t="shared" si="40"/>
        <v>0</v>
      </c>
      <c r="S163" s="158">
        <f t="shared" si="41"/>
        <v>0</v>
      </c>
      <c r="T163" s="179">
        <f t="shared" si="42"/>
        <v>77.78</v>
      </c>
      <c r="U163" s="180">
        <f t="shared" si="43"/>
        <v>28000.799999999999</v>
      </c>
      <c r="V163" s="181">
        <f t="shared" si="44"/>
        <v>41</v>
      </c>
      <c r="W163" s="182">
        <f t="shared" si="45"/>
        <v>14760</v>
      </c>
      <c r="X163" s="184">
        <v>41</v>
      </c>
      <c r="Y163" s="183" t="s">
        <v>11</v>
      </c>
      <c r="Z163" s="180" t="e">
        <f>#REF!</f>
        <v>#REF!</v>
      </c>
      <c r="AA163" s="185" t="e">
        <f t="shared" si="33"/>
        <v>#REF!</v>
      </c>
      <c r="AB163" s="186">
        <f t="shared" si="46"/>
        <v>0</v>
      </c>
      <c r="AC163" s="187">
        <f t="shared" si="47"/>
        <v>13240.8</v>
      </c>
    </row>
    <row r="164" spans="1:29" ht="109.2">
      <c r="A164" s="6">
        <v>160</v>
      </c>
      <c r="B164" s="6"/>
      <c r="C164" s="6" t="s">
        <v>567</v>
      </c>
      <c r="D164" s="7" t="s">
        <v>293</v>
      </c>
      <c r="E164" s="204" t="s">
        <v>11</v>
      </c>
      <c r="F164" s="208">
        <v>270</v>
      </c>
      <c r="G164" s="129">
        <v>4447</v>
      </c>
      <c r="H164" s="130">
        <v>228.81355932203391</v>
      </c>
      <c r="I164" s="130">
        <f t="shared" si="34"/>
        <v>1200690</v>
      </c>
      <c r="J164" s="131">
        <v>1725.27</v>
      </c>
      <c r="K164" s="130">
        <f t="shared" si="35"/>
        <v>465822.9</v>
      </c>
      <c r="L164" s="130">
        <f t="shared" si="36"/>
        <v>0</v>
      </c>
      <c r="M164" s="130">
        <f t="shared" si="37"/>
        <v>734867.1</v>
      </c>
      <c r="N164" s="157"/>
      <c r="O164" s="158">
        <f t="shared" si="38"/>
        <v>0</v>
      </c>
      <c r="P164" s="159"/>
      <c r="Q164" s="158">
        <f t="shared" si="39"/>
        <v>0</v>
      </c>
      <c r="R164" s="158">
        <f t="shared" si="40"/>
        <v>0</v>
      </c>
      <c r="S164" s="158">
        <f t="shared" si="41"/>
        <v>0</v>
      </c>
      <c r="T164" s="179">
        <f t="shared" si="42"/>
        <v>4447</v>
      </c>
      <c r="U164" s="180">
        <f t="shared" si="43"/>
        <v>1200690</v>
      </c>
      <c r="V164" s="181">
        <f t="shared" si="44"/>
        <v>1725.27</v>
      </c>
      <c r="W164" s="182">
        <f t="shared" si="45"/>
        <v>465822.9</v>
      </c>
      <c r="X164" s="184">
        <v>1475.27</v>
      </c>
      <c r="Y164" s="183" t="s">
        <v>11</v>
      </c>
      <c r="Z164" s="180" t="e">
        <f>#REF!</f>
        <v>#REF!</v>
      </c>
      <c r="AA164" s="185" t="e">
        <f t="shared" si="33"/>
        <v>#REF!</v>
      </c>
      <c r="AB164" s="186">
        <f t="shared" si="46"/>
        <v>0</v>
      </c>
      <c r="AC164" s="187">
        <f t="shared" si="47"/>
        <v>734867.1</v>
      </c>
    </row>
    <row r="165" spans="1:29" ht="15.6">
      <c r="A165" s="6">
        <v>161</v>
      </c>
      <c r="B165" s="6"/>
      <c r="C165" s="6" t="s">
        <v>568</v>
      </c>
      <c r="D165" s="7" t="s">
        <v>294</v>
      </c>
      <c r="E165" s="204" t="s">
        <v>11</v>
      </c>
      <c r="F165" s="208">
        <v>1710</v>
      </c>
      <c r="G165" s="129">
        <v>85</v>
      </c>
      <c r="H165" s="130">
        <v>1449.1525423728815</v>
      </c>
      <c r="I165" s="130">
        <f t="shared" si="34"/>
        <v>145350</v>
      </c>
      <c r="J165" s="131">
        <v>93.41</v>
      </c>
      <c r="K165" s="130">
        <f t="shared" si="35"/>
        <v>159731.1</v>
      </c>
      <c r="L165" s="130">
        <f t="shared" si="36"/>
        <v>14381.100000000006</v>
      </c>
      <c r="M165" s="130">
        <f t="shared" si="37"/>
        <v>0</v>
      </c>
      <c r="N165" s="157"/>
      <c r="O165" s="158">
        <f t="shared" si="38"/>
        <v>0</v>
      </c>
      <c r="P165" s="159"/>
      <c r="Q165" s="158">
        <f t="shared" si="39"/>
        <v>0</v>
      </c>
      <c r="R165" s="158">
        <f t="shared" si="40"/>
        <v>0</v>
      </c>
      <c r="S165" s="158">
        <f t="shared" si="41"/>
        <v>0</v>
      </c>
      <c r="T165" s="179">
        <f t="shared" si="42"/>
        <v>85</v>
      </c>
      <c r="U165" s="180">
        <f t="shared" si="43"/>
        <v>145350</v>
      </c>
      <c r="V165" s="181">
        <f t="shared" si="44"/>
        <v>93.41</v>
      </c>
      <c r="W165" s="182">
        <f t="shared" si="45"/>
        <v>159731.1</v>
      </c>
      <c r="X165" s="184">
        <v>91.23</v>
      </c>
      <c r="Y165" s="183" t="s">
        <v>11</v>
      </c>
      <c r="Z165" s="180" t="e">
        <f>#REF!</f>
        <v>#REF!</v>
      </c>
      <c r="AA165" s="185" t="e">
        <f t="shared" si="33"/>
        <v>#REF!</v>
      </c>
      <c r="AB165" s="186">
        <f t="shared" si="46"/>
        <v>14381.100000000006</v>
      </c>
      <c r="AC165" s="187">
        <f t="shared" si="47"/>
        <v>0</v>
      </c>
    </row>
    <row r="166" spans="1:29" ht="15.6">
      <c r="A166" s="6">
        <v>162</v>
      </c>
      <c r="B166" s="6"/>
      <c r="C166" s="6" t="s">
        <v>569</v>
      </c>
      <c r="D166" s="7" t="s">
        <v>295</v>
      </c>
      <c r="E166" s="204" t="s">
        <v>11</v>
      </c>
      <c r="F166" s="208">
        <v>1440</v>
      </c>
      <c r="G166" s="129">
        <v>225</v>
      </c>
      <c r="H166" s="130">
        <v>1220.3389830508474</v>
      </c>
      <c r="I166" s="130">
        <f t="shared" si="34"/>
        <v>324000</v>
      </c>
      <c r="J166" s="131">
        <v>372.89</v>
      </c>
      <c r="K166" s="130">
        <f t="shared" si="35"/>
        <v>536961.6</v>
      </c>
      <c r="L166" s="130">
        <f t="shared" si="36"/>
        <v>212961.59999999998</v>
      </c>
      <c r="M166" s="130">
        <f t="shared" si="37"/>
        <v>0</v>
      </c>
      <c r="N166" s="157"/>
      <c r="O166" s="158">
        <f t="shared" si="38"/>
        <v>0</v>
      </c>
      <c r="P166" s="159"/>
      <c r="Q166" s="158">
        <f t="shared" si="39"/>
        <v>0</v>
      </c>
      <c r="R166" s="158">
        <f t="shared" si="40"/>
        <v>0</v>
      </c>
      <c r="S166" s="158">
        <f t="shared" si="41"/>
        <v>0</v>
      </c>
      <c r="T166" s="179">
        <f t="shared" si="42"/>
        <v>225</v>
      </c>
      <c r="U166" s="180">
        <f t="shared" si="43"/>
        <v>324000</v>
      </c>
      <c r="V166" s="181">
        <f t="shared" si="44"/>
        <v>372.89</v>
      </c>
      <c r="W166" s="182">
        <f t="shared" si="45"/>
        <v>536961.6</v>
      </c>
      <c r="X166" s="184">
        <v>372.9</v>
      </c>
      <c r="Y166" s="183" t="s">
        <v>11</v>
      </c>
      <c r="Z166" s="180" t="e">
        <f>#REF!</f>
        <v>#REF!</v>
      </c>
      <c r="AA166" s="185" t="e">
        <f t="shared" si="33"/>
        <v>#REF!</v>
      </c>
      <c r="AB166" s="186">
        <f t="shared" si="46"/>
        <v>212961.59999999998</v>
      </c>
      <c r="AC166" s="187">
        <f t="shared" si="47"/>
        <v>0</v>
      </c>
    </row>
    <row r="167" spans="1:29" ht="15.6">
      <c r="A167" s="6">
        <v>163</v>
      </c>
      <c r="B167" s="6"/>
      <c r="C167" s="6" t="s">
        <v>570</v>
      </c>
      <c r="D167" s="7" t="s">
        <v>296</v>
      </c>
      <c r="E167" s="204" t="s">
        <v>11</v>
      </c>
      <c r="F167" s="208">
        <v>1440</v>
      </c>
      <c r="G167" s="129">
        <v>350</v>
      </c>
      <c r="H167" s="130">
        <v>1220.3389830508474</v>
      </c>
      <c r="I167" s="130">
        <f t="shared" si="34"/>
        <v>504000</v>
      </c>
      <c r="J167" s="131">
        <v>230.88</v>
      </c>
      <c r="K167" s="130">
        <f t="shared" si="35"/>
        <v>332467.20000000001</v>
      </c>
      <c r="L167" s="130">
        <f t="shared" si="36"/>
        <v>0</v>
      </c>
      <c r="M167" s="130">
        <f t="shared" si="37"/>
        <v>171532.79999999999</v>
      </c>
      <c r="N167" s="157"/>
      <c r="O167" s="158">
        <f t="shared" si="38"/>
        <v>0</v>
      </c>
      <c r="P167" s="159"/>
      <c r="Q167" s="158">
        <f t="shared" si="39"/>
        <v>0</v>
      </c>
      <c r="R167" s="158">
        <f t="shared" si="40"/>
        <v>0</v>
      </c>
      <c r="S167" s="158">
        <f t="shared" si="41"/>
        <v>0</v>
      </c>
      <c r="T167" s="179">
        <f t="shared" si="42"/>
        <v>350</v>
      </c>
      <c r="U167" s="180">
        <f t="shared" si="43"/>
        <v>504000</v>
      </c>
      <c r="V167" s="181">
        <f t="shared" si="44"/>
        <v>230.88</v>
      </c>
      <c r="W167" s="182">
        <f t="shared" si="45"/>
        <v>332467.20000000001</v>
      </c>
      <c r="X167" s="184">
        <v>437.572</v>
      </c>
      <c r="Y167" s="183" t="s">
        <v>11</v>
      </c>
      <c r="Z167" s="180" t="e">
        <f>#REF!</f>
        <v>#REF!</v>
      </c>
      <c r="AA167" s="185" t="e">
        <f t="shared" si="33"/>
        <v>#REF!</v>
      </c>
      <c r="AB167" s="186">
        <f t="shared" si="46"/>
        <v>0</v>
      </c>
      <c r="AC167" s="187">
        <f t="shared" si="47"/>
        <v>171532.79999999999</v>
      </c>
    </row>
    <row r="168" spans="1:29" ht="46.8">
      <c r="A168" s="6">
        <v>164</v>
      </c>
      <c r="B168" s="6"/>
      <c r="C168" s="6" t="s">
        <v>571</v>
      </c>
      <c r="D168" s="7" t="s">
        <v>297</v>
      </c>
      <c r="E168" s="204" t="s">
        <v>11</v>
      </c>
      <c r="F168" s="208">
        <v>360</v>
      </c>
      <c r="G168" s="129">
        <v>4447</v>
      </c>
      <c r="H168" s="130">
        <v>305.08474576271186</v>
      </c>
      <c r="I168" s="130">
        <f t="shared" si="34"/>
        <v>1600920</v>
      </c>
      <c r="J168" s="131"/>
      <c r="K168" s="130">
        <f t="shared" si="35"/>
        <v>0</v>
      </c>
      <c r="L168" s="130">
        <f t="shared" si="36"/>
        <v>0</v>
      </c>
      <c r="M168" s="130">
        <f t="shared" si="37"/>
        <v>1600920</v>
      </c>
      <c r="N168" s="157"/>
      <c r="O168" s="158">
        <f t="shared" si="38"/>
        <v>0</v>
      </c>
      <c r="P168" s="159"/>
      <c r="Q168" s="158">
        <f t="shared" si="39"/>
        <v>0</v>
      </c>
      <c r="R168" s="158">
        <f t="shared" si="40"/>
        <v>0</v>
      </c>
      <c r="S168" s="158">
        <f t="shared" si="41"/>
        <v>0</v>
      </c>
      <c r="T168" s="179">
        <f t="shared" si="42"/>
        <v>4447</v>
      </c>
      <c r="U168" s="180">
        <f t="shared" si="43"/>
        <v>1600920</v>
      </c>
      <c r="V168" s="181">
        <f t="shared" si="44"/>
        <v>0</v>
      </c>
      <c r="W168" s="182">
        <f t="shared" si="45"/>
        <v>0</v>
      </c>
      <c r="X168" s="184">
        <v>2923.6289999999999</v>
      </c>
      <c r="Y168" s="183" t="s">
        <v>11</v>
      </c>
      <c r="Z168" s="180" t="e">
        <f>#REF!</f>
        <v>#REF!</v>
      </c>
      <c r="AA168" s="185" t="e">
        <f t="shared" si="33"/>
        <v>#REF!</v>
      </c>
      <c r="AB168" s="186">
        <f t="shared" si="46"/>
        <v>0</v>
      </c>
      <c r="AC168" s="187">
        <f t="shared" si="47"/>
        <v>1600920</v>
      </c>
    </row>
    <row r="169" spans="1:29" ht="15.6">
      <c r="A169" s="6">
        <v>165</v>
      </c>
      <c r="B169" s="6"/>
      <c r="C169" s="6" t="s">
        <v>572</v>
      </c>
      <c r="D169" s="7" t="s">
        <v>298</v>
      </c>
      <c r="E169" s="204" t="s">
        <v>11</v>
      </c>
      <c r="F169" s="208">
        <v>360</v>
      </c>
      <c r="G169" s="129">
        <v>313</v>
      </c>
      <c r="H169" s="130">
        <v>305.08474576271186</v>
      </c>
      <c r="I169" s="130">
        <f t="shared" si="34"/>
        <v>112680</v>
      </c>
      <c r="J169" s="131">
        <v>60</v>
      </c>
      <c r="K169" s="130">
        <f t="shared" si="35"/>
        <v>21600</v>
      </c>
      <c r="L169" s="130">
        <f t="shared" si="36"/>
        <v>0</v>
      </c>
      <c r="M169" s="130">
        <f t="shared" si="37"/>
        <v>91080</v>
      </c>
      <c r="N169" s="157"/>
      <c r="O169" s="158">
        <f t="shared" si="38"/>
        <v>0</v>
      </c>
      <c r="P169" s="159"/>
      <c r="Q169" s="158">
        <f t="shared" si="39"/>
        <v>0</v>
      </c>
      <c r="R169" s="158">
        <f t="shared" si="40"/>
        <v>0</v>
      </c>
      <c r="S169" s="158">
        <f t="shared" si="41"/>
        <v>0</v>
      </c>
      <c r="T169" s="179">
        <f t="shared" si="42"/>
        <v>313</v>
      </c>
      <c r="U169" s="180">
        <f t="shared" si="43"/>
        <v>112680</v>
      </c>
      <c r="V169" s="181">
        <f t="shared" si="44"/>
        <v>60</v>
      </c>
      <c r="W169" s="182">
        <f t="shared" si="45"/>
        <v>21600</v>
      </c>
      <c r="X169" s="184">
        <v>0</v>
      </c>
      <c r="Y169" s="183" t="s">
        <v>11</v>
      </c>
      <c r="Z169" s="180" t="e">
        <f>#REF!</f>
        <v>#REF!</v>
      </c>
      <c r="AA169" s="185" t="e">
        <f t="shared" si="33"/>
        <v>#REF!</v>
      </c>
      <c r="AB169" s="186">
        <f t="shared" si="46"/>
        <v>0</v>
      </c>
      <c r="AC169" s="187">
        <f t="shared" si="47"/>
        <v>91080</v>
      </c>
    </row>
    <row r="170" spans="1:29" ht="15.6">
      <c r="A170" s="6">
        <v>166</v>
      </c>
      <c r="B170" s="6"/>
      <c r="C170" s="6" t="s">
        <v>573</v>
      </c>
      <c r="D170" s="7" t="s">
        <v>299</v>
      </c>
      <c r="E170" s="204" t="s">
        <v>11</v>
      </c>
      <c r="F170" s="208">
        <v>270</v>
      </c>
      <c r="G170" s="129">
        <v>88</v>
      </c>
      <c r="H170" s="130">
        <v>228.81355932203391</v>
      </c>
      <c r="I170" s="130">
        <f t="shared" si="34"/>
        <v>23760</v>
      </c>
      <c r="J170" s="131">
        <v>120.4</v>
      </c>
      <c r="K170" s="130">
        <f t="shared" si="35"/>
        <v>32508</v>
      </c>
      <c r="L170" s="130">
        <f t="shared" si="36"/>
        <v>8748</v>
      </c>
      <c r="M170" s="130">
        <f t="shared" si="37"/>
        <v>0</v>
      </c>
      <c r="N170" s="157"/>
      <c r="O170" s="158">
        <f t="shared" si="38"/>
        <v>0</v>
      </c>
      <c r="P170" s="159"/>
      <c r="Q170" s="158">
        <f t="shared" si="39"/>
        <v>0</v>
      </c>
      <c r="R170" s="158">
        <f t="shared" si="40"/>
        <v>0</v>
      </c>
      <c r="S170" s="158">
        <f t="shared" si="41"/>
        <v>0</v>
      </c>
      <c r="T170" s="179">
        <f t="shared" si="42"/>
        <v>88</v>
      </c>
      <c r="U170" s="180">
        <f t="shared" si="43"/>
        <v>23760</v>
      </c>
      <c r="V170" s="181">
        <f t="shared" si="44"/>
        <v>120.4</v>
      </c>
      <c r="W170" s="182">
        <f t="shared" si="45"/>
        <v>32508</v>
      </c>
      <c r="X170" s="184">
        <v>93.180999999999997</v>
      </c>
      <c r="Y170" s="183" t="s">
        <v>11</v>
      </c>
      <c r="Z170" s="180" t="e">
        <f>#REF!</f>
        <v>#REF!</v>
      </c>
      <c r="AA170" s="185" t="e">
        <f t="shared" si="33"/>
        <v>#REF!</v>
      </c>
      <c r="AB170" s="186">
        <f t="shared" si="46"/>
        <v>8748</v>
      </c>
      <c r="AC170" s="187">
        <f t="shared" si="47"/>
        <v>0</v>
      </c>
    </row>
    <row r="171" spans="1:29" ht="15.6">
      <c r="A171" s="6">
        <v>167</v>
      </c>
      <c r="B171" s="6"/>
      <c r="C171" s="6" t="s">
        <v>574</v>
      </c>
      <c r="D171" s="7" t="s">
        <v>300</v>
      </c>
      <c r="E171" s="204" t="s">
        <v>11</v>
      </c>
      <c r="F171" s="208">
        <v>9000</v>
      </c>
      <c r="G171" s="129">
        <v>100</v>
      </c>
      <c r="H171" s="130">
        <v>7627.1186440677966</v>
      </c>
      <c r="I171" s="130">
        <f t="shared" si="34"/>
        <v>900000</v>
      </c>
      <c r="J171" s="131">
        <v>0</v>
      </c>
      <c r="K171" s="130">
        <f t="shared" si="35"/>
        <v>0</v>
      </c>
      <c r="L171" s="130">
        <f t="shared" si="36"/>
        <v>0</v>
      </c>
      <c r="M171" s="130">
        <f t="shared" si="37"/>
        <v>900000</v>
      </c>
      <c r="N171" s="157"/>
      <c r="O171" s="158">
        <f t="shared" si="38"/>
        <v>0</v>
      </c>
      <c r="P171" s="159"/>
      <c r="Q171" s="158">
        <f t="shared" si="39"/>
        <v>0</v>
      </c>
      <c r="R171" s="158">
        <f t="shared" si="40"/>
        <v>0</v>
      </c>
      <c r="S171" s="158">
        <f t="shared" si="41"/>
        <v>0</v>
      </c>
      <c r="T171" s="179">
        <f t="shared" si="42"/>
        <v>100</v>
      </c>
      <c r="U171" s="180">
        <f t="shared" si="43"/>
        <v>900000</v>
      </c>
      <c r="V171" s="181">
        <f t="shared" si="44"/>
        <v>0</v>
      </c>
      <c r="W171" s="182">
        <f t="shared" si="45"/>
        <v>0</v>
      </c>
      <c r="X171" s="184">
        <v>0</v>
      </c>
      <c r="Y171" s="183" t="s">
        <v>11</v>
      </c>
      <c r="Z171" s="180" t="e">
        <f>#REF!</f>
        <v>#REF!</v>
      </c>
      <c r="AA171" s="185" t="e">
        <f t="shared" si="33"/>
        <v>#REF!</v>
      </c>
      <c r="AB171" s="186">
        <f t="shared" si="46"/>
        <v>0</v>
      </c>
      <c r="AC171" s="187">
        <f t="shared" si="47"/>
        <v>900000</v>
      </c>
    </row>
    <row r="172" spans="1:29" ht="15.6">
      <c r="A172" s="6">
        <v>168</v>
      </c>
      <c r="B172" s="6"/>
      <c r="C172" s="6" t="s">
        <v>575</v>
      </c>
      <c r="D172" s="7" t="s">
        <v>301</v>
      </c>
      <c r="E172" s="204" t="s">
        <v>11</v>
      </c>
      <c r="F172" s="208">
        <v>12000</v>
      </c>
      <c r="G172" s="129">
        <v>7</v>
      </c>
      <c r="H172" s="130">
        <v>10169.491525423729</v>
      </c>
      <c r="I172" s="130">
        <f t="shared" si="34"/>
        <v>84000</v>
      </c>
      <c r="J172" s="131">
        <v>15.73</v>
      </c>
      <c r="K172" s="130">
        <f t="shared" si="35"/>
        <v>188760</v>
      </c>
      <c r="L172" s="130">
        <f t="shared" si="36"/>
        <v>104760</v>
      </c>
      <c r="M172" s="130">
        <f t="shared" si="37"/>
        <v>0</v>
      </c>
      <c r="N172" s="157"/>
      <c r="O172" s="158">
        <f t="shared" si="38"/>
        <v>0</v>
      </c>
      <c r="P172" s="159"/>
      <c r="Q172" s="158">
        <f t="shared" si="39"/>
        <v>0</v>
      </c>
      <c r="R172" s="158">
        <f t="shared" si="40"/>
        <v>0</v>
      </c>
      <c r="S172" s="158">
        <f t="shared" si="41"/>
        <v>0</v>
      </c>
      <c r="T172" s="179">
        <f t="shared" si="42"/>
        <v>7</v>
      </c>
      <c r="U172" s="180">
        <f t="shared" si="43"/>
        <v>84000</v>
      </c>
      <c r="V172" s="181">
        <f t="shared" si="44"/>
        <v>15.73</v>
      </c>
      <c r="W172" s="182">
        <f t="shared" si="45"/>
        <v>188760</v>
      </c>
      <c r="X172" s="184">
        <v>13.56</v>
      </c>
      <c r="Y172" s="183" t="s">
        <v>11</v>
      </c>
      <c r="Z172" s="180" t="e">
        <f>#REF!</f>
        <v>#REF!</v>
      </c>
      <c r="AA172" s="185" t="e">
        <f t="shared" si="33"/>
        <v>#REF!</v>
      </c>
      <c r="AB172" s="186">
        <f t="shared" si="46"/>
        <v>104760</v>
      </c>
      <c r="AC172" s="187">
        <f t="shared" si="47"/>
        <v>0</v>
      </c>
    </row>
    <row r="173" spans="1:29" ht="15.6">
      <c r="A173" s="6">
        <v>169</v>
      </c>
      <c r="B173" s="6"/>
      <c r="C173" s="6" t="s">
        <v>576</v>
      </c>
      <c r="D173" s="7" t="s">
        <v>302</v>
      </c>
      <c r="E173" s="204" t="s">
        <v>11</v>
      </c>
      <c r="F173" s="208">
        <v>9000</v>
      </c>
      <c r="G173" s="129">
        <v>15</v>
      </c>
      <c r="H173" s="130">
        <v>7627.1186440677966</v>
      </c>
      <c r="I173" s="130">
        <f t="shared" si="34"/>
        <v>135000</v>
      </c>
      <c r="J173" s="131">
        <v>43.12</v>
      </c>
      <c r="K173" s="130">
        <f t="shared" si="35"/>
        <v>388080</v>
      </c>
      <c r="L173" s="130">
        <f t="shared" si="36"/>
        <v>253080</v>
      </c>
      <c r="M173" s="130">
        <f t="shared" si="37"/>
        <v>0</v>
      </c>
      <c r="N173" s="157"/>
      <c r="O173" s="158">
        <f t="shared" si="38"/>
        <v>0</v>
      </c>
      <c r="P173" s="159"/>
      <c r="Q173" s="158">
        <f t="shared" si="39"/>
        <v>0</v>
      </c>
      <c r="R173" s="158">
        <f t="shared" si="40"/>
        <v>0</v>
      </c>
      <c r="S173" s="158">
        <f t="shared" si="41"/>
        <v>0</v>
      </c>
      <c r="T173" s="179">
        <f t="shared" si="42"/>
        <v>15</v>
      </c>
      <c r="U173" s="180">
        <f t="shared" si="43"/>
        <v>135000</v>
      </c>
      <c r="V173" s="181">
        <f t="shared" si="44"/>
        <v>43.12</v>
      </c>
      <c r="W173" s="182">
        <f t="shared" si="45"/>
        <v>388080</v>
      </c>
      <c r="X173" s="184">
        <v>36.043999999999997</v>
      </c>
      <c r="Y173" s="183" t="s">
        <v>11</v>
      </c>
      <c r="Z173" s="180" t="e">
        <f>#REF!</f>
        <v>#REF!</v>
      </c>
      <c r="AA173" s="185" t="e">
        <f t="shared" si="33"/>
        <v>#REF!</v>
      </c>
      <c r="AB173" s="186">
        <f t="shared" si="46"/>
        <v>253080</v>
      </c>
      <c r="AC173" s="187">
        <f t="shared" si="47"/>
        <v>0</v>
      </c>
    </row>
    <row r="174" spans="1:29" ht="15.6">
      <c r="A174" s="6">
        <v>170</v>
      </c>
      <c r="B174" s="6"/>
      <c r="C174" s="6" t="s">
        <v>577</v>
      </c>
      <c r="D174" s="7" t="s">
        <v>303</v>
      </c>
      <c r="E174" s="204" t="s">
        <v>11</v>
      </c>
      <c r="F174" s="208">
        <v>1800</v>
      </c>
      <c r="G174" s="129">
        <v>150</v>
      </c>
      <c r="H174" s="130">
        <v>1525.4237288135594</v>
      </c>
      <c r="I174" s="130">
        <f t="shared" si="34"/>
        <v>270000</v>
      </c>
      <c r="J174" s="131">
        <v>120.4</v>
      </c>
      <c r="K174" s="130">
        <f t="shared" si="35"/>
        <v>216720</v>
      </c>
      <c r="L174" s="130">
        <f t="shared" si="36"/>
        <v>0</v>
      </c>
      <c r="M174" s="130">
        <f t="shared" si="37"/>
        <v>53280</v>
      </c>
      <c r="N174" s="157"/>
      <c r="O174" s="158">
        <f t="shared" si="38"/>
        <v>0</v>
      </c>
      <c r="P174" s="159"/>
      <c r="Q174" s="158">
        <f t="shared" si="39"/>
        <v>0</v>
      </c>
      <c r="R174" s="158">
        <f t="shared" si="40"/>
        <v>0</v>
      </c>
      <c r="S174" s="158">
        <f t="shared" si="41"/>
        <v>0</v>
      </c>
      <c r="T174" s="179">
        <f t="shared" si="42"/>
        <v>150</v>
      </c>
      <c r="U174" s="180">
        <f t="shared" si="43"/>
        <v>270000</v>
      </c>
      <c r="V174" s="181">
        <f t="shared" si="44"/>
        <v>120.4</v>
      </c>
      <c r="W174" s="182">
        <f t="shared" si="45"/>
        <v>216720</v>
      </c>
      <c r="X174" s="184">
        <v>69.02</v>
      </c>
      <c r="Y174" s="183" t="s">
        <v>11</v>
      </c>
      <c r="Z174" s="180" t="e">
        <f>#REF!</f>
        <v>#REF!</v>
      </c>
      <c r="AA174" s="185" t="e">
        <f t="shared" si="33"/>
        <v>#REF!</v>
      </c>
      <c r="AB174" s="186">
        <f t="shared" si="46"/>
        <v>0</v>
      </c>
      <c r="AC174" s="187">
        <f t="shared" si="47"/>
        <v>53280</v>
      </c>
    </row>
    <row r="175" spans="1:29" ht="31.2">
      <c r="A175" s="6">
        <v>171</v>
      </c>
      <c r="B175" s="6"/>
      <c r="C175" s="6" t="s">
        <v>578</v>
      </c>
      <c r="D175" s="22" t="s">
        <v>304</v>
      </c>
      <c r="E175" s="204" t="s">
        <v>11</v>
      </c>
      <c r="F175" s="208">
        <v>6300</v>
      </c>
      <c r="G175" s="129">
        <v>50</v>
      </c>
      <c r="H175" s="130">
        <v>5338.9830508474579</v>
      </c>
      <c r="I175" s="130">
        <f t="shared" si="34"/>
        <v>315000</v>
      </c>
      <c r="J175" s="131">
        <v>0</v>
      </c>
      <c r="K175" s="130">
        <f t="shared" si="35"/>
        <v>0</v>
      </c>
      <c r="L175" s="130">
        <f t="shared" si="36"/>
        <v>0</v>
      </c>
      <c r="M175" s="130">
        <f t="shared" si="37"/>
        <v>315000</v>
      </c>
      <c r="N175" s="157"/>
      <c r="O175" s="158">
        <f t="shared" si="38"/>
        <v>0</v>
      </c>
      <c r="P175" s="159"/>
      <c r="Q175" s="158">
        <f t="shared" si="39"/>
        <v>0</v>
      </c>
      <c r="R175" s="158">
        <f t="shared" si="40"/>
        <v>0</v>
      </c>
      <c r="S175" s="158">
        <f t="shared" si="41"/>
        <v>0</v>
      </c>
      <c r="T175" s="179">
        <f t="shared" si="42"/>
        <v>50</v>
      </c>
      <c r="U175" s="180">
        <f t="shared" si="43"/>
        <v>315000</v>
      </c>
      <c r="V175" s="181">
        <f t="shared" si="44"/>
        <v>0</v>
      </c>
      <c r="W175" s="182">
        <f t="shared" si="45"/>
        <v>0</v>
      </c>
      <c r="X175" s="184">
        <v>88.92</v>
      </c>
      <c r="Y175" s="183" t="s">
        <v>11</v>
      </c>
      <c r="Z175" s="180" t="e">
        <f>#REF!</f>
        <v>#REF!</v>
      </c>
      <c r="AA175" s="185" t="e">
        <f t="shared" si="33"/>
        <v>#REF!</v>
      </c>
      <c r="AB175" s="186">
        <f t="shared" si="46"/>
        <v>0</v>
      </c>
      <c r="AC175" s="187">
        <f t="shared" si="47"/>
        <v>315000</v>
      </c>
    </row>
    <row r="176" spans="1:29" ht="31.2">
      <c r="A176" s="6">
        <v>172</v>
      </c>
      <c r="B176" s="6"/>
      <c r="C176" s="6" t="s">
        <v>579</v>
      </c>
      <c r="D176" s="7" t="s">
        <v>305</v>
      </c>
      <c r="E176" s="204" t="s">
        <v>11</v>
      </c>
      <c r="F176" s="208">
        <v>6300</v>
      </c>
      <c r="G176" s="129">
        <v>50</v>
      </c>
      <c r="H176" s="130">
        <v>5338.9830508474579</v>
      </c>
      <c r="I176" s="130">
        <f t="shared" si="34"/>
        <v>315000</v>
      </c>
      <c r="J176" s="131">
        <v>14.16</v>
      </c>
      <c r="K176" s="130">
        <f t="shared" si="35"/>
        <v>89208</v>
      </c>
      <c r="L176" s="130">
        <f t="shared" si="36"/>
        <v>0</v>
      </c>
      <c r="M176" s="130">
        <f t="shared" si="37"/>
        <v>225792</v>
      </c>
      <c r="N176" s="157"/>
      <c r="O176" s="158">
        <f t="shared" si="38"/>
        <v>0</v>
      </c>
      <c r="P176" s="159"/>
      <c r="Q176" s="158">
        <f t="shared" si="39"/>
        <v>0</v>
      </c>
      <c r="R176" s="158">
        <f t="shared" si="40"/>
        <v>0</v>
      </c>
      <c r="S176" s="158">
        <f t="shared" si="41"/>
        <v>0</v>
      </c>
      <c r="T176" s="179">
        <f t="shared" si="42"/>
        <v>50</v>
      </c>
      <c r="U176" s="180">
        <f t="shared" si="43"/>
        <v>315000</v>
      </c>
      <c r="V176" s="181">
        <f t="shared" si="44"/>
        <v>14.16</v>
      </c>
      <c r="W176" s="182">
        <f t="shared" si="45"/>
        <v>89208</v>
      </c>
      <c r="X176" s="184">
        <v>0</v>
      </c>
      <c r="Y176" s="183" t="s">
        <v>11</v>
      </c>
      <c r="Z176" s="180" t="e">
        <f>#REF!</f>
        <v>#REF!</v>
      </c>
      <c r="AA176" s="185" t="e">
        <f t="shared" si="33"/>
        <v>#REF!</v>
      </c>
      <c r="AB176" s="186">
        <f t="shared" si="46"/>
        <v>0</v>
      </c>
      <c r="AC176" s="187">
        <f t="shared" si="47"/>
        <v>225792</v>
      </c>
    </row>
    <row r="177" spans="1:29" ht="31.2">
      <c r="A177" s="6">
        <v>173</v>
      </c>
      <c r="B177" s="6"/>
      <c r="C177" s="6" t="s">
        <v>580</v>
      </c>
      <c r="D177" s="7" t="s">
        <v>306</v>
      </c>
      <c r="E177" s="204" t="s">
        <v>11</v>
      </c>
      <c r="F177" s="208">
        <v>7400.0000000000009</v>
      </c>
      <c r="G177" s="129">
        <v>45</v>
      </c>
      <c r="H177" s="130">
        <v>6271.1864406779669</v>
      </c>
      <c r="I177" s="130">
        <f t="shared" si="34"/>
        <v>333000.00000000006</v>
      </c>
      <c r="J177" s="131">
        <v>8.98</v>
      </c>
      <c r="K177" s="130">
        <f t="shared" si="35"/>
        <v>66452.000000000015</v>
      </c>
      <c r="L177" s="130">
        <f t="shared" si="36"/>
        <v>0</v>
      </c>
      <c r="M177" s="130">
        <f t="shared" si="37"/>
        <v>266548.00000000006</v>
      </c>
      <c r="N177" s="157"/>
      <c r="O177" s="158">
        <f t="shared" si="38"/>
        <v>0</v>
      </c>
      <c r="P177" s="159"/>
      <c r="Q177" s="158">
        <f t="shared" si="39"/>
        <v>0</v>
      </c>
      <c r="R177" s="158">
        <f t="shared" si="40"/>
        <v>0</v>
      </c>
      <c r="S177" s="158">
        <f t="shared" si="41"/>
        <v>0</v>
      </c>
      <c r="T177" s="179">
        <f t="shared" si="42"/>
        <v>45</v>
      </c>
      <c r="U177" s="180">
        <f t="shared" si="43"/>
        <v>333000.00000000006</v>
      </c>
      <c r="V177" s="181">
        <f t="shared" si="44"/>
        <v>8.98</v>
      </c>
      <c r="W177" s="182">
        <f t="shared" si="45"/>
        <v>66452.000000000015</v>
      </c>
      <c r="X177" s="184">
        <v>0</v>
      </c>
      <c r="Y177" s="183" t="s">
        <v>11</v>
      </c>
      <c r="Z177" s="180" t="e">
        <f>#REF!</f>
        <v>#REF!</v>
      </c>
      <c r="AA177" s="185" t="e">
        <f t="shared" si="33"/>
        <v>#REF!</v>
      </c>
      <c r="AB177" s="186">
        <f t="shared" si="46"/>
        <v>0</v>
      </c>
      <c r="AC177" s="187">
        <f t="shared" si="47"/>
        <v>266548.00000000006</v>
      </c>
    </row>
    <row r="178" spans="1:29" ht="15.6">
      <c r="A178" s="6">
        <v>174</v>
      </c>
      <c r="B178" s="6"/>
      <c r="C178" s="6" t="s">
        <v>581</v>
      </c>
      <c r="D178" s="7" t="s">
        <v>307</v>
      </c>
      <c r="E178" s="204" t="s">
        <v>11</v>
      </c>
      <c r="F178" s="208">
        <v>5400</v>
      </c>
      <c r="G178" s="129">
        <v>40</v>
      </c>
      <c r="H178" s="130">
        <v>4576.2711864406783</v>
      </c>
      <c r="I178" s="130">
        <f t="shared" si="34"/>
        <v>216000</v>
      </c>
      <c r="J178" s="131">
        <v>31.79</v>
      </c>
      <c r="K178" s="130">
        <f t="shared" si="35"/>
        <v>171666</v>
      </c>
      <c r="L178" s="130">
        <f t="shared" si="36"/>
        <v>0</v>
      </c>
      <c r="M178" s="130">
        <f t="shared" si="37"/>
        <v>44334</v>
      </c>
      <c r="N178" s="157"/>
      <c r="O178" s="158">
        <f t="shared" si="38"/>
        <v>0</v>
      </c>
      <c r="P178" s="159"/>
      <c r="Q178" s="158">
        <f t="shared" si="39"/>
        <v>0</v>
      </c>
      <c r="R178" s="158">
        <f t="shared" si="40"/>
        <v>0</v>
      </c>
      <c r="S178" s="158">
        <f t="shared" si="41"/>
        <v>0</v>
      </c>
      <c r="T178" s="179">
        <f t="shared" si="42"/>
        <v>40</v>
      </c>
      <c r="U178" s="180">
        <f t="shared" si="43"/>
        <v>216000</v>
      </c>
      <c r="V178" s="181">
        <f t="shared" si="44"/>
        <v>31.79</v>
      </c>
      <c r="W178" s="182">
        <f t="shared" si="45"/>
        <v>171666</v>
      </c>
      <c r="X178" s="184">
        <v>42.606999999999999</v>
      </c>
      <c r="Y178" s="183" t="s">
        <v>11</v>
      </c>
      <c r="Z178" s="180" t="e">
        <f>#REF!</f>
        <v>#REF!</v>
      </c>
      <c r="AA178" s="185" t="e">
        <f t="shared" si="33"/>
        <v>#REF!</v>
      </c>
      <c r="AB178" s="186">
        <f t="shared" si="46"/>
        <v>0</v>
      </c>
      <c r="AC178" s="187">
        <f t="shared" si="47"/>
        <v>44334</v>
      </c>
    </row>
    <row r="179" spans="1:29" ht="31.2">
      <c r="A179" s="6">
        <v>175</v>
      </c>
      <c r="B179" s="6"/>
      <c r="C179" s="6" t="s">
        <v>582</v>
      </c>
      <c r="D179" s="7" t="s">
        <v>308</v>
      </c>
      <c r="E179" s="204" t="s">
        <v>11</v>
      </c>
      <c r="F179" s="208">
        <v>18000</v>
      </c>
      <c r="G179" s="129">
        <v>45</v>
      </c>
      <c r="H179" s="130">
        <v>15254.237288135593</v>
      </c>
      <c r="I179" s="130">
        <f t="shared" si="34"/>
        <v>810000</v>
      </c>
      <c r="J179" s="131">
        <v>78.72</v>
      </c>
      <c r="K179" s="130">
        <f t="shared" si="35"/>
        <v>1416960</v>
      </c>
      <c r="L179" s="130">
        <f t="shared" si="36"/>
        <v>606960</v>
      </c>
      <c r="M179" s="130">
        <f t="shared" si="37"/>
        <v>0</v>
      </c>
      <c r="N179" s="157"/>
      <c r="O179" s="158">
        <f t="shared" si="38"/>
        <v>0</v>
      </c>
      <c r="P179" s="159"/>
      <c r="Q179" s="158">
        <f t="shared" si="39"/>
        <v>0</v>
      </c>
      <c r="R179" s="158">
        <f t="shared" si="40"/>
        <v>0</v>
      </c>
      <c r="S179" s="158">
        <f t="shared" si="41"/>
        <v>0</v>
      </c>
      <c r="T179" s="179">
        <f t="shared" si="42"/>
        <v>45</v>
      </c>
      <c r="U179" s="180">
        <f t="shared" si="43"/>
        <v>810000</v>
      </c>
      <c r="V179" s="181">
        <f t="shared" si="44"/>
        <v>78.72</v>
      </c>
      <c r="W179" s="182">
        <f t="shared" si="45"/>
        <v>1416960</v>
      </c>
      <c r="X179" s="184">
        <v>93.7</v>
      </c>
      <c r="Y179" s="183" t="s">
        <v>11</v>
      </c>
      <c r="Z179" s="180" t="e">
        <f>#REF!</f>
        <v>#REF!</v>
      </c>
      <c r="AA179" s="185" t="e">
        <f t="shared" si="33"/>
        <v>#REF!</v>
      </c>
      <c r="AB179" s="186">
        <f t="shared" si="46"/>
        <v>606960</v>
      </c>
      <c r="AC179" s="187">
        <f t="shared" si="47"/>
        <v>0</v>
      </c>
    </row>
    <row r="180" spans="1:29" ht="15.6">
      <c r="A180" s="6">
        <v>176</v>
      </c>
      <c r="B180" s="6"/>
      <c r="C180" s="6" t="s">
        <v>583</v>
      </c>
      <c r="D180" s="7" t="s">
        <v>309</v>
      </c>
      <c r="E180" s="204" t="s">
        <v>11</v>
      </c>
      <c r="F180" s="208">
        <v>1800</v>
      </c>
      <c r="G180" s="129">
        <v>1400</v>
      </c>
      <c r="H180" s="130">
        <v>1525.4237288135594</v>
      </c>
      <c r="I180" s="130">
        <f t="shared" si="34"/>
        <v>2520000</v>
      </c>
      <c r="J180" s="131">
        <v>814.14300000000003</v>
      </c>
      <c r="K180" s="130">
        <f t="shared" si="35"/>
        <v>1465457.4000000001</v>
      </c>
      <c r="L180" s="130">
        <f t="shared" si="36"/>
        <v>0</v>
      </c>
      <c r="M180" s="130">
        <f t="shared" si="37"/>
        <v>1054542.5999999999</v>
      </c>
      <c r="N180" s="157"/>
      <c r="O180" s="158">
        <f t="shared" si="38"/>
        <v>0</v>
      </c>
      <c r="P180" s="159"/>
      <c r="Q180" s="158">
        <f t="shared" si="39"/>
        <v>0</v>
      </c>
      <c r="R180" s="158">
        <f t="shared" si="40"/>
        <v>0</v>
      </c>
      <c r="S180" s="158">
        <f t="shared" si="41"/>
        <v>0</v>
      </c>
      <c r="T180" s="179">
        <f t="shared" si="42"/>
        <v>1400</v>
      </c>
      <c r="U180" s="180">
        <f t="shared" si="43"/>
        <v>2520000</v>
      </c>
      <c r="V180" s="181">
        <f t="shared" si="44"/>
        <v>814.14300000000003</v>
      </c>
      <c r="W180" s="182">
        <f t="shared" si="45"/>
        <v>1465457.4000000001</v>
      </c>
      <c r="X180" s="184">
        <v>1042.452</v>
      </c>
      <c r="Y180" s="183" t="s">
        <v>11</v>
      </c>
      <c r="Z180" s="180" t="e">
        <f>#REF!</f>
        <v>#REF!</v>
      </c>
      <c r="AA180" s="185" t="e">
        <f t="shared" si="33"/>
        <v>#REF!</v>
      </c>
      <c r="AB180" s="186">
        <f t="shared" si="46"/>
        <v>0</v>
      </c>
      <c r="AC180" s="187">
        <f t="shared" si="47"/>
        <v>1054542.5999999999</v>
      </c>
    </row>
    <row r="181" spans="1:29" ht="15.6">
      <c r="A181" s="6">
        <v>177</v>
      </c>
      <c r="B181" s="6"/>
      <c r="C181" s="6" t="s">
        <v>584</v>
      </c>
      <c r="D181" s="7" t="s">
        <v>310</v>
      </c>
      <c r="E181" s="204" t="s">
        <v>11</v>
      </c>
      <c r="F181" s="208">
        <v>3000</v>
      </c>
      <c r="G181" s="129">
        <v>500</v>
      </c>
      <c r="H181" s="130">
        <v>2542.3728813559323</v>
      </c>
      <c r="I181" s="130">
        <f t="shared" si="34"/>
        <v>1500000</v>
      </c>
      <c r="J181" s="131">
        <v>691</v>
      </c>
      <c r="K181" s="130">
        <f t="shared" si="35"/>
        <v>2073000</v>
      </c>
      <c r="L181" s="130">
        <f t="shared" si="36"/>
        <v>573000</v>
      </c>
      <c r="M181" s="130">
        <f t="shared" si="37"/>
        <v>0</v>
      </c>
      <c r="N181" s="157"/>
      <c r="O181" s="158">
        <f t="shared" si="38"/>
        <v>0</v>
      </c>
      <c r="P181" s="159"/>
      <c r="Q181" s="158">
        <f t="shared" si="39"/>
        <v>0</v>
      </c>
      <c r="R181" s="158">
        <f t="shared" si="40"/>
        <v>0</v>
      </c>
      <c r="S181" s="158">
        <f t="shared" si="41"/>
        <v>0</v>
      </c>
      <c r="T181" s="179">
        <f t="shared" si="42"/>
        <v>500</v>
      </c>
      <c r="U181" s="180">
        <f t="shared" si="43"/>
        <v>1500000</v>
      </c>
      <c r="V181" s="181">
        <f t="shared" si="44"/>
        <v>691</v>
      </c>
      <c r="W181" s="182">
        <f t="shared" si="45"/>
        <v>2073000</v>
      </c>
      <c r="X181" s="184">
        <v>672.5</v>
      </c>
      <c r="Y181" s="183" t="s">
        <v>11</v>
      </c>
      <c r="Z181" s="180" t="e">
        <f>#REF!</f>
        <v>#REF!</v>
      </c>
      <c r="AA181" s="185" t="e">
        <f t="shared" si="33"/>
        <v>#REF!</v>
      </c>
      <c r="AB181" s="186">
        <f t="shared" si="46"/>
        <v>573000</v>
      </c>
      <c r="AC181" s="187">
        <f t="shared" si="47"/>
        <v>0</v>
      </c>
    </row>
    <row r="182" spans="1:29" ht="31.2">
      <c r="A182" s="6">
        <v>178</v>
      </c>
      <c r="B182" s="6"/>
      <c r="C182" s="6" t="s">
        <v>585</v>
      </c>
      <c r="D182" s="7" t="s">
        <v>311</v>
      </c>
      <c r="E182" s="204" t="s">
        <v>11</v>
      </c>
      <c r="F182" s="208">
        <v>1260</v>
      </c>
      <c r="G182" s="129">
        <v>350</v>
      </c>
      <c r="H182" s="130">
        <v>1067.7966101694915</v>
      </c>
      <c r="I182" s="130">
        <f t="shared" si="34"/>
        <v>441000</v>
      </c>
      <c r="J182" s="131">
        <v>0</v>
      </c>
      <c r="K182" s="130">
        <f t="shared" si="35"/>
        <v>0</v>
      </c>
      <c r="L182" s="130">
        <f t="shared" si="36"/>
        <v>0</v>
      </c>
      <c r="M182" s="130">
        <f t="shared" si="37"/>
        <v>441000</v>
      </c>
      <c r="N182" s="157"/>
      <c r="O182" s="158">
        <f t="shared" si="38"/>
        <v>0</v>
      </c>
      <c r="P182" s="159"/>
      <c r="Q182" s="158">
        <f t="shared" si="39"/>
        <v>0</v>
      </c>
      <c r="R182" s="158">
        <f t="shared" si="40"/>
        <v>0</v>
      </c>
      <c r="S182" s="158">
        <f t="shared" si="41"/>
        <v>0</v>
      </c>
      <c r="T182" s="179">
        <f t="shared" si="42"/>
        <v>350</v>
      </c>
      <c r="U182" s="180">
        <f t="shared" si="43"/>
        <v>441000</v>
      </c>
      <c r="V182" s="181">
        <f t="shared" si="44"/>
        <v>0</v>
      </c>
      <c r="W182" s="182">
        <f t="shared" si="45"/>
        <v>0</v>
      </c>
      <c r="X182" s="184">
        <v>0</v>
      </c>
      <c r="Y182" s="183" t="s">
        <v>11</v>
      </c>
      <c r="Z182" s="180" t="e">
        <f>#REF!</f>
        <v>#REF!</v>
      </c>
      <c r="AA182" s="185" t="e">
        <f t="shared" si="33"/>
        <v>#REF!</v>
      </c>
      <c r="AB182" s="186">
        <f t="shared" si="46"/>
        <v>0</v>
      </c>
      <c r="AC182" s="187">
        <f t="shared" si="47"/>
        <v>441000</v>
      </c>
    </row>
    <row r="183" spans="1:29" ht="15.6">
      <c r="A183" s="6">
        <v>179</v>
      </c>
      <c r="B183" s="6"/>
      <c r="C183" s="6" t="s">
        <v>586</v>
      </c>
      <c r="D183" s="7" t="s">
        <v>312</v>
      </c>
      <c r="E183" s="204" t="s">
        <v>11</v>
      </c>
      <c r="F183" s="208">
        <v>5400</v>
      </c>
      <c r="G183" s="129">
        <v>53.55</v>
      </c>
      <c r="H183" s="130">
        <v>4576.2711864406783</v>
      </c>
      <c r="I183" s="130">
        <f t="shared" si="34"/>
        <v>289170</v>
      </c>
      <c r="J183" s="131">
        <v>60.51</v>
      </c>
      <c r="K183" s="130">
        <f t="shared" si="35"/>
        <v>326754</v>
      </c>
      <c r="L183" s="130">
        <f t="shared" si="36"/>
        <v>37584</v>
      </c>
      <c r="M183" s="130">
        <f t="shared" si="37"/>
        <v>0</v>
      </c>
      <c r="N183" s="157"/>
      <c r="O183" s="158">
        <f t="shared" si="38"/>
        <v>0</v>
      </c>
      <c r="P183" s="159"/>
      <c r="Q183" s="158">
        <f t="shared" si="39"/>
        <v>0</v>
      </c>
      <c r="R183" s="158">
        <f t="shared" si="40"/>
        <v>0</v>
      </c>
      <c r="S183" s="158">
        <f t="shared" si="41"/>
        <v>0</v>
      </c>
      <c r="T183" s="179">
        <f t="shared" si="42"/>
        <v>53.55</v>
      </c>
      <c r="U183" s="180">
        <f t="shared" si="43"/>
        <v>289170</v>
      </c>
      <c r="V183" s="181">
        <f t="shared" si="44"/>
        <v>60.51</v>
      </c>
      <c r="W183" s="182">
        <f t="shared" si="45"/>
        <v>326754</v>
      </c>
      <c r="X183" s="184">
        <v>57.253999999999998</v>
      </c>
      <c r="Y183" s="183" t="s">
        <v>11</v>
      </c>
      <c r="Z183" s="180" t="e">
        <f>#REF!</f>
        <v>#REF!</v>
      </c>
      <c r="AA183" s="185" t="e">
        <f t="shared" si="33"/>
        <v>#REF!</v>
      </c>
      <c r="AB183" s="186">
        <f t="shared" si="46"/>
        <v>37584</v>
      </c>
      <c r="AC183" s="187">
        <f t="shared" si="47"/>
        <v>0</v>
      </c>
    </row>
    <row r="184" spans="1:29" ht="62.4">
      <c r="A184" s="6">
        <v>180</v>
      </c>
      <c r="B184" s="6"/>
      <c r="C184" s="6" t="s">
        <v>587</v>
      </c>
      <c r="D184" s="23" t="s">
        <v>313</v>
      </c>
      <c r="E184" s="204" t="s">
        <v>14</v>
      </c>
      <c r="F184" s="208">
        <v>180</v>
      </c>
      <c r="G184" s="129">
        <v>500</v>
      </c>
      <c r="H184" s="130">
        <v>152.54237288135593</v>
      </c>
      <c r="I184" s="130">
        <f t="shared" si="34"/>
        <v>90000</v>
      </c>
      <c r="J184" s="131">
        <v>0</v>
      </c>
      <c r="K184" s="130">
        <f t="shared" si="35"/>
        <v>0</v>
      </c>
      <c r="L184" s="130">
        <f t="shared" si="36"/>
        <v>0</v>
      </c>
      <c r="M184" s="130">
        <f t="shared" si="37"/>
        <v>90000</v>
      </c>
      <c r="N184" s="157"/>
      <c r="O184" s="158">
        <f t="shared" si="38"/>
        <v>0</v>
      </c>
      <c r="P184" s="159"/>
      <c r="Q184" s="158">
        <f t="shared" si="39"/>
        <v>0</v>
      </c>
      <c r="R184" s="158">
        <f t="shared" si="40"/>
        <v>0</v>
      </c>
      <c r="S184" s="158">
        <f t="shared" si="41"/>
        <v>0</v>
      </c>
      <c r="T184" s="179">
        <f t="shared" si="42"/>
        <v>500</v>
      </c>
      <c r="U184" s="180">
        <f t="shared" si="43"/>
        <v>90000</v>
      </c>
      <c r="V184" s="181">
        <f t="shared" si="44"/>
        <v>0</v>
      </c>
      <c r="W184" s="182">
        <f t="shared" si="45"/>
        <v>0</v>
      </c>
      <c r="X184" s="184">
        <v>0</v>
      </c>
      <c r="Y184" s="183" t="s">
        <v>14</v>
      </c>
      <c r="Z184" s="180" t="e">
        <f>#REF!</f>
        <v>#REF!</v>
      </c>
      <c r="AA184" s="185" t="e">
        <f t="shared" si="33"/>
        <v>#REF!</v>
      </c>
      <c r="AB184" s="186">
        <f t="shared" si="46"/>
        <v>0</v>
      </c>
      <c r="AC184" s="187">
        <f t="shared" si="47"/>
        <v>90000</v>
      </c>
    </row>
    <row r="185" spans="1:29" ht="78">
      <c r="A185" s="6">
        <v>181</v>
      </c>
      <c r="B185" s="6"/>
      <c r="C185" s="6" t="s">
        <v>588</v>
      </c>
      <c r="D185" s="23" t="s">
        <v>314</v>
      </c>
      <c r="E185" s="204" t="s">
        <v>14</v>
      </c>
      <c r="F185" s="208">
        <v>630</v>
      </c>
      <c r="G185" s="129">
        <v>500</v>
      </c>
      <c r="H185" s="130">
        <v>533.89830508474574</v>
      </c>
      <c r="I185" s="130">
        <f t="shared" si="34"/>
        <v>315000</v>
      </c>
      <c r="J185" s="131">
        <v>1084</v>
      </c>
      <c r="K185" s="130">
        <f t="shared" si="35"/>
        <v>682920</v>
      </c>
      <c r="L185" s="130">
        <f t="shared" si="36"/>
        <v>367920</v>
      </c>
      <c r="M185" s="130">
        <f t="shared" si="37"/>
        <v>0</v>
      </c>
      <c r="N185" s="157"/>
      <c r="O185" s="158">
        <f t="shared" si="38"/>
        <v>0</v>
      </c>
      <c r="P185" s="159"/>
      <c r="Q185" s="158">
        <f t="shared" si="39"/>
        <v>0</v>
      </c>
      <c r="R185" s="158">
        <f t="shared" si="40"/>
        <v>0</v>
      </c>
      <c r="S185" s="158">
        <f t="shared" si="41"/>
        <v>0</v>
      </c>
      <c r="T185" s="179">
        <f t="shared" si="42"/>
        <v>500</v>
      </c>
      <c r="U185" s="180">
        <f t="shared" si="43"/>
        <v>315000</v>
      </c>
      <c r="V185" s="181">
        <f t="shared" si="44"/>
        <v>1084</v>
      </c>
      <c r="W185" s="182">
        <f t="shared" si="45"/>
        <v>682920</v>
      </c>
      <c r="X185" s="184">
        <v>1049</v>
      </c>
      <c r="Y185" s="183" t="s">
        <v>14</v>
      </c>
      <c r="Z185" s="180" t="e">
        <f>#REF!</f>
        <v>#REF!</v>
      </c>
      <c r="AA185" s="185" t="e">
        <f t="shared" si="33"/>
        <v>#REF!</v>
      </c>
      <c r="AB185" s="186">
        <f t="shared" si="46"/>
        <v>367920</v>
      </c>
      <c r="AC185" s="187">
        <f t="shared" si="47"/>
        <v>0</v>
      </c>
    </row>
    <row r="186" spans="1:29" ht="31.2">
      <c r="A186" s="6">
        <v>182</v>
      </c>
      <c r="B186" s="6"/>
      <c r="C186" s="6" t="s">
        <v>589</v>
      </c>
      <c r="D186" s="23" t="s">
        <v>316</v>
      </c>
      <c r="E186" s="204" t="s">
        <v>317</v>
      </c>
      <c r="F186" s="208">
        <v>180</v>
      </c>
      <c r="G186" s="129">
        <v>6500</v>
      </c>
      <c r="H186" s="130">
        <v>152.54237288135593</v>
      </c>
      <c r="I186" s="130">
        <f t="shared" si="34"/>
        <v>1170000</v>
      </c>
      <c r="J186" s="131">
        <v>6500</v>
      </c>
      <c r="K186" s="130">
        <f t="shared" si="35"/>
        <v>1170000</v>
      </c>
      <c r="L186" s="130">
        <f t="shared" si="36"/>
        <v>0</v>
      </c>
      <c r="M186" s="130">
        <f t="shared" si="37"/>
        <v>0</v>
      </c>
      <c r="N186" s="157"/>
      <c r="O186" s="158">
        <f t="shared" si="38"/>
        <v>0</v>
      </c>
      <c r="P186" s="159"/>
      <c r="Q186" s="158">
        <f t="shared" si="39"/>
        <v>0</v>
      </c>
      <c r="R186" s="158">
        <f t="shared" si="40"/>
        <v>0</v>
      </c>
      <c r="S186" s="158">
        <f t="shared" si="41"/>
        <v>0</v>
      </c>
      <c r="T186" s="179">
        <f t="shared" si="42"/>
        <v>6500</v>
      </c>
      <c r="U186" s="180">
        <f t="shared" si="43"/>
        <v>1170000</v>
      </c>
      <c r="V186" s="181">
        <f t="shared" si="44"/>
        <v>6500</v>
      </c>
      <c r="W186" s="182">
        <f t="shared" si="45"/>
        <v>1170000</v>
      </c>
      <c r="X186" s="189">
        <f>T186</f>
        <v>6500</v>
      </c>
      <c r="Y186" s="183" t="s">
        <v>317</v>
      </c>
      <c r="Z186" s="180" t="e">
        <f>#REF!</f>
        <v>#REF!</v>
      </c>
      <c r="AA186" s="185" t="e">
        <f t="shared" si="33"/>
        <v>#REF!</v>
      </c>
      <c r="AB186" s="186">
        <f t="shared" si="46"/>
        <v>0</v>
      </c>
      <c r="AC186" s="187">
        <f t="shared" si="47"/>
        <v>0</v>
      </c>
    </row>
    <row r="187" spans="1:29" ht="31.2">
      <c r="A187" s="6">
        <v>183</v>
      </c>
      <c r="B187" s="6"/>
      <c r="C187" s="6" t="s">
        <v>590</v>
      </c>
      <c r="D187" s="23" t="s">
        <v>319</v>
      </c>
      <c r="E187" s="204" t="s">
        <v>11</v>
      </c>
      <c r="F187" s="208">
        <v>1080</v>
      </c>
      <c r="G187" s="129">
        <v>65</v>
      </c>
      <c r="H187" s="130">
        <v>915.25423728813564</v>
      </c>
      <c r="I187" s="130">
        <f t="shared" si="34"/>
        <v>70200</v>
      </c>
      <c r="J187" s="131">
        <v>65</v>
      </c>
      <c r="K187" s="130">
        <f t="shared" si="35"/>
        <v>70200</v>
      </c>
      <c r="L187" s="130">
        <f t="shared" si="36"/>
        <v>0</v>
      </c>
      <c r="M187" s="130">
        <f t="shared" si="37"/>
        <v>0</v>
      </c>
      <c r="N187" s="157"/>
      <c r="O187" s="158">
        <f t="shared" si="38"/>
        <v>0</v>
      </c>
      <c r="P187" s="159"/>
      <c r="Q187" s="158">
        <f t="shared" si="39"/>
        <v>0</v>
      </c>
      <c r="R187" s="158">
        <f t="shared" si="40"/>
        <v>0</v>
      </c>
      <c r="S187" s="158">
        <f t="shared" si="41"/>
        <v>0</v>
      </c>
      <c r="T187" s="179">
        <f t="shared" si="42"/>
        <v>65</v>
      </c>
      <c r="U187" s="180">
        <f t="shared" si="43"/>
        <v>70200</v>
      </c>
      <c r="V187" s="181">
        <f t="shared" si="44"/>
        <v>65</v>
      </c>
      <c r="W187" s="182">
        <f t="shared" si="45"/>
        <v>70200</v>
      </c>
      <c r="X187" s="191">
        <f>T187</f>
        <v>65</v>
      </c>
      <c r="Y187" s="183" t="s">
        <v>11</v>
      </c>
      <c r="Z187" s="180" t="e">
        <f>#REF!</f>
        <v>#REF!</v>
      </c>
      <c r="AA187" s="185" t="e">
        <f t="shared" si="33"/>
        <v>#REF!</v>
      </c>
      <c r="AB187" s="186">
        <f t="shared" si="46"/>
        <v>0</v>
      </c>
      <c r="AC187" s="187">
        <f t="shared" si="47"/>
        <v>0</v>
      </c>
    </row>
    <row r="188" spans="1:29" ht="15.6">
      <c r="A188" s="6">
        <v>184</v>
      </c>
      <c r="B188" s="6"/>
      <c r="C188" s="6" t="s">
        <v>591</v>
      </c>
      <c r="D188" s="7" t="s">
        <v>320</v>
      </c>
      <c r="E188" s="204" t="s">
        <v>14</v>
      </c>
      <c r="F188" s="208">
        <v>270</v>
      </c>
      <c r="G188" s="129">
        <v>25</v>
      </c>
      <c r="H188" s="130">
        <v>228.81355932203391</v>
      </c>
      <c r="I188" s="130">
        <f t="shared" si="34"/>
        <v>6750</v>
      </c>
      <c r="J188" s="131">
        <v>44</v>
      </c>
      <c r="K188" s="130">
        <f t="shared" si="35"/>
        <v>11880</v>
      </c>
      <c r="L188" s="130">
        <f t="shared" si="36"/>
        <v>5130</v>
      </c>
      <c r="M188" s="130">
        <f t="shared" si="37"/>
        <v>0</v>
      </c>
      <c r="N188" s="157"/>
      <c r="O188" s="158">
        <f t="shared" si="38"/>
        <v>0</v>
      </c>
      <c r="P188" s="159"/>
      <c r="Q188" s="158">
        <f t="shared" si="39"/>
        <v>0</v>
      </c>
      <c r="R188" s="158">
        <f t="shared" si="40"/>
        <v>0</v>
      </c>
      <c r="S188" s="158">
        <f t="shared" si="41"/>
        <v>0</v>
      </c>
      <c r="T188" s="179">
        <f t="shared" si="42"/>
        <v>25</v>
      </c>
      <c r="U188" s="180">
        <f t="shared" si="43"/>
        <v>6750</v>
      </c>
      <c r="V188" s="181">
        <f t="shared" si="44"/>
        <v>44</v>
      </c>
      <c r="W188" s="182">
        <f t="shared" si="45"/>
        <v>11880</v>
      </c>
      <c r="X188" s="184">
        <v>24</v>
      </c>
      <c r="Y188" s="183" t="s">
        <v>14</v>
      </c>
      <c r="Z188" s="180" t="e">
        <f>#REF!</f>
        <v>#REF!</v>
      </c>
      <c r="AA188" s="185" t="e">
        <f t="shared" si="33"/>
        <v>#REF!</v>
      </c>
      <c r="AB188" s="186">
        <f t="shared" si="46"/>
        <v>5130</v>
      </c>
      <c r="AC188" s="187">
        <f t="shared" si="47"/>
        <v>0</v>
      </c>
    </row>
    <row r="189" spans="1:29" ht="15.6">
      <c r="A189" s="6">
        <v>185</v>
      </c>
      <c r="B189" s="6"/>
      <c r="C189" s="6" t="s">
        <v>592</v>
      </c>
      <c r="D189" s="7" t="s">
        <v>321</v>
      </c>
      <c r="E189" s="204" t="s">
        <v>14</v>
      </c>
      <c r="F189" s="208">
        <v>5400</v>
      </c>
      <c r="G189" s="129">
        <v>4</v>
      </c>
      <c r="H189" s="130">
        <v>4576.2711864406783</v>
      </c>
      <c r="I189" s="130">
        <f t="shared" si="34"/>
        <v>21600</v>
      </c>
      <c r="J189" s="131">
        <v>4</v>
      </c>
      <c r="K189" s="130">
        <f t="shared" si="35"/>
        <v>21600</v>
      </c>
      <c r="L189" s="130">
        <f t="shared" si="36"/>
        <v>0</v>
      </c>
      <c r="M189" s="130">
        <f t="shared" si="37"/>
        <v>0</v>
      </c>
      <c r="N189" s="157"/>
      <c r="O189" s="158">
        <f t="shared" si="38"/>
        <v>0</v>
      </c>
      <c r="P189" s="159"/>
      <c r="Q189" s="158">
        <f t="shared" si="39"/>
        <v>0</v>
      </c>
      <c r="R189" s="158">
        <f t="shared" si="40"/>
        <v>0</v>
      </c>
      <c r="S189" s="158">
        <f t="shared" si="41"/>
        <v>0</v>
      </c>
      <c r="T189" s="179">
        <f t="shared" si="42"/>
        <v>4</v>
      </c>
      <c r="U189" s="180">
        <f t="shared" si="43"/>
        <v>21600</v>
      </c>
      <c r="V189" s="181">
        <f t="shared" si="44"/>
        <v>4</v>
      </c>
      <c r="W189" s="182">
        <f t="shared" si="45"/>
        <v>21600</v>
      </c>
      <c r="X189" s="184">
        <v>4</v>
      </c>
      <c r="Y189" s="183" t="s">
        <v>14</v>
      </c>
      <c r="Z189" s="180" t="e">
        <f>#REF!</f>
        <v>#REF!</v>
      </c>
      <c r="AA189" s="185" t="e">
        <f t="shared" si="33"/>
        <v>#REF!</v>
      </c>
      <c r="AB189" s="186">
        <f t="shared" si="46"/>
        <v>0</v>
      </c>
      <c r="AC189" s="187">
        <f t="shared" si="47"/>
        <v>0</v>
      </c>
    </row>
    <row r="190" spans="1:29" ht="15.6">
      <c r="A190" s="6">
        <v>186</v>
      </c>
      <c r="B190" s="6"/>
      <c r="C190" s="6" t="s">
        <v>593</v>
      </c>
      <c r="D190" s="7" t="s">
        <v>322</v>
      </c>
      <c r="E190" s="204" t="s">
        <v>14</v>
      </c>
      <c r="F190" s="208">
        <v>6300</v>
      </c>
      <c r="G190" s="129">
        <v>9</v>
      </c>
      <c r="H190" s="130">
        <v>5338.9830508474579</v>
      </c>
      <c r="I190" s="130">
        <f t="shared" si="34"/>
        <v>56700</v>
      </c>
      <c r="J190" s="131">
        <v>9</v>
      </c>
      <c r="K190" s="130">
        <f t="shared" si="35"/>
        <v>56700</v>
      </c>
      <c r="L190" s="130">
        <f t="shared" si="36"/>
        <v>0</v>
      </c>
      <c r="M190" s="130">
        <f t="shared" si="37"/>
        <v>0</v>
      </c>
      <c r="N190" s="157"/>
      <c r="O190" s="158">
        <f t="shared" si="38"/>
        <v>0</v>
      </c>
      <c r="P190" s="159"/>
      <c r="Q190" s="158">
        <f t="shared" si="39"/>
        <v>0</v>
      </c>
      <c r="R190" s="158">
        <f t="shared" si="40"/>
        <v>0</v>
      </c>
      <c r="S190" s="158">
        <f t="shared" si="41"/>
        <v>0</v>
      </c>
      <c r="T190" s="179">
        <f t="shared" si="42"/>
        <v>9</v>
      </c>
      <c r="U190" s="180">
        <f t="shared" si="43"/>
        <v>56700</v>
      </c>
      <c r="V190" s="181">
        <f t="shared" si="44"/>
        <v>9</v>
      </c>
      <c r="W190" s="182">
        <f t="shared" si="45"/>
        <v>56700</v>
      </c>
      <c r="X190" s="184">
        <v>9</v>
      </c>
      <c r="Y190" s="183" t="s">
        <v>14</v>
      </c>
      <c r="Z190" s="180" t="e">
        <f>#REF!</f>
        <v>#REF!</v>
      </c>
      <c r="AA190" s="185" t="e">
        <f t="shared" si="33"/>
        <v>#REF!</v>
      </c>
      <c r="AB190" s="186">
        <f t="shared" si="46"/>
        <v>0</v>
      </c>
      <c r="AC190" s="187">
        <f t="shared" si="47"/>
        <v>0</v>
      </c>
    </row>
    <row r="191" spans="1:29" ht="15.6">
      <c r="A191" s="6">
        <v>187</v>
      </c>
      <c r="B191" s="6"/>
      <c r="C191" s="6" t="s">
        <v>594</v>
      </c>
      <c r="D191" s="7" t="s">
        <v>323</v>
      </c>
      <c r="E191" s="204" t="s">
        <v>14</v>
      </c>
      <c r="F191" s="208">
        <v>3600</v>
      </c>
      <c r="G191" s="129">
        <v>16</v>
      </c>
      <c r="H191" s="130">
        <v>3050.8474576271187</v>
      </c>
      <c r="I191" s="130">
        <f t="shared" si="34"/>
        <v>57600</v>
      </c>
      <c r="J191" s="131">
        <v>15</v>
      </c>
      <c r="K191" s="130">
        <f t="shared" si="35"/>
        <v>54000</v>
      </c>
      <c r="L191" s="130">
        <f t="shared" si="36"/>
        <v>0</v>
      </c>
      <c r="M191" s="130">
        <f t="shared" si="37"/>
        <v>3600</v>
      </c>
      <c r="N191" s="157"/>
      <c r="O191" s="158">
        <f t="shared" si="38"/>
        <v>0</v>
      </c>
      <c r="P191" s="159"/>
      <c r="Q191" s="158">
        <f t="shared" si="39"/>
        <v>0</v>
      </c>
      <c r="R191" s="158">
        <f t="shared" si="40"/>
        <v>0</v>
      </c>
      <c r="S191" s="158">
        <f t="shared" si="41"/>
        <v>0</v>
      </c>
      <c r="T191" s="179">
        <f t="shared" si="42"/>
        <v>16</v>
      </c>
      <c r="U191" s="180">
        <f t="shared" si="43"/>
        <v>57600</v>
      </c>
      <c r="V191" s="181">
        <f t="shared" si="44"/>
        <v>15</v>
      </c>
      <c r="W191" s="182">
        <f t="shared" si="45"/>
        <v>54000</v>
      </c>
      <c r="X191" s="184">
        <v>16</v>
      </c>
      <c r="Y191" s="183" t="s">
        <v>14</v>
      </c>
      <c r="Z191" s="180" t="e">
        <f>#REF!</f>
        <v>#REF!</v>
      </c>
      <c r="AA191" s="185" t="e">
        <f t="shared" si="33"/>
        <v>#REF!</v>
      </c>
      <c r="AB191" s="186">
        <f t="shared" si="46"/>
        <v>0</v>
      </c>
      <c r="AC191" s="187">
        <f t="shared" si="47"/>
        <v>3600</v>
      </c>
    </row>
    <row r="192" spans="1:29" ht="15.6">
      <c r="A192" s="6">
        <v>188</v>
      </c>
      <c r="B192" s="6"/>
      <c r="C192" s="6" t="s">
        <v>595</v>
      </c>
      <c r="D192" s="7" t="s">
        <v>324</v>
      </c>
      <c r="E192" s="204" t="s">
        <v>14</v>
      </c>
      <c r="F192" s="208">
        <v>1100</v>
      </c>
      <c r="G192" s="129">
        <v>21</v>
      </c>
      <c r="H192" s="130">
        <v>932.20338983050851</v>
      </c>
      <c r="I192" s="130">
        <f t="shared" si="34"/>
        <v>23100</v>
      </c>
      <c r="J192" s="131">
        <v>21</v>
      </c>
      <c r="K192" s="130">
        <f t="shared" si="35"/>
        <v>23100</v>
      </c>
      <c r="L192" s="130">
        <f t="shared" si="36"/>
        <v>0</v>
      </c>
      <c r="M192" s="130">
        <f t="shared" si="37"/>
        <v>0</v>
      </c>
      <c r="N192" s="157"/>
      <c r="O192" s="158">
        <f t="shared" si="38"/>
        <v>0</v>
      </c>
      <c r="P192" s="159"/>
      <c r="Q192" s="158">
        <f t="shared" si="39"/>
        <v>0</v>
      </c>
      <c r="R192" s="158">
        <f t="shared" si="40"/>
        <v>0</v>
      </c>
      <c r="S192" s="158">
        <f t="shared" si="41"/>
        <v>0</v>
      </c>
      <c r="T192" s="179">
        <f t="shared" si="42"/>
        <v>21</v>
      </c>
      <c r="U192" s="180">
        <f t="shared" si="43"/>
        <v>23100</v>
      </c>
      <c r="V192" s="181">
        <f t="shared" si="44"/>
        <v>21</v>
      </c>
      <c r="W192" s="182">
        <f t="shared" si="45"/>
        <v>23100</v>
      </c>
      <c r="X192" s="184">
        <v>22</v>
      </c>
      <c r="Y192" s="183" t="s">
        <v>14</v>
      </c>
      <c r="Z192" s="180" t="e">
        <f>#REF!</f>
        <v>#REF!</v>
      </c>
      <c r="AA192" s="185" t="e">
        <f t="shared" si="33"/>
        <v>#REF!</v>
      </c>
      <c r="AB192" s="186">
        <f t="shared" si="46"/>
        <v>0</v>
      </c>
      <c r="AC192" s="187">
        <f t="shared" si="47"/>
        <v>0</v>
      </c>
    </row>
    <row r="193" spans="1:29" ht="31.2">
      <c r="A193" s="6">
        <v>189</v>
      </c>
      <c r="B193" s="6"/>
      <c r="C193" s="6" t="s">
        <v>596</v>
      </c>
      <c r="D193" s="7" t="s">
        <v>325</v>
      </c>
      <c r="E193" s="204" t="s">
        <v>14</v>
      </c>
      <c r="F193" s="208">
        <v>630</v>
      </c>
      <c r="G193" s="129">
        <v>25</v>
      </c>
      <c r="H193" s="130">
        <v>533.89830508474574</v>
      </c>
      <c r="I193" s="130">
        <f t="shared" si="34"/>
        <v>15750</v>
      </c>
      <c r="J193" s="131">
        <v>15</v>
      </c>
      <c r="K193" s="130">
        <f t="shared" si="35"/>
        <v>9450</v>
      </c>
      <c r="L193" s="130">
        <f t="shared" si="36"/>
        <v>0</v>
      </c>
      <c r="M193" s="130">
        <f t="shared" si="37"/>
        <v>6300</v>
      </c>
      <c r="N193" s="157"/>
      <c r="O193" s="158">
        <f t="shared" si="38"/>
        <v>0</v>
      </c>
      <c r="P193" s="159"/>
      <c r="Q193" s="158">
        <f t="shared" si="39"/>
        <v>0</v>
      </c>
      <c r="R193" s="158">
        <f t="shared" si="40"/>
        <v>0</v>
      </c>
      <c r="S193" s="158">
        <f t="shared" si="41"/>
        <v>0</v>
      </c>
      <c r="T193" s="179">
        <f t="shared" si="42"/>
        <v>25</v>
      </c>
      <c r="U193" s="180">
        <f t="shared" si="43"/>
        <v>15750</v>
      </c>
      <c r="V193" s="181">
        <f t="shared" si="44"/>
        <v>15</v>
      </c>
      <c r="W193" s="182">
        <f t="shared" si="45"/>
        <v>9450</v>
      </c>
      <c r="X193" s="184">
        <v>16</v>
      </c>
      <c r="Y193" s="183" t="s">
        <v>14</v>
      </c>
      <c r="Z193" s="180" t="e">
        <f>#REF!</f>
        <v>#REF!</v>
      </c>
      <c r="AA193" s="185" t="e">
        <f t="shared" si="33"/>
        <v>#REF!</v>
      </c>
      <c r="AB193" s="186">
        <f t="shared" si="46"/>
        <v>0</v>
      </c>
      <c r="AC193" s="187">
        <f t="shared" si="47"/>
        <v>6300</v>
      </c>
    </row>
    <row r="194" spans="1:29" ht="15.6">
      <c r="A194" s="6">
        <v>190</v>
      </c>
      <c r="B194" s="6"/>
      <c r="C194" s="6" t="s">
        <v>597</v>
      </c>
      <c r="D194" s="7" t="s">
        <v>326</v>
      </c>
      <c r="E194" s="204" t="s">
        <v>14</v>
      </c>
      <c r="F194" s="208">
        <v>540</v>
      </c>
      <c r="G194" s="129">
        <v>36</v>
      </c>
      <c r="H194" s="130">
        <v>457.62711864406782</v>
      </c>
      <c r="I194" s="130">
        <f t="shared" si="34"/>
        <v>19440</v>
      </c>
      <c r="J194" s="131">
        <v>21</v>
      </c>
      <c r="K194" s="130">
        <f t="shared" si="35"/>
        <v>11340</v>
      </c>
      <c r="L194" s="130">
        <f t="shared" si="36"/>
        <v>0</v>
      </c>
      <c r="M194" s="130">
        <f t="shared" si="37"/>
        <v>8100</v>
      </c>
      <c r="N194" s="157"/>
      <c r="O194" s="158">
        <f t="shared" si="38"/>
        <v>0</v>
      </c>
      <c r="P194" s="159"/>
      <c r="Q194" s="158">
        <f t="shared" si="39"/>
        <v>0</v>
      </c>
      <c r="R194" s="158">
        <f t="shared" si="40"/>
        <v>0</v>
      </c>
      <c r="S194" s="158">
        <f t="shared" si="41"/>
        <v>0</v>
      </c>
      <c r="T194" s="179">
        <f t="shared" si="42"/>
        <v>36</v>
      </c>
      <c r="U194" s="180">
        <f t="shared" si="43"/>
        <v>19440</v>
      </c>
      <c r="V194" s="181">
        <f t="shared" si="44"/>
        <v>21</v>
      </c>
      <c r="W194" s="182">
        <f t="shared" si="45"/>
        <v>11340</v>
      </c>
      <c r="X194" s="184">
        <v>23</v>
      </c>
      <c r="Y194" s="183" t="s">
        <v>14</v>
      </c>
      <c r="Z194" s="180" t="e">
        <f>#REF!</f>
        <v>#REF!</v>
      </c>
      <c r="AA194" s="185" t="e">
        <f t="shared" si="33"/>
        <v>#REF!</v>
      </c>
      <c r="AB194" s="186">
        <f t="shared" si="46"/>
        <v>0</v>
      </c>
      <c r="AC194" s="187">
        <f t="shared" si="47"/>
        <v>8100</v>
      </c>
    </row>
    <row r="195" spans="1:29" ht="31.2">
      <c r="A195" s="6">
        <v>191</v>
      </c>
      <c r="B195" s="6"/>
      <c r="C195" s="6" t="s">
        <v>598</v>
      </c>
      <c r="D195" s="7" t="s">
        <v>327</v>
      </c>
      <c r="E195" s="204" t="s">
        <v>14</v>
      </c>
      <c r="F195" s="208">
        <v>540</v>
      </c>
      <c r="G195" s="129">
        <v>25</v>
      </c>
      <c r="H195" s="130">
        <v>457.62711864406782</v>
      </c>
      <c r="I195" s="130">
        <f t="shared" si="34"/>
        <v>13500</v>
      </c>
      <c r="J195" s="131">
        <v>14</v>
      </c>
      <c r="K195" s="130">
        <f t="shared" si="35"/>
        <v>7560</v>
      </c>
      <c r="L195" s="130">
        <f t="shared" si="36"/>
        <v>0</v>
      </c>
      <c r="M195" s="130">
        <f t="shared" si="37"/>
        <v>5940</v>
      </c>
      <c r="N195" s="157"/>
      <c r="O195" s="158">
        <f t="shared" si="38"/>
        <v>0</v>
      </c>
      <c r="P195" s="159"/>
      <c r="Q195" s="158">
        <f t="shared" si="39"/>
        <v>0</v>
      </c>
      <c r="R195" s="158">
        <f t="shared" si="40"/>
        <v>0</v>
      </c>
      <c r="S195" s="158">
        <f t="shared" si="41"/>
        <v>0</v>
      </c>
      <c r="T195" s="179">
        <f t="shared" si="42"/>
        <v>25</v>
      </c>
      <c r="U195" s="180">
        <f t="shared" si="43"/>
        <v>13500</v>
      </c>
      <c r="V195" s="181">
        <f t="shared" si="44"/>
        <v>14</v>
      </c>
      <c r="W195" s="182">
        <f t="shared" si="45"/>
        <v>7560</v>
      </c>
      <c r="X195" s="184">
        <v>15</v>
      </c>
      <c r="Y195" s="183" t="s">
        <v>14</v>
      </c>
      <c r="Z195" s="180" t="e">
        <f>#REF!</f>
        <v>#REF!</v>
      </c>
      <c r="AA195" s="185" t="e">
        <f t="shared" si="33"/>
        <v>#REF!</v>
      </c>
      <c r="AB195" s="186">
        <f t="shared" si="46"/>
        <v>0</v>
      </c>
      <c r="AC195" s="187">
        <f t="shared" si="47"/>
        <v>5940</v>
      </c>
    </row>
    <row r="196" spans="1:29" ht="15.6">
      <c r="A196" s="6">
        <v>192</v>
      </c>
      <c r="B196" s="6"/>
      <c r="C196" s="6" t="s">
        <v>599</v>
      </c>
      <c r="D196" s="7" t="s">
        <v>329</v>
      </c>
      <c r="E196" s="204" t="s">
        <v>14</v>
      </c>
      <c r="F196" s="208">
        <v>720</v>
      </c>
      <c r="G196" s="129">
        <v>25</v>
      </c>
      <c r="H196" s="130">
        <v>610.16949152542372</v>
      </c>
      <c r="I196" s="130">
        <f t="shared" si="34"/>
        <v>18000</v>
      </c>
      <c r="J196" s="131">
        <v>15</v>
      </c>
      <c r="K196" s="130">
        <f t="shared" si="35"/>
        <v>10800</v>
      </c>
      <c r="L196" s="130">
        <f t="shared" si="36"/>
        <v>0</v>
      </c>
      <c r="M196" s="130">
        <f t="shared" si="37"/>
        <v>7200</v>
      </c>
      <c r="N196" s="157"/>
      <c r="O196" s="158">
        <f t="shared" si="38"/>
        <v>0</v>
      </c>
      <c r="P196" s="159"/>
      <c r="Q196" s="158">
        <f t="shared" si="39"/>
        <v>0</v>
      </c>
      <c r="R196" s="158">
        <f t="shared" si="40"/>
        <v>0</v>
      </c>
      <c r="S196" s="158">
        <f t="shared" si="41"/>
        <v>0</v>
      </c>
      <c r="T196" s="179">
        <f t="shared" si="42"/>
        <v>25</v>
      </c>
      <c r="U196" s="180">
        <f t="shared" si="43"/>
        <v>18000</v>
      </c>
      <c r="V196" s="181">
        <f t="shared" si="44"/>
        <v>15</v>
      </c>
      <c r="W196" s="182">
        <f t="shared" si="45"/>
        <v>10800</v>
      </c>
      <c r="X196" s="184">
        <v>16</v>
      </c>
      <c r="Y196" s="183" t="s">
        <v>14</v>
      </c>
      <c r="Z196" s="180" t="e">
        <f>#REF!</f>
        <v>#REF!</v>
      </c>
      <c r="AA196" s="185" t="e">
        <f t="shared" si="33"/>
        <v>#REF!</v>
      </c>
      <c r="AB196" s="186">
        <f t="shared" si="46"/>
        <v>0</v>
      </c>
      <c r="AC196" s="187">
        <f t="shared" si="47"/>
        <v>7200</v>
      </c>
    </row>
    <row r="197" spans="1:29" ht="31.2">
      <c r="A197" s="6">
        <v>193</v>
      </c>
      <c r="B197" s="6"/>
      <c r="C197" s="6" t="s">
        <v>600</v>
      </c>
      <c r="D197" s="7" t="s">
        <v>330</v>
      </c>
      <c r="E197" s="204" t="s">
        <v>14</v>
      </c>
      <c r="F197" s="208">
        <v>3600</v>
      </c>
      <c r="G197" s="129">
        <v>12</v>
      </c>
      <c r="H197" s="130">
        <v>3050.8474576271187</v>
      </c>
      <c r="I197" s="130">
        <f t="shared" si="34"/>
        <v>43200</v>
      </c>
      <c r="J197" s="131">
        <v>24</v>
      </c>
      <c r="K197" s="130">
        <f t="shared" si="35"/>
        <v>86400</v>
      </c>
      <c r="L197" s="130">
        <f t="shared" si="36"/>
        <v>43200</v>
      </c>
      <c r="M197" s="130">
        <f t="shared" si="37"/>
        <v>0</v>
      </c>
      <c r="N197" s="157"/>
      <c r="O197" s="158">
        <f t="shared" si="38"/>
        <v>0</v>
      </c>
      <c r="P197" s="159"/>
      <c r="Q197" s="158">
        <f t="shared" si="39"/>
        <v>0</v>
      </c>
      <c r="R197" s="158">
        <f t="shared" si="40"/>
        <v>0</v>
      </c>
      <c r="S197" s="158">
        <f t="shared" si="41"/>
        <v>0</v>
      </c>
      <c r="T197" s="179">
        <f t="shared" si="42"/>
        <v>12</v>
      </c>
      <c r="U197" s="180">
        <f t="shared" si="43"/>
        <v>43200</v>
      </c>
      <c r="V197" s="181">
        <f t="shared" si="44"/>
        <v>24</v>
      </c>
      <c r="W197" s="182">
        <f t="shared" si="45"/>
        <v>86400</v>
      </c>
      <c r="X197" s="184">
        <v>9</v>
      </c>
      <c r="Y197" s="183" t="s">
        <v>14</v>
      </c>
      <c r="Z197" s="180" t="e">
        <f>#REF!</f>
        <v>#REF!</v>
      </c>
      <c r="AA197" s="185" t="e">
        <f t="shared" ref="AA197:AA245" si="49">X197*Z197</f>
        <v>#REF!</v>
      </c>
      <c r="AB197" s="186">
        <f t="shared" si="46"/>
        <v>43200</v>
      </c>
      <c r="AC197" s="187">
        <f t="shared" si="47"/>
        <v>0</v>
      </c>
    </row>
    <row r="198" spans="1:29" ht="31.2">
      <c r="A198" s="6">
        <v>194</v>
      </c>
      <c r="B198" s="6"/>
      <c r="C198" s="6" t="s">
        <v>601</v>
      </c>
      <c r="D198" s="7" t="s">
        <v>331</v>
      </c>
      <c r="E198" s="206" t="s">
        <v>64</v>
      </c>
      <c r="F198" s="209">
        <v>270</v>
      </c>
      <c r="G198" s="129">
        <v>55</v>
      </c>
      <c r="H198" s="130">
        <v>228.81355932203391</v>
      </c>
      <c r="I198" s="130">
        <f t="shared" ref="I198:I246" si="50">F198*G198</f>
        <v>14850</v>
      </c>
      <c r="J198" s="131">
        <v>103.08</v>
      </c>
      <c r="K198" s="130">
        <f t="shared" ref="K198:K246" si="51">J198*F198</f>
        <v>27831.599999999999</v>
      </c>
      <c r="L198" s="130">
        <f t="shared" ref="L198:L247" si="52">IF(K198&gt;I198,K198-I198,0)</f>
        <v>12981.599999999999</v>
      </c>
      <c r="M198" s="130">
        <f t="shared" ref="M198:M247" si="53">IF(I198&gt;K198,I198-K198,0)</f>
        <v>0</v>
      </c>
      <c r="N198" s="157"/>
      <c r="O198" s="158">
        <f t="shared" ref="O198:O246" si="54">N198*F198</f>
        <v>0</v>
      </c>
      <c r="P198" s="159"/>
      <c r="Q198" s="158">
        <f t="shared" ref="Q198:Q246" si="55">P198*F198</f>
        <v>0</v>
      </c>
      <c r="R198" s="158">
        <f t="shared" ref="R198:R247" si="56">IF(Q198&gt;O198,Q198-O198,0)</f>
        <v>0</v>
      </c>
      <c r="S198" s="158">
        <f t="shared" ref="S198:S247" si="57">IF(O198&gt;Q198,O198-Q198,0)</f>
        <v>0</v>
      </c>
      <c r="T198" s="179">
        <f t="shared" ref="T198:T246" si="58">G198+N198</f>
        <v>55</v>
      </c>
      <c r="U198" s="180">
        <f t="shared" ref="U198:U246" si="59">T198*F198</f>
        <v>14850</v>
      </c>
      <c r="V198" s="181">
        <f t="shared" ref="V198:V246" si="60">J198+P198</f>
        <v>103.08</v>
      </c>
      <c r="W198" s="182">
        <f t="shared" ref="W198:W246" si="61">V198*F198</f>
        <v>27831.599999999999</v>
      </c>
      <c r="X198" s="189">
        <f t="shared" ref="X198:X203" si="62">T198</f>
        <v>55</v>
      </c>
      <c r="Y198" s="190" t="s">
        <v>64</v>
      </c>
      <c r="Z198" s="180" t="e">
        <f>#REF!</f>
        <v>#REF!</v>
      </c>
      <c r="AA198" s="185" t="e">
        <f t="shared" si="49"/>
        <v>#REF!</v>
      </c>
      <c r="AB198" s="186">
        <f t="shared" ref="AB198:AB246" si="63">IF(W198&gt;U198,W198-U198,0)</f>
        <v>12981.599999999999</v>
      </c>
      <c r="AC198" s="187">
        <f t="shared" ref="AC198:AC246" si="64">IF(U198&gt;W198,U198-W198,0)</f>
        <v>0</v>
      </c>
    </row>
    <row r="199" spans="1:29" ht="31.2">
      <c r="A199" s="6">
        <v>195</v>
      </c>
      <c r="B199" s="6"/>
      <c r="C199" s="6" t="s">
        <v>602</v>
      </c>
      <c r="D199" s="7" t="s">
        <v>332</v>
      </c>
      <c r="E199" s="206" t="s">
        <v>64</v>
      </c>
      <c r="F199" s="209">
        <v>360</v>
      </c>
      <c r="G199" s="129">
        <v>115</v>
      </c>
      <c r="H199" s="130">
        <v>305.08474576271186</v>
      </c>
      <c r="I199" s="130">
        <f t="shared" si="50"/>
        <v>41400</v>
      </c>
      <c r="J199" s="131">
        <v>123.53</v>
      </c>
      <c r="K199" s="130">
        <f t="shared" si="51"/>
        <v>44470.8</v>
      </c>
      <c r="L199" s="130">
        <f t="shared" si="52"/>
        <v>3070.8000000000029</v>
      </c>
      <c r="M199" s="130">
        <f t="shared" si="53"/>
        <v>0</v>
      </c>
      <c r="N199" s="157"/>
      <c r="O199" s="158">
        <f t="shared" si="54"/>
        <v>0</v>
      </c>
      <c r="P199" s="159"/>
      <c r="Q199" s="158">
        <f t="shared" si="55"/>
        <v>0</v>
      </c>
      <c r="R199" s="158">
        <f t="shared" si="56"/>
        <v>0</v>
      </c>
      <c r="S199" s="158">
        <f t="shared" si="57"/>
        <v>0</v>
      </c>
      <c r="T199" s="179">
        <f t="shared" si="58"/>
        <v>115</v>
      </c>
      <c r="U199" s="180">
        <f t="shared" si="59"/>
        <v>41400</v>
      </c>
      <c r="V199" s="181">
        <f t="shared" si="60"/>
        <v>123.53</v>
      </c>
      <c r="W199" s="182">
        <f t="shared" si="61"/>
        <v>44470.8</v>
      </c>
      <c r="X199" s="189">
        <f t="shared" si="62"/>
        <v>115</v>
      </c>
      <c r="Y199" s="190" t="s">
        <v>64</v>
      </c>
      <c r="Z199" s="180" t="e">
        <f>#REF!</f>
        <v>#REF!</v>
      </c>
      <c r="AA199" s="185" t="e">
        <f t="shared" si="49"/>
        <v>#REF!</v>
      </c>
      <c r="AB199" s="186">
        <f t="shared" si="63"/>
        <v>3070.8000000000029</v>
      </c>
      <c r="AC199" s="187">
        <f t="shared" si="64"/>
        <v>0</v>
      </c>
    </row>
    <row r="200" spans="1:29" ht="31.2">
      <c r="A200" s="6">
        <v>196</v>
      </c>
      <c r="B200" s="6"/>
      <c r="C200" s="6" t="s">
        <v>603</v>
      </c>
      <c r="D200" s="7" t="s">
        <v>333</v>
      </c>
      <c r="E200" s="206" t="s">
        <v>64</v>
      </c>
      <c r="F200" s="209">
        <v>450</v>
      </c>
      <c r="G200" s="129">
        <v>143</v>
      </c>
      <c r="H200" s="130">
        <v>381.35593220338984</v>
      </c>
      <c r="I200" s="130">
        <f t="shared" si="50"/>
        <v>64350</v>
      </c>
      <c r="J200" s="131">
        <v>110</v>
      </c>
      <c r="K200" s="130">
        <f t="shared" si="51"/>
        <v>49500</v>
      </c>
      <c r="L200" s="130">
        <f t="shared" si="52"/>
        <v>0</v>
      </c>
      <c r="M200" s="130">
        <f t="shared" si="53"/>
        <v>14850</v>
      </c>
      <c r="N200" s="157"/>
      <c r="O200" s="158">
        <f t="shared" si="54"/>
        <v>0</v>
      </c>
      <c r="P200" s="159"/>
      <c r="Q200" s="158">
        <f t="shared" si="55"/>
        <v>0</v>
      </c>
      <c r="R200" s="158">
        <f t="shared" si="56"/>
        <v>0</v>
      </c>
      <c r="S200" s="158">
        <f t="shared" si="57"/>
        <v>0</v>
      </c>
      <c r="T200" s="179">
        <f t="shared" si="58"/>
        <v>143</v>
      </c>
      <c r="U200" s="180">
        <f t="shared" si="59"/>
        <v>64350</v>
      </c>
      <c r="V200" s="181">
        <f t="shared" si="60"/>
        <v>110</v>
      </c>
      <c r="W200" s="182">
        <f t="shared" si="61"/>
        <v>49500</v>
      </c>
      <c r="X200" s="189">
        <f t="shared" si="62"/>
        <v>143</v>
      </c>
      <c r="Y200" s="190" t="s">
        <v>64</v>
      </c>
      <c r="Z200" s="180" t="e">
        <f>#REF!</f>
        <v>#REF!</v>
      </c>
      <c r="AA200" s="185" t="e">
        <f t="shared" si="49"/>
        <v>#REF!</v>
      </c>
      <c r="AB200" s="186">
        <f t="shared" si="63"/>
        <v>0</v>
      </c>
      <c r="AC200" s="187">
        <f t="shared" si="64"/>
        <v>14850</v>
      </c>
    </row>
    <row r="201" spans="1:29" ht="15.6">
      <c r="A201" s="6">
        <v>197</v>
      </c>
      <c r="B201" s="6"/>
      <c r="C201" s="6" t="s">
        <v>604</v>
      </c>
      <c r="D201" s="7" t="s">
        <v>334</v>
      </c>
      <c r="E201" s="204" t="s">
        <v>14</v>
      </c>
      <c r="F201" s="208">
        <v>1440</v>
      </c>
      <c r="G201" s="129">
        <v>15</v>
      </c>
      <c r="H201" s="130">
        <v>1220.3389830508474</v>
      </c>
      <c r="I201" s="130">
        <f t="shared" si="50"/>
        <v>21600</v>
      </c>
      <c r="J201" s="131">
        <v>20</v>
      </c>
      <c r="K201" s="130">
        <f t="shared" si="51"/>
        <v>28800</v>
      </c>
      <c r="L201" s="130">
        <f t="shared" si="52"/>
        <v>7200</v>
      </c>
      <c r="M201" s="130">
        <f t="shared" si="53"/>
        <v>0</v>
      </c>
      <c r="N201" s="157"/>
      <c r="O201" s="158">
        <f t="shared" si="54"/>
        <v>0</v>
      </c>
      <c r="P201" s="159"/>
      <c r="Q201" s="158">
        <f t="shared" si="55"/>
        <v>0</v>
      </c>
      <c r="R201" s="158">
        <f t="shared" si="56"/>
        <v>0</v>
      </c>
      <c r="S201" s="158">
        <f t="shared" si="57"/>
        <v>0</v>
      </c>
      <c r="T201" s="179">
        <f t="shared" si="58"/>
        <v>15</v>
      </c>
      <c r="U201" s="180">
        <f t="shared" si="59"/>
        <v>21600</v>
      </c>
      <c r="V201" s="181">
        <f t="shared" si="60"/>
        <v>20</v>
      </c>
      <c r="W201" s="182">
        <f t="shared" si="61"/>
        <v>28800</v>
      </c>
      <c r="X201" s="189">
        <f t="shared" si="62"/>
        <v>15</v>
      </c>
      <c r="Y201" s="183" t="s">
        <v>14</v>
      </c>
      <c r="Z201" s="180" t="e">
        <f>#REF!</f>
        <v>#REF!</v>
      </c>
      <c r="AA201" s="185" t="e">
        <f t="shared" si="49"/>
        <v>#REF!</v>
      </c>
      <c r="AB201" s="186">
        <f t="shared" si="63"/>
        <v>7200</v>
      </c>
      <c r="AC201" s="187">
        <f t="shared" si="64"/>
        <v>0</v>
      </c>
    </row>
    <row r="202" spans="1:29" ht="31.2">
      <c r="A202" s="6">
        <v>198</v>
      </c>
      <c r="B202" s="6"/>
      <c r="C202" s="6" t="s">
        <v>605</v>
      </c>
      <c r="D202" s="7" t="s">
        <v>335</v>
      </c>
      <c r="E202" s="206" t="s">
        <v>64</v>
      </c>
      <c r="F202" s="209">
        <v>450</v>
      </c>
      <c r="G202" s="129">
        <v>145</v>
      </c>
      <c r="H202" s="130">
        <v>381.35593220338984</v>
      </c>
      <c r="I202" s="130">
        <f t="shared" si="50"/>
        <v>65250</v>
      </c>
      <c r="J202" s="131">
        <v>80</v>
      </c>
      <c r="K202" s="130">
        <f t="shared" si="51"/>
        <v>36000</v>
      </c>
      <c r="L202" s="130">
        <f t="shared" si="52"/>
        <v>0</v>
      </c>
      <c r="M202" s="130">
        <f t="shared" si="53"/>
        <v>29250</v>
      </c>
      <c r="N202" s="157"/>
      <c r="O202" s="158">
        <f t="shared" si="54"/>
        <v>0</v>
      </c>
      <c r="P202" s="159"/>
      <c r="Q202" s="158">
        <f t="shared" si="55"/>
        <v>0</v>
      </c>
      <c r="R202" s="158">
        <f t="shared" si="56"/>
        <v>0</v>
      </c>
      <c r="S202" s="158">
        <f t="shared" si="57"/>
        <v>0</v>
      </c>
      <c r="T202" s="179">
        <f t="shared" si="58"/>
        <v>145</v>
      </c>
      <c r="U202" s="180">
        <f t="shared" si="59"/>
        <v>65250</v>
      </c>
      <c r="V202" s="181">
        <f t="shared" si="60"/>
        <v>80</v>
      </c>
      <c r="W202" s="182">
        <f t="shared" si="61"/>
        <v>36000</v>
      </c>
      <c r="X202" s="189">
        <f t="shared" si="62"/>
        <v>145</v>
      </c>
      <c r="Y202" s="190" t="s">
        <v>64</v>
      </c>
      <c r="Z202" s="180" t="e">
        <f>#REF!</f>
        <v>#REF!</v>
      </c>
      <c r="AA202" s="185" t="e">
        <f t="shared" si="49"/>
        <v>#REF!</v>
      </c>
      <c r="AB202" s="186">
        <f t="shared" si="63"/>
        <v>0</v>
      </c>
      <c r="AC202" s="187">
        <f t="shared" si="64"/>
        <v>29250</v>
      </c>
    </row>
    <row r="203" spans="1:29" ht="31.2">
      <c r="A203" s="6">
        <v>199</v>
      </c>
      <c r="B203" s="6"/>
      <c r="C203" s="6" t="s">
        <v>606</v>
      </c>
      <c r="D203" s="7" t="s">
        <v>336</v>
      </c>
      <c r="E203" s="206" t="s">
        <v>64</v>
      </c>
      <c r="F203" s="209">
        <v>540</v>
      </c>
      <c r="G203" s="129">
        <v>145</v>
      </c>
      <c r="H203" s="130">
        <v>457.62711864406782</v>
      </c>
      <c r="I203" s="130">
        <f t="shared" si="50"/>
        <v>78300</v>
      </c>
      <c r="J203" s="131">
        <v>65</v>
      </c>
      <c r="K203" s="130">
        <f t="shared" si="51"/>
        <v>35100</v>
      </c>
      <c r="L203" s="130">
        <f t="shared" si="52"/>
        <v>0</v>
      </c>
      <c r="M203" s="130">
        <f t="shared" si="53"/>
        <v>43200</v>
      </c>
      <c r="N203" s="157"/>
      <c r="O203" s="158">
        <f t="shared" si="54"/>
        <v>0</v>
      </c>
      <c r="P203" s="159"/>
      <c r="Q203" s="158">
        <f t="shared" si="55"/>
        <v>0</v>
      </c>
      <c r="R203" s="158">
        <f t="shared" si="56"/>
        <v>0</v>
      </c>
      <c r="S203" s="158">
        <f t="shared" si="57"/>
        <v>0</v>
      </c>
      <c r="T203" s="179">
        <f t="shared" si="58"/>
        <v>145</v>
      </c>
      <c r="U203" s="180">
        <f t="shared" si="59"/>
        <v>78300</v>
      </c>
      <c r="V203" s="181">
        <f t="shared" si="60"/>
        <v>65</v>
      </c>
      <c r="W203" s="182">
        <f t="shared" si="61"/>
        <v>35100</v>
      </c>
      <c r="X203" s="189">
        <f t="shared" si="62"/>
        <v>145</v>
      </c>
      <c r="Y203" s="190" t="s">
        <v>64</v>
      </c>
      <c r="Z203" s="180" t="e">
        <f>#REF!</f>
        <v>#REF!</v>
      </c>
      <c r="AA203" s="185" t="e">
        <f t="shared" si="49"/>
        <v>#REF!</v>
      </c>
      <c r="AB203" s="186">
        <f t="shared" si="63"/>
        <v>0</v>
      </c>
      <c r="AC203" s="187">
        <f t="shared" si="64"/>
        <v>43200</v>
      </c>
    </row>
    <row r="204" spans="1:29" ht="62.4">
      <c r="A204" s="6">
        <v>200</v>
      </c>
      <c r="B204" s="6"/>
      <c r="C204" s="6" t="s">
        <v>607</v>
      </c>
      <c r="D204" s="7" t="s">
        <v>337</v>
      </c>
      <c r="E204" s="204" t="s">
        <v>14</v>
      </c>
      <c r="F204" s="208">
        <v>630</v>
      </c>
      <c r="G204" s="129">
        <v>5</v>
      </c>
      <c r="H204" s="130">
        <v>533.89830508474574</v>
      </c>
      <c r="I204" s="130">
        <f t="shared" si="50"/>
        <v>3150</v>
      </c>
      <c r="J204" s="131">
        <v>6</v>
      </c>
      <c r="K204" s="130">
        <f t="shared" si="51"/>
        <v>3780</v>
      </c>
      <c r="L204" s="130">
        <f t="shared" si="52"/>
        <v>630</v>
      </c>
      <c r="M204" s="130">
        <f t="shared" si="53"/>
        <v>0</v>
      </c>
      <c r="N204" s="157"/>
      <c r="O204" s="158">
        <f t="shared" si="54"/>
        <v>0</v>
      </c>
      <c r="P204" s="159"/>
      <c r="Q204" s="158">
        <f t="shared" si="55"/>
        <v>0</v>
      </c>
      <c r="R204" s="158">
        <f t="shared" si="56"/>
        <v>0</v>
      </c>
      <c r="S204" s="158">
        <f t="shared" si="57"/>
        <v>0</v>
      </c>
      <c r="T204" s="179">
        <f t="shared" si="58"/>
        <v>5</v>
      </c>
      <c r="U204" s="180">
        <f t="shared" si="59"/>
        <v>3150</v>
      </c>
      <c r="V204" s="181">
        <f t="shared" si="60"/>
        <v>6</v>
      </c>
      <c r="W204" s="182">
        <f t="shared" si="61"/>
        <v>3780</v>
      </c>
      <c r="X204" s="189">
        <v>7</v>
      </c>
      <c r="Y204" s="183" t="s">
        <v>14</v>
      </c>
      <c r="Z204" s="180" t="e">
        <f>#REF!</f>
        <v>#REF!</v>
      </c>
      <c r="AA204" s="185" t="e">
        <f t="shared" si="49"/>
        <v>#REF!</v>
      </c>
      <c r="AB204" s="186">
        <f t="shared" si="63"/>
        <v>630</v>
      </c>
      <c r="AC204" s="187">
        <f t="shared" si="64"/>
        <v>0</v>
      </c>
    </row>
    <row r="205" spans="1:29" ht="15.6">
      <c r="A205" s="6">
        <v>201</v>
      </c>
      <c r="B205" s="6"/>
      <c r="C205" s="6" t="s">
        <v>608</v>
      </c>
      <c r="D205" s="7" t="s">
        <v>339</v>
      </c>
      <c r="E205" s="204" t="s">
        <v>14</v>
      </c>
      <c r="F205" s="208">
        <v>2700</v>
      </c>
      <c r="G205" s="129">
        <v>4</v>
      </c>
      <c r="H205" s="130">
        <v>2288.1355932203392</v>
      </c>
      <c r="I205" s="130">
        <f t="shared" si="50"/>
        <v>10800</v>
      </c>
      <c r="J205" s="131">
        <v>0</v>
      </c>
      <c r="K205" s="130">
        <f t="shared" si="51"/>
        <v>0</v>
      </c>
      <c r="L205" s="130">
        <f t="shared" si="52"/>
        <v>0</v>
      </c>
      <c r="M205" s="130">
        <f t="shared" si="53"/>
        <v>10800</v>
      </c>
      <c r="N205" s="157"/>
      <c r="O205" s="158">
        <f t="shared" si="54"/>
        <v>0</v>
      </c>
      <c r="P205" s="159"/>
      <c r="Q205" s="158">
        <f t="shared" si="55"/>
        <v>0</v>
      </c>
      <c r="R205" s="158">
        <f t="shared" si="56"/>
        <v>0</v>
      </c>
      <c r="S205" s="158">
        <f t="shared" si="57"/>
        <v>0</v>
      </c>
      <c r="T205" s="179">
        <f t="shared" si="58"/>
        <v>4</v>
      </c>
      <c r="U205" s="180">
        <f t="shared" si="59"/>
        <v>10800</v>
      </c>
      <c r="V205" s="181">
        <f t="shared" si="60"/>
        <v>0</v>
      </c>
      <c r="W205" s="182">
        <f t="shared" si="61"/>
        <v>0</v>
      </c>
      <c r="X205" s="189">
        <f>T205</f>
        <v>4</v>
      </c>
      <c r="Y205" s="183" t="s">
        <v>14</v>
      </c>
      <c r="Z205" s="180" t="e">
        <f>#REF!</f>
        <v>#REF!</v>
      </c>
      <c r="AA205" s="185" t="e">
        <f t="shared" si="49"/>
        <v>#REF!</v>
      </c>
      <c r="AB205" s="186">
        <f t="shared" si="63"/>
        <v>0</v>
      </c>
      <c r="AC205" s="187">
        <f t="shared" si="64"/>
        <v>10800</v>
      </c>
    </row>
    <row r="206" spans="1:29" ht="31.2">
      <c r="A206" s="6">
        <v>202</v>
      </c>
      <c r="B206" s="6"/>
      <c r="C206" s="6" t="s">
        <v>609</v>
      </c>
      <c r="D206" s="7" t="s">
        <v>341</v>
      </c>
      <c r="E206" s="204" t="s">
        <v>14</v>
      </c>
      <c r="F206" s="208">
        <v>3600</v>
      </c>
      <c r="G206" s="129">
        <v>10</v>
      </c>
      <c r="H206" s="130">
        <v>3050.8474576271187</v>
      </c>
      <c r="I206" s="130">
        <f t="shared" si="50"/>
        <v>36000</v>
      </c>
      <c r="J206" s="131">
        <v>0</v>
      </c>
      <c r="K206" s="130">
        <f t="shared" si="51"/>
        <v>0</v>
      </c>
      <c r="L206" s="130">
        <f t="shared" si="52"/>
        <v>0</v>
      </c>
      <c r="M206" s="130">
        <f t="shared" si="53"/>
        <v>36000</v>
      </c>
      <c r="N206" s="157"/>
      <c r="O206" s="158">
        <f t="shared" si="54"/>
        <v>0</v>
      </c>
      <c r="P206" s="159"/>
      <c r="Q206" s="158">
        <f t="shared" si="55"/>
        <v>0</v>
      </c>
      <c r="R206" s="158">
        <f t="shared" si="56"/>
        <v>0</v>
      </c>
      <c r="S206" s="158">
        <f t="shared" si="57"/>
        <v>0</v>
      </c>
      <c r="T206" s="179">
        <f t="shared" si="58"/>
        <v>10</v>
      </c>
      <c r="U206" s="180">
        <f t="shared" si="59"/>
        <v>36000</v>
      </c>
      <c r="V206" s="181">
        <f t="shared" si="60"/>
        <v>0</v>
      </c>
      <c r="W206" s="182">
        <f t="shared" si="61"/>
        <v>0</v>
      </c>
      <c r="X206" s="189">
        <v>0</v>
      </c>
      <c r="Y206" s="183" t="s">
        <v>14</v>
      </c>
      <c r="Z206" s="180" t="e">
        <f>#REF!</f>
        <v>#REF!</v>
      </c>
      <c r="AA206" s="185" t="e">
        <f t="shared" si="49"/>
        <v>#REF!</v>
      </c>
      <c r="AB206" s="186">
        <f t="shared" si="63"/>
        <v>0</v>
      </c>
      <c r="AC206" s="187">
        <f t="shared" si="64"/>
        <v>36000</v>
      </c>
    </row>
    <row r="207" spans="1:29" ht="31.2">
      <c r="A207" s="6">
        <v>203</v>
      </c>
      <c r="B207" s="6"/>
      <c r="C207" s="6" t="s">
        <v>610</v>
      </c>
      <c r="D207" s="7" t="s">
        <v>63</v>
      </c>
      <c r="E207" s="206" t="s">
        <v>64</v>
      </c>
      <c r="F207" s="209">
        <v>1750</v>
      </c>
      <c r="G207" s="129">
        <v>700</v>
      </c>
      <c r="H207" s="130">
        <v>1483.0508474576272</v>
      </c>
      <c r="I207" s="130">
        <f t="shared" si="50"/>
        <v>1225000</v>
      </c>
      <c r="J207" s="130">
        <v>832</v>
      </c>
      <c r="K207" s="130">
        <f t="shared" si="51"/>
        <v>1456000</v>
      </c>
      <c r="L207" s="130">
        <f t="shared" si="52"/>
        <v>231000</v>
      </c>
      <c r="M207" s="130">
        <f t="shared" si="53"/>
        <v>0</v>
      </c>
      <c r="N207" s="157"/>
      <c r="O207" s="158">
        <f t="shared" si="54"/>
        <v>0</v>
      </c>
      <c r="P207" s="159"/>
      <c r="Q207" s="158">
        <f t="shared" si="55"/>
        <v>0</v>
      </c>
      <c r="R207" s="158">
        <f t="shared" si="56"/>
        <v>0</v>
      </c>
      <c r="S207" s="158">
        <f t="shared" si="57"/>
        <v>0</v>
      </c>
      <c r="T207" s="179">
        <f t="shared" si="58"/>
        <v>700</v>
      </c>
      <c r="U207" s="180">
        <f t="shared" si="59"/>
        <v>1225000</v>
      </c>
      <c r="V207" s="181">
        <f t="shared" si="60"/>
        <v>832</v>
      </c>
      <c r="W207" s="182">
        <f t="shared" si="61"/>
        <v>1456000</v>
      </c>
      <c r="X207" s="189">
        <v>832</v>
      </c>
      <c r="Y207" s="190" t="s">
        <v>64</v>
      </c>
      <c r="Z207" s="180" t="e">
        <f>#REF!</f>
        <v>#REF!</v>
      </c>
      <c r="AA207" s="185" t="e">
        <f t="shared" si="49"/>
        <v>#REF!</v>
      </c>
      <c r="AB207" s="186">
        <f t="shared" si="63"/>
        <v>231000</v>
      </c>
      <c r="AC207" s="187">
        <f t="shared" si="64"/>
        <v>0</v>
      </c>
    </row>
    <row r="208" spans="1:29" ht="31.2">
      <c r="A208" s="6">
        <v>204</v>
      </c>
      <c r="B208" s="6"/>
      <c r="C208" s="6" t="s">
        <v>611</v>
      </c>
      <c r="D208" s="7" t="s">
        <v>65</v>
      </c>
      <c r="E208" s="206" t="s">
        <v>64</v>
      </c>
      <c r="F208" s="209">
        <v>2250</v>
      </c>
      <c r="G208" s="129">
        <v>200</v>
      </c>
      <c r="H208" s="130">
        <v>1906.7796610169491</v>
      </c>
      <c r="I208" s="130">
        <f t="shared" si="50"/>
        <v>450000</v>
      </c>
      <c r="J208" s="130">
        <v>226</v>
      </c>
      <c r="K208" s="130">
        <f t="shared" si="51"/>
        <v>508500</v>
      </c>
      <c r="L208" s="130">
        <f t="shared" si="52"/>
        <v>58500</v>
      </c>
      <c r="M208" s="130">
        <f t="shared" si="53"/>
        <v>0</v>
      </c>
      <c r="N208" s="157"/>
      <c r="O208" s="158">
        <f t="shared" si="54"/>
        <v>0</v>
      </c>
      <c r="P208" s="159"/>
      <c r="Q208" s="158">
        <f t="shared" si="55"/>
        <v>0</v>
      </c>
      <c r="R208" s="158">
        <f t="shared" si="56"/>
        <v>0</v>
      </c>
      <c r="S208" s="158">
        <f t="shared" si="57"/>
        <v>0</v>
      </c>
      <c r="T208" s="179">
        <f t="shared" si="58"/>
        <v>200</v>
      </c>
      <c r="U208" s="180">
        <f t="shared" si="59"/>
        <v>450000</v>
      </c>
      <c r="V208" s="181">
        <f t="shared" si="60"/>
        <v>226</v>
      </c>
      <c r="W208" s="182">
        <f t="shared" si="61"/>
        <v>508500</v>
      </c>
      <c r="X208" s="189">
        <v>226</v>
      </c>
      <c r="Y208" s="190" t="s">
        <v>64</v>
      </c>
      <c r="Z208" s="180" t="e">
        <f>#REF!</f>
        <v>#REF!</v>
      </c>
      <c r="AA208" s="185" t="e">
        <f t="shared" si="49"/>
        <v>#REF!</v>
      </c>
      <c r="AB208" s="186">
        <f t="shared" si="63"/>
        <v>58500</v>
      </c>
      <c r="AC208" s="187">
        <f t="shared" si="64"/>
        <v>0</v>
      </c>
    </row>
    <row r="209" spans="1:29" ht="31.2">
      <c r="A209" s="6">
        <v>205</v>
      </c>
      <c r="B209" s="6"/>
      <c r="C209" s="6" t="s">
        <v>612</v>
      </c>
      <c r="D209" s="7" t="s">
        <v>66</v>
      </c>
      <c r="E209" s="206" t="s">
        <v>64</v>
      </c>
      <c r="F209" s="209">
        <v>2950</v>
      </c>
      <c r="G209" s="129">
        <v>550</v>
      </c>
      <c r="H209" s="130">
        <v>2500</v>
      </c>
      <c r="I209" s="130">
        <f t="shared" si="50"/>
        <v>1622500</v>
      </c>
      <c r="J209" s="130">
        <v>550</v>
      </c>
      <c r="K209" s="130">
        <f t="shared" si="51"/>
        <v>1622500</v>
      </c>
      <c r="L209" s="130">
        <f t="shared" si="52"/>
        <v>0</v>
      </c>
      <c r="M209" s="130">
        <f t="shared" si="53"/>
        <v>0</v>
      </c>
      <c r="N209" s="157"/>
      <c r="O209" s="158">
        <f t="shared" si="54"/>
        <v>0</v>
      </c>
      <c r="P209" s="159"/>
      <c r="Q209" s="158">
        <f t="shared" si="55"/>
        <v>0</v>
      </c>
      <c r="R209" s="158">
        <f t="shared" si="56"/>
        <v>0</v>
      </c>
      <c r="S209" s="158">
        <f t="shared" si="57"/>
        <v>0</v>
      </c>
      <c r="T209" s="179">
        <f t="shared" si="58"/>
        <v>550</v>
      </c>
      <c r="U209" s="180">
        <f t="shared" si="59"/>
        <v>1622500</v>
      </c>
      <c r="V209" s="181">
        <f t="shared" si="60"/>
        <v>550</v>
      </c>
      <c r="W209" s="182">
        <f t="shared" si="61"/>
        <v>1622500</v>
      </c>
      <c r="X209" s="189">
        <v>550</v>
      </c>
      <c r="Y209" s="190" t="s">
        <v>64</v>
      </c>
      <c r="Z209" s="180" t="e">
        <f>#REF!</f>
        <v>#REF!</v>
      </c>
      <c r="AA209" s="185" t="e">
        <f t="shared" si="49"/>
        <v>#REF!</v>
      </c>
      <c r="AB209" s="186">
        <f t="shared" si="63"/>
        <v>0</v>
      </c>
      <c r="AC209" s="187">
        <f t="shared" si="64"/>
        <v>0</v>
      </c>
    </row>
    <row r="210" spans="1:29" ht="31.2">
      <c r="A210" s="6">
        <v>206</v>
      </c>
      <c r="B210" s="6"/>
      <c r="C210" s="6" t="s">
        <v>613</v>
      </c>
      <c r="D210" s="7" t="s">
        <v>67</v>
      </c>
      <c r="E210" s="206" t="s">
        <v>64</v>
      </c>
      <c r="F210" s="209">
        <v>650.00000000000011</v>
      </c>
      <c r="G210" s="129">
        <v>320</v>
      </c>
      <c r="H210" s="130">
        <v>550.84745762711873</v>
      </c>
      <c r="I210" s="130">
        <f t="shared" si="50"/>
        <v>208000.00000000003</v>
      </c>
      <c r="J210" s="130">
        <v>591</v>
      </c>
      <c r="K210" s="130">
        <f t="shared" si="51"/>
        <v>384150.00000000006</v>
      </c>
      <c r="L210" s="130">
        <f t="shared" si="52"/>
        <v>176150.00000000003</v>
      </c>
      <c r="M210" s="130">
        <f t="shared" si="53"/>
        <v>0</v>
      </c>
      <c r="N210" s="157"/>
      <c r="O210" s="158">
        <f t="shared" si="54"/>
        <v>0</v>
      </c>
      <c r="P210" s="159"/>
      <c r="Q210" s="158">
        <f t="shared" si="55"/>
        <v>0</v>
      </c>
      <c r="R210" s="158">
        <f t="shared" si="56"/>
        <v>0</v>
      </c>
      <c r="S210" s="158">
        <f t="shared" si="57"/>
        <v>0</v>
      </c>
      <c r="T210" s="179">
        <f t="shared" si="58"/>
        <v>320</v>
      </c>
      <c r="U210" s="180">
        <f t="shared" si="59"/>
        <v>208000.00000000003</v>
      </c>
      <c r="V210" s="181">
        <f t="shared" si="60"/>
        <v>591</v>
      </c>
      <c r="W210" s="182">
        <f t="shared" si="61"/>
        <v>384150.00000000006</v>
      </c>
      <c r="X210" s="189">
        <v>591</v>
      </c>
      <c r="Y210" s="190" t="s">
        <v>64</v>
      </c>
      <c r="Z210" s="180" t="e">
        <f>#REF!</f>
        <v>#REF!</v>
      </c>
      <c r="AA210" s="185" t="e">
        <f t="shared" si="49"/>
        <v>#REF!</v>
      </c>
      <c r="AB210" s="186">
        <f t="shared" si="63"/>
        <v>176150.00000000003</v>
      </c>
      <c r="AC210" s="187">
        <f t="shared" si="64"/>
        <v>0</v>
      </c>
    </row>
    <row r="211" spans="1:29" ht="31.2">
      <c r="A211" s="6">
        <v>207</v>
      </c>
      <c r="B211" s="6"/>
      <c r="C211" s="6" t="s">
        <v>614</v>
      </c>
      <c r="D211" s="7" t="s">
        <v>68</v>
      </c>
      <c r="E211" s="206" t="s">
        <v>64</v>
      </c>
      <c r="F211" s="209">
        <v>950</v>
      </c>
      <c r="G211" s="129">
        <v>525</v>
      </c>
      <c r="H211" s="130">
        <v>805.08474576271192</v>
      </c>
      <c r="I211" s="130">
        <f t="shared" si="50"/>
        <v>498750</v>
      </c>
      <c r="J211" s="130">
        <v>838</v>
      </c>
      <c r="K211" s="130">
        <f t="shared" si="51"/>
        <v>796100</v>
      </c>
      <c r="L211" s="130">
        <f t="shared" si="52"/>
        <v>297350</v>
      </c>
      <c r="M211" s="130">
        <f t="shared" si="53"/>
        <v>0</v>
      </c>
      <c r="N211" s="157"/>
      <c r="O211" s="158">
        <f t="shared" si="54"/>
        <v>0</v>
      </c>
      <c r="P211" s="159"/>
      <c r="Q211" s="158">
        <f t="shared" si="55"/>
        <v>0</v>
      </c>
      <c r="R211" s="158">
        <f t="shared" si="56"/>
        <v>0</v>
      </c>
      <c r="S211" s="158">
        <f t="shared" si="57"/>
        <v>0</v>
      </c>
      <c r="T211" s="179">
        <f t="shared" si="58"/>
        <v>525</v>
      </c>
      <c r="U211" s="180">
        <f t="shared" si="59"/>
        <v>498750</v>
      </c>
      <c r="V211" s="181">
        <f t="shared" si="60"/>
        <v>838</v>
      </c>
      <c r="W211" s="182">
        <f t="shared" si="61"/>
        <v>796100</v>
      </c>
      <c r="X211" s="189">
        <v>838</v>
      </c>
      <c r="Y211" s="190" t="s">
        <v>64</v>
      </c>
      <c r="Z211" s="180" t="e">
        <f>#REF!</f>
        <v>#REF!</v>
      </c>
      <c r="AA211" s="185" t="e">
        <f t="shared" si="49"/>
        <v>#REF!</v>
      </c>
      <c r="AB211" s="186">
        <f t="shared" si="63"/>
        <v>297350</v>
      </c>
      <c r="AC211" s="187">
        <f t="shared" si="64"/>
        <v>0</v>
      </c>
    </row>
    <row r="212" spans="1:29" ht="31.2">
      <c r="A212" s="6">
        <v>208</v>
      </c>
      <c r="B212" s="6"/>
      <c r="C212" s="6" t="s">
        <v>615</v>
      </c>
      <c r="D212" s="7" t="s">
        <v>69</v>
      </c>
      <c r="E212" s="206" t="s">
        <v>64</v>
      </c>
      <c r="F212" s="209">
        <v>1450</v>
      </c>
      <c r="G212" s="129">
        <v>530</v>
      </c>
      <c r="H212" s="130">
        <v>1228.8135593220341</v>
      </c>
      <c r="I212" s="130">
        <f t="shared" si="50"/>
        <v>768500</v>
      </c>
      <c r="J212" s="130">
        <v>636</v>
      </c>
      <c r="K212" s="130">
        <f t="shared" si="51"/>
        <v>922200</v>
      </c>
      <c r="L212" s="130">
        <f t="shared" si="52"/>
        <v>153700</v>
      </c>
      <c r="M212" s="130">
        <f t="shared" si="53"/>
        <v>0</v>
      </c>
      <c r="N212" s="157"/>
      <c r="O212" s="158">
        <f t="shared" si="54"/>
        <v>0</v>
      </c>
      <c r="P212" s="159"/>
      <c r="Q212" s="158">
        <f t="shared" si="55"/>
        <v>0</v>
      </c>
      <c r="R212" s="158">
        <f t="shared" si="56"/>
        <v>0</v>
      </c>
      <c r="S212" s="158">
        <f t="shared" si="57"/>
        <v>0</v>
      </c>
      <c r="T212" s="179">
        <f t="shared" si="58"/>
        <v>530</v>
      </c>
      <c r="U212" s="180">
        <f t="shared" si="59"/>
        <v>768500</v>
      </c>
      <c r="V212" s="181">
        <f t="shared" si="60"/>
        <v>636</v>
      </c>
      <c r="W212" s="182">
        <f t="shared" si="61"/>
        <v>922200</v>
      </c>
      <c r="X212" s="189">
        <v>636</v>
      </c>
      <c r="Y212" s="190" t="s">
        <v>64</v>
      </c>
      <c r="Z212" s="180" t="e">
        <f>#REF!</f>
        <v>#REF!</v>
      </c>
      <c r="AA212" s="185" t="e">
        <f t="shared" si="49"/>
        <v>#REF!</v>
      </c>
      <c r="AB212" s="186">
        <f t="shared" si="63"/>
        <v>153700</v>
      </c>
      <c r="AC212" s="187">
        <f t="shared" si="64"/>
        <v>0</v>
      </c>
    </row>
    <row r="213" spans="1:29" ht="15.6">
      <c r="A213" s="6">
        <v>209</v>
      </c>
      <c r="B213" s="6"/>
      <c r="C213" s="6" t="s">
        <v>616</v>
      </c>
      <c r="D213" s="7" t="s">
        <v>70</v>
      </c>
      <c r="E213" s="204" t="s">
        <v>14</v>
      </c>
      <c r="F213" s="208">
        <v>1500</v>
      </c>
      <c r="G213" s="129">
        <v>40</v>
      </c>
      <c r="H213" s="130">
        <v>1271.1864406779662</v>
      </c>
      <c r="I213" s="130">
        <f t="shared" si="50"/>
        <v>60000</v>
      </c>
      <c r="J213" s="130">
        <v>35</v>
      </c>
      <c r="K213" s="130">
        <f t="shared" si="51"/>
        <v>52500</v>
      </c>
      <c r="L213" s="130">
        <f t="shared" si="52"/>
        <v>0</v>
      </c>
      <c r="M213" s="130">
        <f t="shared" si="53"/>
        <v>7500</v>
      </c>
      <c r="N213" s="157"/>
      <c r="O213" s="158">
        <f t="shared" si="54"/>
        <v>0</v>
      </c>
      <c r="P213" s="159"/>
      <c r="Q213" s="158">
        <f t="shared" si="55"/>
        <v>0</v>
      </c>
      <c r="R213" s="158">
        <f t="shared" si="56"/>
        <v>0</v>
      </c>
      <c r="S213" s="158">
        <f t="shared" si="57"/>
        <v>0</v>
      </c>
      <c r="T213" s="179">
        <f t="shared" si="58"/>
        <v>40</v>
      </c>
      <c r="U213" s="180">
        <f t="shared" si="59"/>
        <v>60000</v>
      </c>
      <c r="V213" s="181">
        <f t="shared" si="60"/>
        <v>35</v>
      </c>
      <c r="W213" s="182">
        <f t="shared" si="61"/>
        <v>52500</v>
      </c>
      <c r="X213" s="189">
        <v>35</v>
      </c>
      <c r="Y213" s="183" t="s">
        <v>14</v>
      </c>
      <c r="Z213" s="180" t="e">
        <f>#REF!</f>
        <v>#REF!</v>
      </c>
      <c r="AA213" s="185" t="e">
        <f t="shared" si="49"/>
        <v>#REF!</v>
      </c>
      <c r="AB213" s="186">
        <f t="shared" si="63"/>
        <v>0</v>
      </c>
      <c r="AC213" s="187">
        <f t="shared" si="64"/>
        <v>7500</v>
      </c>
    </row>
    <row r="214" spans="1:29" ht="15.6">
      <c r="A214" s="6">
        <v>210</v>
      </c>
      <c r="B214" s="6"/>
      <c r="C214" s="6" t="s">
        <v>617</v>
      </c>
      <c r="D214" s="7" t="s">
        <v>71</v>
      </c>
      <c r="E214" s="204" t="s">
        <v>14</v>
      </c>
      <c r="F214" s="208">
        <v>2500</v>
      </c>
      <c r="G214" s="129">
        <v>15</v>
      </c>
      <c r="H214" s="130">
        <v>2118.6440677966102</v>
      </c>
      <c r="I214" s="130">
        <f t="shared" si="50"/>
        <v>37500</v>
      </c>
      <c r="J214" s="130">
        <v>13</v>
      </c>
      <c r="K214" s="130">
        <f t="shared" si="51"/>
        <v>32500</v>
      </c>
      <c r="L214" s="130">
        <f t="shared" si="52"/>
        <v>0</v>
      </c>
      <c r="M214" s="130">
        <f t="shared" si="53"/>
        <v>5000</v>
      </c>
      <c r="N214" s="157"/>
      <c r="O214" s="158">
        <f t="shared" si="54"/>
        <v>0</v>
      </c>
      <c r="P214" s="159"/>
      <c r="Q214" s="158">
        <f t="shared" si="55"/>
        <v>0</v>
      </c>
      <c r="R214" s="158">
        <f t="shared" si="56"/>
        <v>0</v>
      </c>
      <c r="S214" s="158">
        <f t="shared" si="57"/>
        <v>0</v>
      </c>
      <c r="T214" s="179">
        <f t="shared" si="58"/>
        <v>15</v>
      </c>
      <c r="U214" s="180">
        <f t="shared" si="59"/>
        <v>37500</v>
      </c>
      <c r="V214" s="181">
        <f t="shared" si="60"/>
        <v>13</v>
      </c>
      <c r="W214" s="182">
        <f t="shared" si="61"/>
        <v>32500</v>
      </c>
      <c r="X214" s="189">
        <v>13</v>
      </c>
      <c r="Y214" s="183" t="s">
        <v>14</v>
      </c>
      <c r="Z214" s="180" t="e">
        <f>#REF!</f>
        <v>#REF!</v>
      </c>
      <c r="AA214" s="185" t="e">
        <f t="shared" si="49"/>
        <v>#REF!</v>
      </c>
      <c r="AB214" s="186">
        <f t="shared" si="63"/>
        <v>0</v>
      </c>
      <c r="AC214" s="187">
        <f t="shared" si="64"/>
        <v>5000</v>
      </c>
    </row>
    <row r="215" spans="1:29" ht="15.6">
      <c r="A215" s="6">
        <v>211</v>
      </c>
      <c r="B215" s="6"/>
      <c r="C215" s="6" t="s">
        <v>618</v>
      </c>
      <c r="D215" s="7" t="s">
        <v>72</v>
      </c>
      <c r="E215" s="204" t="s">
        <v>14</v>
      </c>
      <c r="F215" s="208">
        <v>3500</v>
      </c>
      <c r="G215" s="129">
        <v>3</v>
      </c>
      <c r="H215" s="130">
        <v>2966.1016949152545</v>
      </c>
      <c r="I215" s="130">
        <f t="shared" si="50"/>
        <v>10500</v>
      </c>
      <c r="J215" s="130">
        <v>7</v>
      </c>
      <c r="K215" s="130">
        <f t="shared" si="51"/>
        <v>24500</v>
      </c>
      <c r="L215" s="130">
        <f t="shared" si="52"/>
        <v>14000</v>
      </c>
      <c r="M215" s="130">
        <f t="shared" si="53"/>
        <v>0</v>
      </c>
      <c r="N215" s="157">
        <v>2</v>
      </c>
      <c r="O215" s="158">
        <f t="shared" si="54"/>
        <v>7000</v>
      </c>
      <c r="P215" s="159">
        <v>2</v>
      </c>
      <c r="Q215" s="158">
        <f t="shared" si="55"/>
        <v>7000</v>
      </c>
      <c r="R215" s="158">
        <f t="shared" si="56"/>
        <v>0</v>
      </c>
      <c r="S215" s="158">
        <f t="shared" si="57"/>
        <v>0</v>
      </c>
      <c r="T215" s="179">
        <f t="shared" si="58"/>
        <v>5</v>
      </c>
      <c r="U215" s="180">
        <f t="shared" si="59"/>
        <v>17500</v>
      </c>
      <c r="V215" s="181">
        <f t="shared" si="60"/>
        <v>9</v>
      </c>
      <c r="W215" s="182">
        <f t="shared" si="61"/>
        <v>31500</v>
      </c>
      <c r="X215" s="189">
        <v>9</v>
      </c>
      <c r="Y215" s="183" t="s">
        <v>14</v>
      </c>
      <c r="Z215" s="180" t="e">
        <f>#REF!</f>
        <v>#REF!</v>
      </c>
      <c r="AA215" s="185" t="e">
        <f t="shared" si="49"/>
        <v>#REF!</v>
      </c>
      <c r="AB215" s="186">
        <f t="shared" si="63"/>
        <v>14000</v>
      </c>
      <c r="AC215" s="187">
        <f t="shared" si="64"/>
        <v>0</v>
      </c>
    </row>
    <row r="216" spans="1:29" ht="15.6">
      <c r="A216" s="6">
        <v>212</v>
      </c>
      <c r="B216" s="6"/>
      <c r="C216" s="6" t="s">
        <v>619</v>
      </c>
      <c r="D216" s="7" t="s">
        <v>73</v>
      </c>
      <c r="E216" s="204" t="s">
        <v>14</v>
      </c>
      <c r="F216" s="208">
        <v>4500</v>
      </c>
      <c r="G216" s="129">
        <v>2</v>
      </c>
      <c r="H216" s="130">
        <v>3813.5593220338983</v>
      </c>
      <c r="I216" s="130">
        <f t="shared" si="50"/>
        <v>9000</v>
      </c>
      <c r="J216" s="130">
        <v>2</v>
      </c>
      <c r="K216" s="130">
        <f t="shared" si="51"/>
        <v>9000</v>
      </c>
      <c r="L216" s="130">
        <f t="shared" si="52"/>
        <v>0</v>
      </c>
      <c r="M216" s="130">
        <f t="shared" si="53"/>
        <v>0</v>
      </c>
      <c r="N216" s="157">
        <v>3</v>
      </c>
      <c r="O216" s="158">
        <f t="shared" si="54"/>
        <v>13500</v>
      </c>
      <c r="P216" s="159">
        <v>2</v>
      </c>
      <c r="Q216" s="158">
        <f t="shared" si="55"/>
        <v>9000</v>
      </c>
      <c r="R216" s="158">
        <f t="shared" si="56"/>
        <v>0</v>
      </c>
      <c r="S216" s="158">
        <f t="shared" si="57"/>
        <v>4500</v>
      </c>
      <c r="T216" s="179">
        <f t="shared" si="58"/>
        <v>5</v>
      </c>
      <c r="U216" s="180">
        <f t="shared" si="59"/>
        <v>22500</v>
      </c>
      <c r="V216" s="181">
        <f t="shared" si="60"/>
        <v>4</v>
      </c>
      <c r="W216" s="182">
        <f t="shared" si="61"/>
        <v>18000</v>
      </c>
      <c r="X216" s="189">
        <v>4</v>
      </c>
      <c r="Y216" s="183" t="s">
        <v>14</v>
      </c>
      <c r="Z216" s="180" t="e">
        <f>#REF!</f>
        <v>#REF!</v>
      </c>
      <c r="AA216" s="185" t="e">
        <f t="shared" si="49"/>
        <v>#REF!</v>
      </c>
      <c r="AB216" s="186">
        <f t="shared" si="63"/>
        <v>0</v>
      </c>
      <c r="AC216" s="187">
        <f t="shared" si="64"/>
        <v>4500</v>
      </c>
    </row>
    <row r="217" spans="1:29" ht="15.6">
      <c r="A217" s="6">
        <v>213</v>
      </c>
      <c r="B217" s="6"/>
      <c r="C217" s="6" t="s">
        <v>620</v>
      </c>
      <c r="D217" s="7" t="s">
        <v>74</v>
      </c>
      <c r="E217" s="204" t="s">
        <v>14</v>
      </c>
      <c r="F217" s="208">
        <v>5500.0000000000009</v>
      </c>
      <c r="G217" s="129">
        <v>2</v>
      </c>
      <c r="H217" s="130">
        <v>4661.016949152543</v>
      </c>
      <c r="I217" s="130">
        <f t="shared" si="50"/>
        <v>11000.000000000002</v>
      </c>
      <c r="J217" s="130">
        <v>5</v>
      </c>
      <c r="K217" s="130">
        <f t="shared" si="51"/>
        <v>27500.000000000004</v>
      </c>
      <c r="L217" s="130">
        <f t="shared" si="52"/>
        <v>16500</v>
      </c>
      <c r="M217" s="130">
        <f t="shared" si="53"/>
        <v>0</v>
      </c>
      <c r="N217" s="157">
        <v>1</v>
      </c>
      <c r="O217" s="158">
        <f t="shared" si="54"/>
        <v>5500.0000000000009</v>
      </c>
      <c r="P217" s="159">
        <v>1</v>
      </c>
      <c r="Q217" s="158">
        <f t="shared" si="55"/>
        <v>5500.0000000000009</v>
      </c>
      <c r="R217" s="158">
        <f t="shared" si="56"/>
        <v>0</v>
      </c>
      <c r="S217" s="158">
        <f t="shared" si="57"/>
        <v>0</v>
      </c>
      <c r="T217" s="179">
        <f t="shared" si="58"/>
        <v>3</v>
      </c>
      <c r="U217" s="180">
        <f t="shared" si="59"/>
        <v>16500.000000000004</v>
      </c>
      <c r="V217" s="181">
        <f t="shared" si="60"/>
        <v>6</v>
      </c>
      <c r="W217" s="182">
        <f t="shared" si="61"/>
        <v>33000.000000000007</v>
      </c>
      <c r="X217" s="189">
        <v>6</v>
      </c>
      <c r="Y217" s="183" t="s">
        <v>14</v>
      </c>
      <c r="Z217" s="180" t="e">
        <f>#REF!</f>
        <v>#REF!</v>
      </c>
      <c r="AA217" s="185" t="e">
        <f t="shared" si="49"/>
        <v>#REF!</v>
      </c>
      <c r="AB217" s="186">
        <f t="shared" si="63"/>
        <v>16500.000000000004</v>
      </c>
      <c r="AC217" s="187">
        <f t="shared" si="64"/>
        <v>0</v>
      </c>
    </row>
    <row r="218" spans="1:29" ht="15.6">
      <c r="A218" s="6">
        <v>214</v>
      </c>
      <c r="B218" s="6"/>
      <c r="C218" s="6" t="s">
        <v>621</v>
      </c>
      <c r="D218" s="7" t="s">
        <v>75</v>
      </c>
      <c r="E218" s="204" t="s">
        <v>14</v>
      </c>
      <c r="F218" s="208">
        <v>2850</v>
      </c>
      <c r="G218" s="129">
        <f>7*27</f>
        <v>189</v>
      </c>
      <c r="H218" s="130">
        <v>2415.2542372881358</v>
      </c>
      <c r="I218" s="130">
        <f t="shared" si="50"/>
        <v>538650</v>
      </c>
      <c r="J218" s="130">
        <v>231</v>
      </c>
      <c r="K218" s="130">
        <f t="shared" si="51"/>
        <v>658350</v>
      </c>
      <c r="L218" s="130">
        <f t="shared" si="52"/>
        <v>119700</v>
      </c>
      <c r="M218" s="130">
        <f t="shared" si="53"/>
        <v>0</v>
      </c>
      <c r="N218" s="157"/>
      <c r="O218" s="158">
        <f t="shared" si="54"/>
        <v>0</v>
      </c>
      <c r="P218" s="159"/>
      <c r="Q218" s="158">
        <f t="shared" si="55"/>
        <v>0</v>
      </c>
      <c r="R218" s="158">
        <f t="shared" si="56"/>
        <v>0</v>
      </c>
      <c r="S218" s="158">
        <f t="shared" si="57"/>
        <v>0</v>
      </c>
      <c r="T218" s="179">
        <f t="shared" si="58"/>
        <v>189</v>
      </c>
      <c r="U218" s="180">
        <f t="shared" si="59"/>
        <v>538650</v>
      </c>
      <c r="V218" s="181">
        <f t="shared" si="60"/>
        <v>231</v>
      </c>
      <c r="W218" s="182">
        <f t="shared" si="61"/>
        <v>658350</v>
      </c>
      <c r="X218" s="189">
        <v>231</v>
      </c>
      <c r="Y218" s="183" t="s">
        <v>14</v>
      </c>
      <c r="Z218" s="180" t="e">
        <f>#REF!</f>
        <v>#REF!</v>
      </c>
      <c r="AA218" s="185" t="e">
        <f t="shared" si="49"/>
        <v>#REF!</v>
      </c>
      <c r="AB218" s="186">
        <f t="shared" si="63"/>
        <v>119700</v>
      </c>
      <c r="AC218" s="187">
        <f t="shared" si="64"/>
        <v>0</v>
      </c>
    </row>
    <row r="219" spans="1:29" ht="15.6">
      <c r="A219" s="6">
        <v>215</v>
      </c>
      <c r="B219" s="6"/>
      <c r="C219" s="6" t="s">
        <v>622</v>
      </c>
      <c r="D219" s="7" t="s">
        <v>76</v>
      </c>
      <c r="E219" s="204" t="s">
        <v>14</v>
      </c>
      <c r="F219" s="208">
        <v>25000</v>
      </c>
      <c r="G219" s="129">
        <v>2</v>
      </c>
      <c r="H219" s="130">
        <v>21186.440677966104</v>
      </c>
      <c r="I219" s="130">
        <f t="shared" si="50"/>
        <v>50000</v>
      </c>
      <c r="J219" s="130">
        <v>0</v>
      </c>
      <c r="K219" s="130">
        <f t="shared" si="51"/>
        <v>0</v>
      </c>
      <c r="L219" s="130">
        <f t="shared" si="52"/>
        <v>0</v>
      </c>
      <c r="M219" s="130">
        <f t="shared" si="53"/>
        <v>50000</v>
      </c>
      <c r="N219" s="157"/>
      <c r="O219" s="158">
        <f t="shared" si="54"/>
        <v>0</v>
      </c>
      <c r="P219" s="159"/>
      <c r="Q219" s="158">
        <f t="shared" si="55"/>
        <v>0</v>
      </c>
      <c r="R219" s="158">
        <f t="shared" si="56"/>
        <v>0</v>
      </c>
      <c r="S219" s="158">
        <f t="shared" si="57"/>
        <v>0</v>
      </c>
      <c r="T219" s="179">
        <f t="shared" si="58"/>
        <v>2</v>
      </c>
      <c r="U219" s="180">
        <f t="shared" si="59"/>
        <v>50000</v>
      </c>
      <c r="V219" s="181">
        <f t="shared" si="60"/>
        <v>0</v>
      </c>
      <c r="W219" s="182">
        <f t="shared" si="61"/>
        <v>0</v>
      </c>
      <c r="X219" s="189">
        <v>0</v>
      </c>
      <c r="Y219" s="183" t="s">
        <v>14</v>
      </c>
      <c r="Z219" s="180" t="e">
        <f>#REF!</f>
        <v>#REF!</v>
      </c>
      <c r="AA219" s="185" t="e">
        <f t="shared" si="49"/>
        <v>#REF!</v>
      </c>
      <c r="AB219" s="186">
        <f t="shared" si="63"/>
        <v>0</v>
      </c>
      <c r="AC219" s="187">
        <f t="shared" si="64"/>
        <v>50000</v>
      </c>
    </row>
    <row r="220" spans="1:29" ht="15.6">
      <c r="A220" s="6">
        <v>216</v>
      </c>
      <c r="B220" s="6"/>
      <c r="C220" s="6" t="s">
        <v>623</v>
      </c>
      <c r="D220" s="7" t="s">
        <v>77</v>
      </c>
      <c r="E220" s="204" t="s">
        <v>14</v>
      </c>
      <c r="F220" s="208">
        <v>30000</v>
      </c>
      <c r="G220" s="129">
        <v>4</v>
      </c>
      <c r="H220" s="130">
        <v>25423.728813559323</v>
      </c>
      <c r="I220" s="130">
        <f t="shared" si="50"/>
        <v>120000</v>
      </c>
      <c r="J220" s="130">
        <v>5</v>
      </c>
      <c r="K220" s="130">
        <f t="shared" si="51"/>
        <v>150000</v>
      </c>
      <c r="L220" s="130">
        <f t="shared" si="52"/>
        <v>30000</v>
      </c>
      <c r="M220" s="130">
        <f t="shared" si="53"/>
        <v>0</v>
      </c>
      <c r="N220" s="157"/>
      <c r="O220" s="158">
        <f t="shared" si="54"/>
        <v>0</v>
      </c>
      <c r="P220" s="159"/>
      <c r="Q220" s="158">
        <f t="shared" si="55"/>
        <v>0</v>
      </c>
      <c r="R220" s="158">
        <f t="shared" si="56"/>
        <v>0</v>
      </c>
      <c r="S220" s="158">
        <f t="shared" si="57"/>
        <v>0</v>
      </c>
      <c r="T220" s="179">
        <f t="shared" si="58"/>
        <v>4</v>
      </c>
      <c r="U220" s="180">
        <f t="shared" si="59"/>
        <v>120000</v>
      </c>
      <c r="V220" s="181">
        <f t="shared" si="60"/>
        <v>5</v>
      </c>
      <c r="W220" s="182">
        <f t="shared" si="61"/>
        <v>150000</v>
      </c>
      <c r="X220" s="189">
        <v>5</v>
      </c>
      <c r="Y220" s="183" t="s">
        <v>14</v>
      </c>
      <c r="Z220" s="180" t="e">
        <f>#REF!</f>
        <v>#REF!</v>
      </c>
      <c r="AA220" s="185" t="e">
        <f t="shared" si="49"/>
        <v>#REF!</v>
      </c>
      <c r="AB220" s="186">
        <f t="shared" si="63"/>
        <v>30000</v>
      </c>
      <c r="AC220" s="187">
        <f t="shared" si="64"/>
        <v>0</v>
      </c>
    </row>
    <row r="221" spans="1:29" ht="15.6">
      <c r="A221" s="6">
        <v>217</v>
      </c>
      <c r="B221" s="6"/>
      <c r="C221" s="6" t="s">
        <v>624</v>
      </c>
      <c r="D221" s="7" t="s">
        <v>78</v>
      </c>
      <c r="E221" s="204" t="s">
        <v>14</v>
      </c>
      <c r="F221" s="208">
        <v>40000</v>
      </c>
      <c r="G221" s="129">
        <v>5</v>
      </c>
      <c r="H221" s="130">
        <v>33898.305084745763</v>
      </c>
      <c r="I221" s="130">
        <f t="shared" si="50"/>
        <v>200000</v>
      </c>
      <c r="J221" s="130">
        <v>0</v>
      </c>
      <c r="K221" s="130">
        <f t="shared" si="51"/>
        <v>0</v>
      </c>
      <c r="L221" s="130">
        <f t="shared" si="52"/>
        <v>0</v>
      </c>
      <c r="M221" s="130">
        <f t="shared" si="53"/>
        <v>200000</v>
      </c>
      <c r="N221" s="157">
        <v>1</v>
      </c>
      <c r="O221" s="158">
        <f t="shared" si="54"/>
        <v>40000</v>
      </c>
      <c r="P221" s="159">
        <v>0</v>
      </c>
      <c r="Q221" s="158">
        <f t="shared" si="55"/>
        <v>0</v>
      </c>
      <c r="R221" s="158">
        <f t="shared" si="56"/>
        <v>0</v>
      </c>
      <c r="S221" s="158">
        <f t="shared" si="57"/>
        <v>40000</v>
      </c>
      <c r="T221" s="179">
        <f t="shared" si="58"/>
        <v>6</v>
      </c>
      <c r="U221" s="180">
        <f t="shared" si="59"/>
        <v>240000</v>
      </c>
      <c r="V221" s="181">
        <f t="shared" si="60"/>
        <v>0</v>
      </c>
      <c r="W221" s="182">
        <f t="shared" si="61"/>
        <v>0</v>
      </c>
      <c r="X221" s="189">
        <v>0</v>
      </c>
      <c r="Y221" s="183" t="s">
        <v>14</v>
      </c>
      <c r="Z221" s="180" t="e">
        <f>#REF!</f>
        <v>#REF!</v>
      </c>
      <c r="AA221" s="185" t="e">
        <f t="shared" si="49"/>
        <v>#REF!</v>
      </c>
      <c r="AB221" s="186">
        <f t="shared" si="63"/>
        <v>0</v>
      </c>
      <c r="AC221" s="187">
        <f t="shared" si="64"/>
        <v>240000</v>
      </c>
    </row>
    <row r="222" spans="1:29" ht="15.6">
      <c r="A222" s="6">
        <v>218</v>
      </c>
      <c r="B222" s="6"/>
      <c r="C222" s="6" t="s">
        <v>625</v>
      </c>
      <c r="D222" s="7" t="s">
        <v>79</v>
      </c>
      <c r="E222" s="204" t="s">
        <v>14</v>
      </c>
      <c r="F222" s="208">
        <v>50000</v>
      </c>
      <c r="G222" s="129">
        <v>1</v>
      </c>
      <c r="H222" s="130">
        <v>42372.881355932208</v>
      </c>
      <c r="I222" s="130">
        <f t="shared" si="50"/>
        <v>50000</v>
      </c>
      <c r="J222" s="130">
        <v>1</v>
      </c>
      <c r="K222" s="130">
        <f t="shared" si="51"/>
        <v>50000</v>
      </c>
      <c r="L222" s="130">
        <f t="shared" si="52"/>
        <v>0</v>
      </c>
      <c r="M222" s="130">
        <f t="shared" si="53"/>
        <v>0</v>
      </c>
      <c r="N222" s="157"/>
      <c r="O222" s="158">
        <f t="shared" si="54"/>
        <v>0</v>
      </c>
      <c r="P222" s="159"/>
      <c r="Q222" s="158">
        <f t="shared" si="55"/>
        <v>0</v>
      </c>
      <c r="R222" s="158">
        <f t="shared" si="56"/>
        <v>0</v>
      </c>
      <c r="S222" s="158">
        <f t="shared" si="57"/>
        <v>0</v>
      </c>
      <c r="T222" s="179">
        <f t="shared" si="58"/>
        <v>1</v>
      </c>
      <c r="U222" s="180">
        <f t="shared" si="59"/>
        <v>50000</v>
      </c>
      <c r="V222" s="181">
        <f t="shared" si="60"/>
        <v>1</v>
      </c>
      <c r="W222" s="182">
        <f t="shared" si="61"/>
        <v>50000</v>
      </c>
      <c r="X222" s="189">
        <v>1</v>
      </c>
      <c r="Y222" s="183" t="s">
        <v>14</v>
      </c>
      <c r="Z222" s="180" t="e">
        <f>#REF!</f>
        <v>#REF!</v>
      </c>
      <c r="AA222" s="185" t="e">
        <f t="shared" si="49"/>
        <v>#REF!</v>
      </c>
      <c r="AB222" s="186">
        <f t="shared" si="63"/>
        <v>0</v>
      </c>
      <c r="AC222" s="187">
        <f t="shared" si="64"/>
        <v>0</v>
      </c>
    </row>
    <row r="223" spans="1:29" ht="15.6">
      <c r="A223" s="6">
        <v>219</v>
      </c>
      <c r="B223" s="6"/>
      <c r="C223" s="6" t="s">
        <v>626</v>
      </c>
      <c r="D223" s="7" t="s">
        <v>80</v>
      </c>
      <c r="E223" s="204" t="s">
        <v>14</v>
      </c>
      <c r="F223" s="208">
        <v>2250</v>
      </c>
      <c r="G223" s="129">
        <v>27</v>
      </c>
      <c r="H223" s="130">
        <v>1906.7796610169491</v>
      </c>
      <c r="I223" s="130">
        <f t="shared" si="50"/>
        <v>60750</v>
      </c>
      <c r="J223" s="130">
        <v>43</v>
      </c>
      <c r="K223" s="130">
        <f t="shared" si="51"/>
        <v>96750</v>
      </c>
      <c r="L223" s="130">
        <f t="shared" si="52"/>
        <v>36000</v>
      </c>
      <c r="M223" s="130">
        <f t="shared" si="53"/>
        <v>0</v>
      </c>
      <c r="N223" s="157"/>
      <c r="O223" s="158">
        <f t="shared" si="54"/>
        <v>0</v>
      </c>
      <c r="P223" s="159"/>
      <c r="Q223" s="158">
        <f t="shared" si="55"/>
        <v>0</v>
      </c>
      <c r="R223" s="158">
        <f t="shared" si="56"/>
        <v>0</v>
      </c>
      <c r="S223" s="158">
        <f t="shared" si="57"/>
        <v>0</v>
      </c>
      <c r="T223" s="179">
        <f t="shared" si="58"/>
        <v>27</v>
      </c>
      <c r="U223" s="180">
        <f t="shared" si="59"/>
        <v>60750</v>
      </c>
      <c r="V223" s="181">
        <f t="shared" si="60"/>
        <v>43</v>
      </c>
      <c r="W223" s="182">
        <f t="shared" si="61"/>
        <v>96750</v>
      </c>
      <c r="X223" s="189">
        <v>43</v>
      </c>
      <c r="Y223" s="183" t="s">
        <v>14</v>
      </c>
      <c r="Z223" s="180" t="e">
        <f>#REF!</f>
        <v>#REF!</v>
      </c>
      <c r="AA223" s="185" t="e">
        <f t="shared" si="49"/>
        <v>#REF!</v>
      </c>
      <c r="AB223" s="186">
        <f t="shared" si="63"/>
        <v>36000</v>
      </c>
      <c r="AC223" s="187">
        <f t="shared" si="64"/>
        <v>0</v>
      </c>
    </row>
    <row r="224" spans="1:29" ht="15.6">
      <c r="A224" s="6">
        <v>220</v>
      </c>
      <c r="B224" s="6"/>
      <c r="C224" s="6" t="s">
        <v>627</v>
      </c>
      <c r="D224" s="7" t="s">
        <v>81</v>
      </c>
      <c r="E224" s="204" t="s">
        <v>14</v>
      </c>
      <c r="F224" s="208">
        <v>1250</v>
      </c>
      <c r="G224" s="129">
        <v>27</v>
      </c>
      <c r="H224" s="130">
        <v>1059.3220338983051</v>
      </c>
      <c r="I224" s="130">
        <f t="shared" si="50"/>
        <v>33750</v>
      </c>
      <c r="J224" s="130">
        <v>27</v>
      </c>
      <c r="K224" s="130">
        <f t="shared" si="51"/>
        <v>33750</v>
      </c>
      <c r="L224" s="130">
        <f t="shared" si="52"/>
        <v>0</v>
      </c>
      <c r="M224" s="130">
        <f t="shared" si="53"/>
        <v>0</v>
      </c>
      <c r="N224" s="157"/>
      <c r="O224" s="158">
        <f t="shared" si="54"/>
        <v>0</v>
      </c>
      <c r="P224" s="159"/>
      <c r="Q224" s="158">
        <f t="shared" si="55"/>
        <v>0</v>
      </c>
      <c r="R224" s="158">
        <f t="shared" si="56"/>
        <v>0</v>
      </c>
      <c r="S224" s="158">
        <f t="shared" si="57"/>
        <v>0</v>
      </c>
      <c r="T224" s="179">
        <f t="shared" si="58"/>
        <v>27</v>
      </c>
      <c r="U224" s="180">
        <f t="shared" si="59"/>
        <v>33750</v>
      </c>
      <c r="V224" s="181">
        <f t="shared" si="60"/>
        <v>27</v>
      </c>
      <c r="W224" s="182">
        <f t="shared" si="61"/>
        <v>33750</v>
      </c>
      <c r="X224" s="189">
        <v>27</v>
      </c>
      <c r="Y224" s="183" t="s">
        <v>14</v>
      </c>
      <c r="Z224" s="180" t="e">
        <f>#REF!</f>
        <v>#REF!</v>
      </c>
      <c r="AA224" s="185" t="e">
        <f t="shared" si="49"/>
        <v>#REF!</v>
      </c>
      <c r="AB224" s="186">
        <f t="shared" si="63"/>
        <v>0</v>
      </c>
      <c r="AC224" s="187">
        <f t="shared" si="64"/>
        <v>0</v>
      </c>
    </row>
    <row r="225" spans="1:29" ht="15.6">
      <c r="A225" s="6">
        <v>221</v>
      </c>
      <c r="B225" s="6"/>
      <c r="C225" s="6" t="s">
        <v>628</v>
      </c>
      <c r="D225" s="7" t="s">
        <v>82</v>
      </c>
      <c r="E225" s="204" t="s">
        <v>14</v>
      </c>
      <c r="F225" s="208">
        <v>1650</v>
      </c>
      <c r="G225" s="129">
        <v>27</v>
      </c>
      <c r="H225" s="130">
        <v>1398.3050847457628</v>
      </c>
      <c r="I225" s="130">
        <f t="shared" si="50"/>
        <v>44550</v>
      </c>
      <c r="J225" s="130">
        <v>18</v>
      </c>
      <c r="K225" s="130">
        <f t="shared" si="51"/>
        <v>29700</v>
      </c>
      <c r="L225" s="130">
        <f t="shared" si="52"/>
        <v>0</v>
      </c>
      <c r="M225" s="130">
        <f t="shared" si="53"/>
        <v>14850</v>
      </c>
      <c r="N225" s="157"/>
      <c r="O225" s="158">
        <f t="shared" si="54"/>
        <v>0</v>
      </c>
      <c r="P225" s="159"/>
      <c r="Q225" s="158">
        <f t="shared" si="55"/>
        <v>0</v>
      </c>
      <c r="R225" s="158">
        <f t="shared" si="56"/>
        <v>0</v>
      </c>
      <c r="S225" s="158">
        <f t="shared" si="57"/>
        <v>0</v>
      </c>
      <c r="T225" s="179">
        <f t="shared" si="58"/>
        <v>27</v>
      </c>
      <c r="U225" s="180">
        <f t="shared" si="59"/>
        <v>44550</v>
      </c>
      <c r="V225" s="181">
        <f t="shared" si="60"/>
        <v>18</v>
      </c>
      <c r="W225" s="182">
        <f t="shared" si="61"/>
        <v>29700</v>
      </c>
      <c r="X225" s="189">
        <v>18</v>
      </c>
      <c r="Y225" s="183" t="s">
        <v>14</v>
      </c>
      <c r="Z225" s="180" t="e">
        <f>#REF!</f>
        <v>#REF!</v>
      </c>
      <c r="AA225" s="185" t="e">
        <f t="shared" si="49"/>
        <v>#REF!</v>
      </c>
      <c r="AB225" s="186">
        <f t="shared" si="63"/>
        <v>0</v>
      </c>
      <c r="AC225" s="187">
        <f t="shared" si="64"/>
        <v>14850</v>
      </c>
    </row>
    <row r="226" spans="1:29" ht="15.6">
      <c r="A226" s="6">
        <v>222</v>
      </c>
      <c r="B226" s="6"/>
      <c r="C226" s="6" t="s">
        <v>629</v>
      </c>
      <c r="D226" s="7" t="s">
        <v>83</v>
      </c>
      <c r="E226" s="204" t="s">
        <v>14</v>
      </c>
      <c r="F226" s="208">
        <v>3450</v>
      </c>
      <c r="G226" s="129">
        <v>27</v>
      </c>
      <c r="H226" s="130">
        <v>2923.7288135593221</v>
      </c>
      <c r="I226" s="130">
        <f t="shared" si="50"/>
        <v>93150</v>
      </c>
      <c r="J226" s="130">
        <v>37</v>
      </c>
      <c r="K226" s="130">
        <f t="shared" si="51"/>
        <v>127650</v>
      </c>
      <c r="L226" s="130">
        <f t="shared" si="52"/>
        <v>34500</v>
      </c>
      <c r="M226" s="130">
        <f t="shared" si="53"/>
        <v>0</v>
      </c>
      <c r="N226" s="157"/>
      <c r="O226" s="158">
        <f t="shared" si="54"/>
        <v>0</v>
      </c>
      <c r="P226" s="159"/>
      <c r="Q226" s="158">
        <f t="shared" si="55"/>
        <v>0</v>
      </c>
      <c r="R226" s="158">
        <f t="shared" si="56"/>
        <v>0</v>
      </c>
      <c r="S226" s="158">
        <f t="shared" si="57"/>
        <v>0</v>
      </c>
      <c r="T226" s="179">
        <f t="shared" si="58"/>
        <v>27</v>
      </c>
      <c r="U226" s="180">
        <f t="shared" si="59"/>
        <v>93150</v>
      </c>
      <c r="V226" s="181">
        <f t="shared" si="60"/>
        <v>37</v>
      </c>
      <c r="W226" s="182">
        <f t="shared" si="61"/>
        <v>127650</v>
      </c>
      <c r="X226" s="189">
        <v>37</v>
      </c>
      <c r="Y226" s="183" t="s">
        <v>14</v>
      </c>
      <c r="Z226" s="180" t="e">
        <f>#REF!</f>
        <v>#REF!</v>
      </c>
      <c r="AA226" s="185" t="e">
        <f t="shared" si="49"/>
        <v>#REF!</v>
      </c>
      <c r="AB226" s="186">
        <f t="shared" si="63"/>
        <v>34500</v>
      </c>
      <c r="AC226" s="187">
        <f t="shared" si="64"/>
        <v>0</v>
      </c>
    </row>
    <row r="227" spans="1:29" ht="15.6">
      <c r="A227" s="6">
        <v>223</v>
      </c>
      <c r="B227" s="6"/>
      <c r="C227" s="6" t="s">
        <v>630</v>
      </c>
      <c r="D227" s="7" t="s">
        <v>84</v>
      </c>
      <c r="E227" s="204" t="s">
        <v>14</v>
      </c>
      <c r="F227" s="208">
        <v>750</v>
      </c>
      <c r="G227" s="129">
        <v>27</v>
      </c>
      <c r="H227" s="130">
        <v>635.59322033898309</v>
      </c>
      <c r="I227" s="130">
        <f t="shared" si="50"/>
        <v>20250</v>
      </c>
      <c r="J227" s="130">
        <v>27</v>
      </c>
      <c r="K227" s="130">
        <f t="shared" si="51"/>
        <v>20250</v>
      </c>
      <c r="L227" s="130">
        <f t="shared" si="52"/>
        <v>0</v>
      </c>
      <c r="M227" s="130">
        <f t="shared" si="53"/>
        <v>0</v>
      </c>
      <c r="N227" s="157"/>
      <c r="O227" s="158">
        <f t="shared" si="54"/>
        <v>0</v>
      </c>
      <c r="P227" s="159"/>
      <c r="Q227" s="158">
        <f t="shared" si="55"/>
        <v>0</v>
      </c>
      <c r="R227" s="158">
        <f t="shared" si="56"/>
        <v>0</v>
      </c>
      <c r="S227" s="158">
        <f t="shared" si="57"/>
        <v>0</v>
      </c>
      <c r="T227" s="179">
        <f t="shared" si="58"/>
        <v>27</v>
      </c>
      <c r="U227" s="180">
        <f t="shared" si="59"/>
        <v>20250</v>
      </c>
      <c r="V227" s="181">
        <f t="shared" si="60"/>
        <v>27</v>
      </c>
      <c r="W227" s="182">
        <f t="shared" si="61"/>
        <v>20250</v>
      </c>
      <c r="X227" s="189">
        <v>27</v>
      </c>
      <c r="Y227" s="183" t="s">
        <v>14</v>
      </c>
      <c r="Z227" s="180" t="e">
        <f>#REF!</f>
        <v>#REF!</v>
      </c>
      <c r="AA227" s="185" t="e">
        <f t="shared" si="49"/>
        <v>#REF!</v>
      </c>
      <c r="AB227" s="186">
        <f t="shared" si="63"/>
        <v>0</v>
      </c>
      <c r="AC227" s="187">
        <f t="shared" si="64"/>
        <v>0</v>
      </c>
    </row>
    <row r="228" spans="1:29" ht="15.6">
      <c r="A228" s="6">
        <v>224</v>
      </c>
      <c r="B228" s="6"/>
      <c r="C228" s="6" t="s">
        <v>631</v>
      </c>
      <c r="D228" s="7" t="s">
        <v>85</v>
      </c>
      <c r="E228" s="204" t="s">
        <v>14</v>
      </c>
      <c r="F228" s="208">
        <v>750</v>
      </c>
      <c r="G228" s="129">
        <v>27</v>
      </c>
      <c r="H228" s="130">
        <v>635.59322033898309</v>
      </c>
      <c r="I228" s="130">
        <f t="shared" si="50"/>
        <v>20250</v>
      </c>
      <c r="J228" s="130">
        <v>27</v>
      </c>
      <c r="K228" s="130">
        <f t="shared" si="51"/>
        <v>20250</v>
      </c>
      <c r="L228" s="130">
        <f t="shared" si="52"/>
        <v>0</v>
      </c>
      <c r="M228" s="130">
        <f t="shared" si="53"/>
        <v>0</v>
      </c>
      <c r="N228" s="157"/>
      <c r="O228" s="158">
        <f t="shared" si="54"/>
        <v>0</v>
      </c>
      <c r="P228" s="159"/>
      <c r="Q228" s="158">
        <f t="shared" si="55"/>
        <v>0</v>
      </c>
      <c r="R228" s="158">
        <f t="shared" si="56"/>
        <v>0</v>
      </c>
      <c r="S228" s="158">
        <f t="shared" si="57"/>
        <v>0</v>
      </c>
      <c r="T228" s="179">
        <f t="shared" si="58"/>
        <v>27</v>
      </c>
      <c r="U228" s="180">
        <f t="shared" si="59"/>
        <v>20250</v>
      </c>
      <c r="V228" s="181">
        <f t="shared" si="60"/>
        <v>27</v>
      </c>
      <c r="W228" s="182">
        <f t="shared" si="61"/>
        <v>20250</v>
      </c>
      <c r="X228" s="189">
        <v>27</v>
      </c>
      <c r="Y228" s="183" t="s">
        <v>14</v>
      </c>
      <c r="Z228" s="180" t="e">
        <f>#REF!</f>
        <v>#REF!</v>
      </c>
      <c r="AA228" s="185" t="e">
        <f t="shared" si="49"/>
        <v>#REF!</v>
      </c>
      <c r="AB228" s="186">
        <f t="shared" si="63"/>
        <v>0</v>
      </c>
      <c r="AC228" s="187">
        <f t="shared" si="64"/>
        <v>0</v>
      </c>
    </row>
    <row r="229" spans="1:29" ht="15.6">
      <c r="A229" s="6">
        <v>225</v>
      </c>
      <c r="B229" s="6"/>
      <c r="C229" s="6" t="s">
        <v>632</v>
      </c>
      <c r="D229" s="7" t="s">
        <v>86</v>
      </c>
      <c r="E229" s="204" t="s">
        <v>14</v>
      </c>
      <c r="F229" s="208">
        <v>750</v>
      </c>
      <c r="G229" s="129">
        <v>15</v>
      </c>
      <c r="H229" s="130">
        <v>635.59322033898309</v>
      </c>
      <c r="I229" s="130">
        <f t="shared" si="50"/>
        <v>11250</v>
      </c>
      <c r="J229" s="130">
        <v>15</v>
      </c>
      <c r="K229" s="130">
        <f t="shared" si="51"/>
        <v>11250</v>
      </c>
      <c r="L229" s="130">
        <f t="shared" si="52"/>
        <v>0</v>
      </c>
      <c r="M229" s="130">
        <f t="shared" si="53"/>
        <v>0</v>
      </c>
      <c r="N229" s="157"/>
      <c r="O229" s="158">
        <f t="shared" si="54"/>
        <v>0</v>
      </c>
      <c r="P229" s="159"/>
      <c r="Q229" s="158">
        <f t="shared" si="55"/>
        <v>0</v>
      </c>
      <c r="R229" s="158">
        <f t="shared" si="56"/>
        <v>0</v>
      </c>
      <c r="S229" s="158">
        <f t="shared" si="57"/>
        <v>0</v>
      </c>
      <c r="T229" s="179">
        <f t="shared" si="58"/>
        <v>15</v>
      </c>
      <c r="U229" s="180">
        <f t="shared" si="59"/>
        <v>11250</v>
      </c>
      <c r="V229" s="181">
        <f t="shared" si="60"/>
        <v>15</v>
      </c>
      <c r="W229" s="182">
        <f t="shared" si="61"/>
        <v>11250</v>
      </c>
      <c r="X229" s="189">
        <v>15</v>
      </c>
      <c r="Y229" s="183" t="s">
        <v>14</v>
      </c>
      <c r="Z229" s="180" t="e">
        <f>#REF!</f>
        <v>#REF!</v>
      </c>
      <c r="AA229" s="185" t="e">
        <f t="shared" si="49"/>
        <v>#REF!</v>
      </c>
      <c r="AB229" s="186">
        <f t="shared" si="63"/>
        <v>0</v>
      </c>
      <c r="AC229" s="187">
        <f t="shared" si="64"/>
        <v>0</v>
      </c>
    </row>
    <row r="230" spans="1:29" ht="15.6">
      <c r="A230" s="6">
        <v>226</v>
      </c>
      <c r="B230" s="6"/>
      <c r="C230" s="6" t="s">
        <v>633</v>
      </c>
      <c r="D230" s="7" t="s">
        <v>87</v>
      </c>
      <c r="E230" s="204" t="s">
        <v>14</v>
      </c>
      <c r="F230" s="208">
        <v>550</v>
      </c>
      <c r="G230" s="129">
        <v>27</v>
      </c>
      <c r="H230" s="130">
        <v>466.10169491525426</v>
      </c>
      <c r="I230" s="130">
        <f t="shared" si="50"/>
        <v>14850</v>
      </c>
      <c r="J230" s="130">
        <v>32</v>
      </c>
      <c r="K230" s="130">
        <f t="shared" si="51"/>
        <v>17600</v>
      </c>
      <c r="L230" s="130">
        <f t="shared" si="52"/>
        <v>2750</v>
      </c>
      <c r="M230" s="130">
        <f t="shared" si="53"/>
        <v>0</v>
      </c>
      <c r="N230" s="157">
        <v>58</v>
      </c>
      <c r="O230" s="158">
        <f t="shared" si="54"/>
        <v>31900</v>
      </c>
      <c r="P230" s="159">
        <v>5</v>
      </c>
      <c r="Q230" s="158">
        <f t="shared" si="55"/>
        <v>2750</v>
      </c>
      <c r="R230" s="158">
        <f t="shared" si="56"/>
        <v>0</v>
      </c>
      <c r="S230" s="158">
        <f t="shared" si="57"/>
        <v>29150</v>
      </c>
      <c r="T230" s="179">
        <f t="shared" si="58"/>
        <v>85</v>
      </c>
      <c r="U230" s="180">
        <f t="shared" si="59"/>
        <v>46750</v>
      </c>
      <c r="V230" s="181">
        <f t="shared" si="60"/>
        <v>37</v>
      </c>
      <c r="W230" s="182">
        <f t="shared" si="61"/>
        <v>20350</v>
      </c>
      <c r="X230" s="189">
        <v>32</v>
      </c>
      <c r="Y230" s="183" t="s">
        <v>14</v>
      </c>
      <c r="Z230" s="180" t="e">
        <f>#REF!</f>
        <v>#REF!</v>
      </c>
      <c r="AA230" s="185" t="e">
        <f t="shared" si="49"/>
        <v>#REF!</v>
      </c>
      <c r="AB230" s="186">
        <f t="shared" si="63"/>
        <v>0</v>
      </c>
      <c r="AC230" s="187">
        <f t="shared" si="64"/>
        <v>26400</v>
      </c>
    </row>
    <row r="231" spans="1:29" ht="15.6">
      <c r="A231" s="6">
        <v>227</v>
      </c>
      <c r="B231" s="6"/>
      <c r="C231" s="6" t="s">
        <v>634</v>
      </c>
      <c r="D231" s="7" t="s">
        <v>88</v>
      </c>
      <c r="E231" s="204" t="s">
        <v>14</v>
      </c>
      <c r="F231" s="208">
        <v>35000</v>
      </c>
      <c r="G231" s="129">
        <v>27</v>
      </c>
      <c r="H231" s="130">
        <v>29661.016949152545</v>
      </c>
      <c r="I231" s="130">
        <f t="shared" si="50"/>
        <v>945000</v>
      </c>
      <c r="J231" s="130">
        <v>31</v>
      </c>
      <c r="K231" s="130">
        <f t="shared" si="51"/>
        <v>1085000</v>
      </c>
      <c r="L231" s="130">
        <f t="shared" si="52"/>
        <v>140000</v>
      </c>
      <c r="M231" s="130">
        <f t="shared" si="53"/>
        <v>0</v>
      </c>
      <c r="N231" s="157"/>
      <c r="O231" s="158">
        <f t="shared" si="54"/>
        <v>0</v>
      </c>
      <c r="P231" s="159"/>
      <c r="Q231" s="158">
        <f t="shared" si="55"/>
        <v>0</v>
      </c>
      <c r="R231" s="158">
        <f t="shared" si="56"/>
        <v>0</v>
      </c>
      <c r="S231" s="158">
        <f t="shared" si="57"/>
        <v>0</v>
      </c>
      <c r="T231" s="179">
        <f t="shared" si="58"/>
        <v>27</v>
      </c>
      <c r="U231" s="180">
        <f t="shared" si="59"/>
        <v>945000</v>
      </c>
      <c r="V231" s="181">
        <f t="shared" si="60"/>
        <v>31</v>
      </c>
      <c r="W231" s="182">
        <f t="shared" si="61"/>
        <v>1085000</v>
      </c>
      <c r="X231" s="189">
        <v>31</v>
      </c>
      <c r="Y231" s="183" t="s">
        <v>14</v>
      </c>
      <c r="Z231" s="180" t="e">
        <f>#REF!</f>
        <v>#REF!</v>
      </c>
      <c r="AA231" s="185" t="e">
        <f t="shared" si="49"/>
        <v>#REF!</v>
      </c>
      <c r="AB231" s="186">
        <f t="shared" si="63"/>
        <v>140000</v>
      </c>
      <c r="AC231" s="187">
        <f t="shared" si="64"/>
        <v>0</v>
      </c>
    </row>
    <row r="232" spans="1:29" ht="15.6">
      <c r="A232" s="6">
        <v>228</v>
      </c>
      <c r="B232" s="6"/>
      <c r="C232" s="6" t="s">
        <v>635</v>
      </c>
      <c r="D232" s="7" t="s">
        <v>90</v>
      </c>
      <c r="E232" s="204" t="s">
        <v>14</v>
      </c>
      <c r="F232" s="208">
        <v>9500</v>
      </c>
      <c r="G232" s="129">
        <v>1</v>
      </c>
      <c r="H232" s="130">
        <v>8050.8474576271192</v>
      </c>
      <c r="I232" s="130">
        <f t="shared" si="50"/>
        <v>9500</v>
      </c>
      <c r="J232" s="130">
        <v>0</v>
      </c>
      <c r="K232" s="130">
        <f t="shared" si="51"/>
        <v>0</v>
      </c>
      <c r="L232" s="130">
        <f t="shared" si="52"/>
        <v>0</v>
      </c>
      <c r="M232" s="130">
        <f t="shared" si="53"/>
        <v>9500</v>
      </c>
      <c r="N232" s="157"/>
      <c r="O232" s="158">
        <f t="shared" si="54"/>
        <v>0</v>
      </c>
      <c r="P232" s="159"/>
      <c r="Q232" s="158">
        <f t="shared" si="55"/>
        <v>0</v>
      </c>
      <c r="R232" s="158">
        <f t="shared" si="56"/>
        <v>0</v>
      </c>
      <c r="S232" s="158">
        <f t="shared" si="57"/>
        <v>0</v>
      </c>
      <c r="T232" s="179">
        <f t="shared" si="58"/>
        <v>1</v>
      </c>
      <c r="U232" s="180">
        <f t="shared" si="59"/>
        <v>9500</v>
      </c>
      <c r="V232" s="181">
        <f t="shared" si="60"/>
        <v>0</v>
      </c>
      <c r="W232" s="182">
        <f t="shared" si="61"/>
        <v>0</v>
      </c>
      <c r="X232" s="189">
        <v>0</v>
      </c>
      <c r="Y232" s="183" t="s">
        <v>14</v>
      </c>
      <c r="Z232" s="180" t="e">
        <f>#REF!</f>
        <v>#REF!</v>
      </c>
      <c r="AA232" s="185" t="e">
        <f t="shared" si="49"/>
        <v>#REF!</v>
      </c>
      <c r="AB232" s="186">
        <f t="shared" si="63"/>
        <v>0</v>
      </c>
      <c r="AC232" s="187">
        <f t="shared" si="64"/>
        <v>9500</v>
      </c>
    </row>
    <row r="233" spans="1:29" ht="15.6">
      <c r="A233" s="6">
        <v>229</v>
      </c>
      <c r="B233" s="6"/>
      <c r="C233" s="6" t="s">
        <v>636</v>
      </c>
      <c r="D233" s="7" t="s">
        <v>91</v>
      </c>
      <c r="E233" s="204" t="s">
        <v>14</v>
      </c>
      <c r="F233" s="208">
        <v>14500.000000000002</v>
      </c>
      <c r="G233" s="129">
        <v>3</v>
      </c>
      <c r="H233" s="130">
        <v>12288.135593220341</v>
      </c>
      <c r="I233" s="130">
        <f t="shared" si="50"/>
        <v>43500.000000000007</v>
      </c>
      <c r="J233" s="130">
        <v>5</v>
      </c>
      <c r="K233" s="130">
        <f t="shared" si="51"/>
        <v>72500.000000000015</v>
      </c>
      <c r="L233" s="130">
        <f t="shared" si="52"/>
        <v>29000.000000000007</v>
      </c>
      <c r="M233" s="130">
        <f t="shared" si="53"/>
        <v>0</v>
      </c>
      <c r="N233" s="157"/>
      <c r="O233" s="158">
        <f t="shared" si="54"/>
        <v>0</v>
      </c>
      <c r="P233" s="159"/>
      <c r="Q233" s="158">
        <f t="shared" si="55"/>
        <v>0</v>
      </c>
      <c r="R233" s="158">
        <f t="shared" si="56"/>
        <v>0</v>
      </c>
      <c r="S233" s="158">
        <f t="shared" si="57"/>
        <v>0</v>
      </c>
      <c r="T233" s="179">
        <f t="shared" si="58"/>
        <v>3</v>
      </c>
      <c r="U233" s="180">
        <f t="shared" si="59"/>
        <v>43500.000000000007</v>
      </c>
      <c r="V233" s="181">
        <f t="shared" si="60"/>
        <v>5</v>
      </c>
      <c r="W233" s="182">
        <f t="shared" si="61"/>
        <v>72500.000000000015</v>
      </c>
      <c r="X233" s="189">
        <v>5</v>
      </c>
      <c r="Y233" s="183" t="s">
        <v>14</v>
      </c>
      <c r="Z233" s="180" t="e">
        <f>#REF!</f>
        <v>#REF!</v>
      </c>
      <c r="AA233" s="185" t="e">
        <f t="shared" si="49"/>
        <v>#REF!</v>
      </c>
      <c r="AB233" s="186">
        <f t="shared" si="63"/>
        <v>29000.000000000007</v>
      </c>
      <c r="AC233" s="187">
        <f t="shared" si="64"/>
        <v>0</v>
      </c>
    </row>
    <row r="234" spans="1:29" ht="15.6">
      <c r="A234" s="6">
        <v>230</v>
      </c>
      <c r="B234" s="6"/>
      <c r="C234" s="6" t="s">
        <v>637</v>
      </c>
      <c r="D234" s="7" t="s">
        <v>92</v>
      </c>
      <c r="E234" s="204" t="s">
        <v>14</v>
      </c>
      <c r="F234" s="208">
        <v>22500</v>
      </c>
      <c r="G234" s="129">
        <v>1</v>
      </c>
      <c r="H234" s="130">
        <v>19067.796610169491</v>
      </c>
      <c r="I234" s="130">
        <f t="shared" si="50"/>
        <v>22500</v>
      </c>
      <c r="J234" s="130">
        <v>2</v>
      </c>
      <c r="K234" s="130">
        <f t="shared" si="51"/>
        <v>45000</v>
      </c>
      <c r="L234" s="130">
        <f t="shared" si="52"/>
        <v>22500</v>
      </c>
      <c r="M234" s="130">
        <f t="shared" si="53"/>
        <v>0</v>
      </c>
      <c r="N234" s="157">
        <v>5</v>
      </c>
      <c r="O234" s="158">
        <f t="shared" si="54"/>
        <v>112500</v>
      </c>
      <c r="P234" s="159">
        <v>5</v>
      </c>
      <c r="Q234" s="158">
        <f t="shared" si="55"/>
        <v>112500</v>
      </c>
      <c r="R234" s="158">
        <f t="shared" si="56"/>
        <v>0</v>
      </c>
      <c r="S234" s="158">
        <f t="shared" si="57"/>
        <v>0</v>
      </c>
      <c r="T234" s="179">
        <f t="shared" si="58"/>
        <v>6</v>
      </c>
      <c r="U234" s="180">
        <f t="shared" si="59"/>
        <v>135000</v>
      </c>
      <c r="V234" s="181">
        <f t="shared" si="60"/>
        <v>7</v>
      </c>
      <c r="W234" s="182">
        <f t="shared" si="61"/>
        <v>157500</v>
      </c>
      <c r="X234" s="189">
        <v>7</v>
      </c>
      <c r="Y234" s="183" t="s">
        <v>14</v>
      </c>
      <c r="Z234" s="180" t="e">
        <f>#REF!</f>
        <v>#REF!</v>
      </c>
      <c r="AA234" s="185" t="e">
        <f t="shared" si="49"/>
        <v>#REF!</v>
      </c>
      <c r="AB234" s="186">
        <f t="shared" si="63"/>
        <v>22500</v>
      </c>
      <c r="AC234" s="187">
        <f t="shared" si="64"/>
        <v>0</v>
      </c>
    </row>
    <row r="235" spans="1:29" ht="15.6">
      <c r="A235" s="6">
        <v>231</v>
      </c>
      <c r="B235" s="6"/>
      <c r="C235" s="6" t="s">
        <v>638</v>
      </c>
      <c r="D235" s="7" t="s">
        <v>94</v>
      </c>
      <c r="E235" s="204" t="s">
        <v>49</v>
      </c>
      <c r="F235" s="208">
        <v>40000</v>
      </c>
      <c r="G235" s="129">
        <v>1</v>
      </c>
      <c r="H235" s="130">
        <v>33898.305084745763</v>
      </c>
      <c r="I235" s="130">
        <f t="shared" si="50"/>
        <v>40000</v>
      </c>
      <c r="J235" s="130">
        <v>1</v>
      </c>
      <c r="K235" s="130">
        <f t="shared" si="51"/>
        <v>40000</v>
      </c>
      <c r="L235" s="130">
        <f t="shared" si="52"/>
        <v>0</v>
      </c>
      <c r="M235" s="130">
        <f t="shared" si="53"/>
        <v>0</v>
      </c>
      <c r="N235" s="157">
        <v>1</v>
      </c>
      <c r="O235" s="158">
        <f t="shared" si="54"/>
        <v>40000</v>
      </c>
      <c r="P235" s="159">
        <v>1</v>
      </c>
      <c r="Q235" s="158">
        <f t="shared" si="55"/>
        <v>40000</v>
      </c>
      <c r="R235" s="158">
        <f t="shared" si="56"/>
        <v>0</v>
      </c>
      <c r="S235" s="158">
        <f t="shared" si="57"/>
        <v>0</v>
      </c>
      <c r="T235" s="179">
        <f t="shared" si="58"/>
        <v>2</v>
      </c>
      <c r="U235" s="180">
        <f t="shared" si="59"/>
        <v>80000</v>
      </c>
      <c r="V235" s="181">
        <f t="shared" si="60"/>
        <v>2</v>
      </c>
      <c r="W235" s="182">
        <f t="shared" si="61"/>
        <v>80000</v>
      </c>
      <c r="X235" s="189">
        <v>1</v>
      </c>
      <c r="Y235" s="183" t="s">
        <v>49</v>
      </c>
      <c r="Z235" s="180" t="e">
        <f>#REF!</f>
        <v>#REF!</v>
      </c>
      <c r="AA235" s="185" t="e">
        <f t="shared" si="49"/>
        <v>#REF!</v>
      </c>
      <c r="AB235" s="186">
        <f t="shared" si="63"/>
        <v>0</v>
      </c>
      <c r="AC235" s="187">
        <f t="shared" si="64"/>
        <v>0</v>
      </c>
    </row>
    <row r="236" spans="1:29" ht="15.6">
      <c r="A236" s="6">
        <v>232</v>
      </c>
      <c r="B236" s="6"/>
      <c r="C236" s="6" t="s">
        <v>639</v>
      </c>
      <c r="D236" s="82" t="s">
        <v>96</v>
      </c>
      <c r="E236" s="204" t="s">
        <v>49</v>
      </c>
      <c r="F236" s="208">
        <v>14500.000000000002</v>
      </c>
      <c r="G236" s="129">
        <v>1</v>
      </c>
      <c r="H236" s="130">
        <v>12288.135593220341</v>
      </c>
      <c r="I236" s="130">
        <f t="shared" si="50"/>
        <v>14500.000000000002</v>
      </c>
      <c r="J236" s="130">
        <v>1</v>
      </c>
      <c r="K236" s="130">
        <f t="shared" si="51"/>
        <v>14500.000000000002</v>
      </c>
      <c r="L236" s="130">
        <f t="shared" si="52"/>
        <v>0</v>
      </c>
      <c r="M236" s="130">
        <f t="shared" si="53"/>
        <v>0</v>
      </c>
      <c r="N236" s="157">
        <v>1</v>
      </c>
      <c r="O236" s="158">
        <f t="shared" si="54"/>
        <v>14500.000000000002</v>
      </c>
      <c r="P236" s="159">
        <v>1</v>
      </c>
      <c r="Q236" s="158">
        <f t="shared" si="55"/>
        <v>14500.000000000002</v>
      </c>
      <c r="R236" s="158">
        <f t="shared" si="56"/>
        <v>0</v>
      </c>
      <c r="S236" s="158">
        <f t="shared" si="57"/>
        <v>0</v>
      </c>
      <c r="T236" s="179">
        <f t="shared" si="58"/>
        <v>2</v>
      </c>
      <c r="U236" s="180">
        <f t="shared" si="59"/>
        <v>29000.000000000004</v>
      </c>
      <c r="V236" s="181">
        <f t="shared" si="60"/>
        <v>2</v>
      </c>
      <c r="W236" s="182">
        <f t="shared" si="61"/>
        <v>29000.000000000004</v>
      </c>
      <c r="X236" s="189">
        <v>0</v>
      </c>
      <c r="Y236" s="183" t="s">
        <v>49</v>
      </c>
      <c r="Z236" s="180" t="e">
        <f>#REF!</f>
        <v>#REF!</v>
      </c>
      <c r="AA236" s="185" t="e">
        <f t="shared" si="49"/>
        <v>#REF!</v>
      </c>
      <c r="AB236" s="186">
        <f t="shared" si="63"/>
        <v>0</v>
      </c>
      <c r="AC236" s="187">
        <f t="shared" si="64"/>
        <v>0</v>
      </c>
    </row>
    <row r="237" spans="1:29" ht="15.6">
      <c r="A237" s="6">
        <v>233</v>
      </c>
      <c r="B237" s="6"/>
      <c r="C237" s="6" t="s">
        <v>640</v>
      </c>
      <c r="D237" s="7" t="s">
        <v>98</v>
      </c>
      <c r="E237" s="204" t="s">
        <v>49</v>
      </c>
      <c r="F237" s="208">
        <v>185000</v>
      </c>
      <c r="G237" s="129">
        <v>1</v>
      </c>
      <c r="H237" s="130">
        <v>156779.66101694916</v>
      </c>
      <c r="I237" s="130">
        <f t="shared" si="50"/>
        <v>185000</v>
      </c>
      <c r="J237" s="130">
        <v>1</v>
      </c>
      <c r="K237" s="130">
        <f t="shared" si="51"/>
        <v>185000</v>
      </c>
      <c r="L237" s="130">
        <f t="shared" si="52"/>
        <v>0</v>
      </c>
      <c r="M237" s="130">
        <f t="shared" si="53"/>
        <v>0</v>
      </c>
      <c r="N237" s="157">
        <v>1</v>
      </c>
      <c r="O237" s="158">
        <f t="shared" si="54"/>
        <v>185000</v>
      </c>
      <c r="P237" s="159">
        <v>1</v>
      </c>
      <c r="Q237" s="158">
        <f t="shared" si="55"/>
        <v>185000</v>
      </c>
      <c r="R237" s="158">
        <f t="shared" si="56"/>
        <v>0</v>
      </c>
      <c r="S237" s="158">
        <f t="shared" si="57"/>
        <v>0</v>
      </c>
      <c r="T237" s="179">
        <f t="shared" si="58"/>
        <v>2</v>
      </c>
      <c r="U237" s="180">
        <f t="shared" si="59"/>
        <v>370000</v>
      </c>
      <c r="V237" s="181">
        <f t="shared" si="60"/>
        <v>2</v>
      </c>
      <c r="W237" s="182">
        <f t="shared" si="61"/>
        <v>370000</v>
      </c>
      <c r="X237" s="189">
        <v>1</v>
      </c>
      <c r="Y237" s="183" t="s">
        <v>49</v>
      </c>
      <c r="Z237" s="180" t="e">
        <f>#REF!</f>
        <v>#REF!</v>
      </c>
      <c r="AA237" s="185" t="e">
        <f t="shared" si="49"/>
        <v>#REF!</v>
      </c>
      <c r="AB237" s="186">
        <f t="shared" si="63"/>
        <v>0</v>
      </c>
      <c r="AC237" s="187">
        <f t="shared" si="64"/>
        <v>0</v>
      </c>
    </row>
    <row r="238" spans="1:29" ht="46.8">
      <c r="A238" s="6">
        <v>234</v>
      </c>
      <c r="B238" s="6"/>
      <c r="C238" s="6" t="s">
        <v>641</v>
      </c>
      <c r="D238" s="7" t="s">
        <v>99</v>
      </c>
      <c r="E238" s="204" t="s">
        <v>49</v>
      </c>
      <c r="F238" s="208">
        <v>1895000</v>
      </c>
      <c r="G238" s="129">
        <v>1</v>
      </c>
      <c r="H238" s="130">
        <v>1605932.2033898307</v>
      </c>
      <c r="I238" s="130">
        <f t="shared" si="50"/>
        <v>1895000</v>
      </c>
      <c r="J238" s="130">
        <v>1</v>
      </c>
      <c r="K238" s="130">
        <f t="shared" si="51"/>
        <v>1895000</v>
      </c>
      <c r="L238" s="130">
        <f t="shared" si="52"/>
        <v>0</v>
      </c>
      <c r="M238" s="130">
        <f t="shared" si="53"/>
        <v>0</v>
      </c>
      <c r="N238" s="157"/>
      <c r="O238" s="158">
        <f t="shared" si="54"/>
        <v>0</v>
      </c>
      <c r="P238" s="159"/>
      <c r="Q238" s="158">
        <f t="shared" si="55"/>
        <v>0</v>
      </c>
      <c r="R238" s="158">
        <f t="shared" si="56"/>
        <v>0</v>
      </c>
      <c r="S238" s="158">
        <f t="shared" si="57"/>
        <v>0</v>
      </c>
      <c r="T238" s="179">
        <f t="shared" si="58"/>
        <v>1</v>
      </c>
      <c r="U238" s="180">
        <f t="shared" si="59"/>
        <v>1895000</v>
      </c>
      <c r="V238" s="181">
        <f t="shared" si="60"/>
        <v>1</v>
      </c>
      <c r="W238" s="182">
        <f t="shared" si="61"/>
        <v>1895000</v>
      </c>
      <c r="X238" s="189">
        <v>1</v>
      </c>
      <c r="Y238" s="183" t="s">
        <v>49</v>
      </c>
      <c r="Z238" s="180" t="e">
        <f>#REF!</f>
        <v>#REF!</v>
      </c>
      <c r="AA238" s="185" t="e">
        <f t="shared" si="49"/>
        <v>#REF!</v>
      </c>
      <c r="AB238" s="186">
        <f t="shared" si="63"/>
        <v>0</v>
      </c>
      <c r="AC238" s="187">
        <f t="shared" si="64"/>
        <v>0</v>
      </c>
    </row>
    <row r="239" spans="1:29" ht="31.2">
      <c r="A239" s="6">
        <v>235</v>
      </c>
      <c r="B239" s="6"/>
      <c r="C239" s="6" t="s">
        <v>642</v>
      </c>
      <c r="D239" s="7" t="s">
        <v>100</v>
      </c>
      <c r="E239" s="204" t="s">
        <v>49</v>
      </c>
      <c r="F239" s="208">
        <v>795000</v>
      </c>
      <c r="G239" s="129">
        <v>1</v>
      </c>
      <c r="H239" s="130">
        <v>673728.81355932204</v>
      </c>
      <c r="I239" s="130">
        <f t="shared" si="50"/>
        <v>795000</v>
      </c>
      <c r="J239" s="130">
        <v>1</v>
      </c>
      <c r="K239" s="130">
        <f t="shared" si="51"/>
        <v>795000</v>
      </c>
      <c r="L239" s="130">
        <f t="shared" si="52"/>
        <v>0</v>
      </c>
      <c r="M239" s="130">
        <f t="shared" si="53"/>
        <v>0</v>
      </c>
      <c r="N239" s="157"/>
      <c r="O239" s="158">
        <f t="shared" si="54"/>
        <v>0</v>
      </c>
      <c r="P239" s="159"/>
      <c r="Q239" s="158">
        <f t="shared" si="55"/>
        <v>0</v>
      </c>
      <c r="R239" s="158">
        <f t="shared" si="56"/>
        <v>0</v>
      </c>
      <c r="S239" s="158">
        <f t="shared" si="57"/>
        <v>0</v>
      </c>
      <c r="T239" s="179">
        <f t="shared" si="58"/>
        <v>1</v>
      </c>
      <c r="U239" s="180">
        <f t="shared" si="59"/>
        <v>795000</v>
      </c>
      <c r="V239" s="181">
        <f t="shared" si="60"/>
        <v>1</v>
      </c>
      <c r="W239" s="182">
        <f t="shared" si="61"/>
        <v>795000</v>
      </c>
      <c r="X239" s="189">
        <v>1</v>
      </c>
      <c r="Y239" s="183" t="s">
        <v>49</v>
      </c>
      <c r="Z239" s="180" t="e">
        <f>#REF!</f>
        <v>#REF!</v>
      </c>
      <c r="AA239" s="185" t="e">
        <f t="shared" si="49"/>
        <v>#REF!</v>
      </c>
      <c r="AB239" s="186">
        <f t="shared" si="63"/>
        <v>0</v>
      </c>
      <c r="AC239" s="187">
        <f t="shared" si="64"/>
        <v>0</v>
      </c>
    </row>
    <row r="240" spans="1:29" ht="15.6">
      <c r="A240" s="6">
        <v>236</v>
      </c>
      <c r="B240" s="6"/>
      <c r="C240" s="6" t="s">
        <v>643</v>
      </c>
      <c r="D240" s="7" t="s">
        <v>101</v>
      </c>
      <c r="E240" s="204" t="s">
        <v>49</v>
      </c>
      <c r="F240" s="208">
        <v>95000.000000000015</v>
      </c>
      <c r="G240" s="129">
        <v>1</v>
      </c>
      <c r="H240" s="130">
        <v>80508.474576271197</v>
      </c>
      <c r="I240" s="130">
        <f t="shared" si="50"/>
        <v>95000.000000000015</v>
      </c>
      <c r="J240" s="130">
        <v>1</v>
      </c>
      <c r="K240" s="130">
        <f t="shared" si="51"/>
        <v>95000.000000000015</v>
      </c>
      <c r="L240" s="130">
        <f t="shared" si="52"/>
        <v>0</v>
      </c>
      <c r="M240" s="130">
        <f t="shared" si="53"/>
        <v>0</v>
      </c>
      <c r="N240" s="157"/>
      <c r="O240" s="158">
        <f t="shared" si="54"/>
        <v>0</v>
      </c>
      <c r="P240" s="159"/>
      <c r="Q240" s="158">
        <f t="shared" si="55"/>
        <v>0</v>
      </c>
      <c r="R240" s="158">
        <f t="shared" si="56"/>
        <v>0</v>
      </c>
      <c r="S240" s="158">
        <f t="shared" si="57"/>
        <v>0</v>
      </c>
      <c r="T240" s="179">
        <f t="shared" si="58"/>
        <v>1</v>
      </c>
      <c r="U240" s="180">
        <f t="shared" si="59"/>
        <v>95000.000000000015</v>
      </c>
      <c r="V240" s="181">
        <f t="shared" si="60"/>
        <v>1</v>
      </c>
      <c r="W240" s="182">
        <f t="shared" si="61"/>
        <v>95000.000000000015</v>
      </c>
      <c r="X240" s="189">
        <v>1</v>
      </c>
      <c r="Y240" s="183" t="s">
        <v>49</v>
      </c>
      <c r="Z240" s="180" t="e">
        <f>#REF!</f>
        <v>#REF!</v>
      </c>
      <c r="AA240" s="185" t="e">
        <f t="shared" si="49"/>
        <v>#REF!</v>
      </c>
      <c r="AB240" s="186">
        <f t="shared" si="63"/>
        <v>0</v>
      </c>
      <c r="AC240" s="187">
        <f t="shared" si="64"/>
        <v>0</v>
      </c>
    </row>
    <row r="241" spans="1:30" ht="15.6">
      <c r="A241" s="6">
        <v>237</v>
      </c>
      <c r="B241" s="6"/>
      <c r="C241" s="6" t="s">
        <v>644</v>
      </c>
      <c r="D241" s="7" t="s">
        <v>102</v>
      </c>
      <c r="E241" s="204" t="s">
        <v>49</v>
      </c>
      <c r="F241" s="208">
        <v>145000</v>
      </c>
      <c r="G241" s="129">
        <v>1</v>
      </c>
      <c r="H241" s="130">
        <v>122881.3559322034</v>
      </c>
      <c r="I241" s="130">
        <f t="shared" si="50"/>
        <v>145000</v>
      </c>
      <c r="J241" s="130">
        <v>1</v>
      </c>
      <c r="K241" s="130">
        <f t="shared" si="51"/>
        <v>145000</v>
      </c>
      <c r="L241" s="130">
        <f t="shared" si="52"/>
        <v>0</v>
      </c>
      <c r="M241" s="130">
        <f t="shared" si="53"/>
        <v>0</v>
      </c>
      <c r="N241" s="157"/>
      <c r="O241" s="158">
        <f t="shared" si="54"/>
        <v>0</v>
      </c>
      <c r="P241" s="159"/>
      <c r="Q241" s="158">
        <f t="shared" si="55"/>
        <v>0</v>
      </c>
      <c r="R241" s="158">
        <f t="shared" si="56"/>
        <v>0</v>
      </c>
      <c r="S241" s="158">
        <f t="shared" si="57"/>
        <v>0</v>
      </c>
      <c r="T241" s="179">
        <f t="shared" si="58"/>
        <v>1</v>
      </c>
      <c r="U241" s="180">
        <f t="shared" si="59"/>
        <v>145000</v>
      </c>
      <c r="V241" s="181">
        <f t="shared" si="60"/>
        <v>1</v>
      </c>
      <c r="W241" s="182">
        <f t="shared" si="61"/>
        <v>145000</v>
      </c>
      <c r="X241" s="189">
        <v>1</v>
      </c>
      <c r="Y241" s="183" t="s">
        <v>49</v>
      </c>
      <c r="Z241" s="180" t="e">
        <f>#REF!</f>
        <v>#REF!</v>
      </c>
      <c r="AA241" s="185" t="e">
        <f t="shared" si="49"/>
        <v>#REF!</v>
      </c>
      <c r="AB241" s="186">
        <f t="shared" si="63"/>
        <v>0</v>
      </c>
      <c r="AC241" s="187">
        <f t="shared" si="64"/>
        <v>0</v>
      </c>
    </row>
    <row r="242" spans="1:30" ht="46.8">
      <c r="A242" s="6">
        <v>238</v>
      </c>
      <c r="B242" s="6"/>
      <c r="C242" s="6" t="s">
        <v>645</v>
      </c>
      <c r="D242" s="7" t="s">
        <v>103</v>
      </c>
      <c r="E242" s="204" t="s">
        <v>49</v>
      </c>
      <c r="F242" s="208">
        <v>1495000</v>
      </c>
      <c r="G242" s="129">
        <v>2</v>
      </c>
      <c r="H242" s="130">
        <v>1266949.1525423729</v>
      </c>
      <c r="I242" s="130">
        <f t="shared" si="50"/>
        <v>2990000</v>
      </c>
      <c r="J242" s="130">
        <v>2</v>
      </c>
      <c r="K242" s="130">
        <f t="shared" si="51"/>
        <v>2990000</v>
      </c>
      <c r="L242" s="130">
        <f t="shared" si="52"/>
        <v>0</v>
      </c>
      <c r="M242" s="130">
        <f t="shared" si="53"/>
        <v>0</v>
      </c>
      <c r="N242" s="157"/>
      <c r="O242" s="158">
        <f t="shared" si="54"/>
        <v>0</v>
      </c>
      <c r="P242" s="159"/>
      <c r="Q242" s="158">
        <f t="shared" si="55"/>
        <v>0</v>
      </c>
      <c r="R242" s="158">
        <f t="shared" si="56"/>
        <v>0</v>
      </c>
      <c r="S242" s="158">
        <f t="shared" si="57"/>
        <v>0</v>
      </c>
      <c r="T242" s="179">
        <f t="shared" si="58"/>
        <v>2</v>
      </c>
      <c r="U242" s="180">
        <f t="shared" si="59"/>
        <v>2990000</v>
      </c>
      <c r="V242" s="181">
        <f t="shared" si="60"/>
        <v>2</v>
      </c>
      <c r="W242" s="182">
        <f t="shared" si="61"/>
        <v>2990000</v>
      </c>
      <c r="X242" s="189">
        <v>2</v>
      </c>
      <c r="Y242" s="183" t="s">
        <v>49</v>
      </c>
      <c r="Z242" s="180" t="e">
        <f>#REF!</f>
        <v>#REF!</v>
      </c>
      <c r="AA242" s="185" t="e">
        <f t="shared" si="49"/>
        <v>#REF!</v>
      </c>
      <c r="AB242" s="186">
        <f t="shared" si="63"/>
        <v>0</v>
      </c>
      <c r="AC242" s="187">
        <f t="shared" si="64"/>
        <v>0</v>
      </c>
    </row>
    <row r="243" spans="1:30" ht="15.6">
      <c r="A243" s="6">
        <v>239</v>
      </c>
      <c r="B243" s="6"/>
      <c r="C243" s="6" t="s">
        <v>646</v>
      </c>
      <c r="D243" s="7" t="s">
        <v>104</v>
      </c>
      <c r="E243" s="204" t="s">
        <v>105</v>
      </c>
      <c r="F243" s="208">
        <v>100000</v>
      </c>
      <c r="G243" s="129">
        <v>4</v>
      </c>
      <c r="H243" s="130">
        <v>84745.762711864416</v>
      </c>
      <c r="I243" s="130">
        <f t="shared" si="50"/>
        <v>400000</v>
      </c>
      <c r="J243" s="130">
        <v>4</v>
      </c>
      <c r="K243" s="130">
        <f t="shared" si="51"/>
        <v>400000</v>
      </c>
      <c r="L243" s="130">
        <f t="shared" si="52"/>
        <v>0</v>
      </c>
      <c r="M243" s="130">
        <f t="shared" si="53"/>
        <v>0</v>
      </c>
      <c r="N243" s="157"/>
      <c r="O243" s="158">
        <f t="shared" si="54"/>
        <v>0</v>
      </c>
      <c r="P243" s="159"/>
      <c r="Q243" s="158">
        <f t="shared" si="55"/>
        <v>0</v>
      </c>
      <c r="R243" s="158">
        <f t="shared" si="56"/>
        <v>0</v>
      </c>
      <c r="S243" s="158">
        <f t="shared" si="57"/>
        <v>0</v>
      </c>
      <c r="T243" s="179">
        <f t="shared" si="58"/>
        <v>4</v>
      </c>
      <c r="U243" s="180">
        <f t="shared" si="59"/>
        <v>400000</v>
      </c>
      <c r="V243" s="181">
        <f t="shared" si="60"/>
        <v>4</v>
      </c>
      <c r="W243" s="182">
        <f t="shared" si="61"/>
        <v>400000</v>
      </c>
      <c r="X243" s="189">
        <v>4</v>
      </c>
      <c r="Y243" s="183" t="s">
        <v>105</v>
      </c>
      <c r="Z243" s="180" t="e">
        <f>#REF!</f>
        <v>#REF!</v>
      </c>
      <c r="AA243" s="185" t="e">
        <f t="shared" si="49"/>
        <v>#REF!</v>
      </c>
      <c r="AB243" s="186">
        <f t="shared" si="63"/>
        <v>0</v>
      </c>
      <c r="AC243" s="187">
        <f t="shared" si="64"/>
        <v>0</v>
      </c>
    </row>
    <row r="244" spans="1:30" ht="15.6">
      <c r="A244" s="6">
        <v>240</v>
      </c>
      <c r="B244" s="6"/>
      <c r="C244" s="6" t="s">
        <v>647</v>
      </c>
      <c r="D244" s="7" t="s">
        <v>106</v>
      </c>
      <c r="E244" s="204" t="s">
        <v>49</v>
      </c>
      <c r="F244" s="208">
        <v>1213000</v>
      </c>
      <c r="G244" s="129">
        <v>1</v>
      </c>
      <c r="H244" s="130">
        <v>1027966.1016949153</v>
      </c>
      <c r="I244" s="130">
        <f t="shared" si="50"/>
        <v>1213000</v>
      </c>
      <c r="J244" s="130">
        <v>1</v>
      </c>
      <c r="K244" s="130">
        <f t="shared" si="51"/>
        <v>1213000</v>
      </c>
      <c r="L244" s="130">
        <f t="shared" si="52"/>
        <v>0</v>
      </c>
      <c r="M244" s="130">
        <f t="shared" si="53"/>
        <v>0</v>
      </c>
      <c r="N244" s="157"/>
      <c r="O244" s="158">
        <f t="shared" si="54"/>
        <v>0</v>
      </c>
      <c r="P244" s="159"/>
      <c r="Q244" s="158">
        <f t="shared" si="55"/>
        <v>0</v>
      </c>
      <c r="R244" s="158">
        <f t="shared" si="56"/>
        <v>0</v>
      </c>
      <c r="S244" s="158">
        <f t="shared" si="57"/>
        <v>0</v>
      </c>
      <c r="T244" s="179">
        <f t="shared" si="58"/>
        <v>1</v>
      </c>
      <c r="U244" s="180">
        <f t="shared" si="59"/>
        <v>1213000</v>
      </c>
      <c r="V244" s="181">
        <f t="shared" si="60"/>
        <v>1</v>
      </c>
      <c r="W244" s="182">
        <f t="shared" si="61"/>
        <v>1213000</v>
      </c>
      <c r="X244" s="189">
        <v>1</v>
      </c>
      <c r="Y244" s="183" t="s">
        <v>49</v>
      </c>
      <c r="Z244" s="180" t="e">
        <f>#REF!</f>
        <v>#REF!</v>
      </c>
      <c r="AA244" s="185" t="e">
        <f t="shared" si="49"/>
        <v>#REF!</v>
      </c>
      <c r="AB244" s="186">
        <f t="shared" si="63"/>
        <v>0</v>
      </c>
      <c r="AC244" s="187">
        <f t="shared" si="64"/>
        <v>0</v>
      </c>
    </row>
    <row r="245" spans="1:30" ht="15.6">
      <c r="A245" s="44"/>
      <c r="B245" s="44"/>
      <c r="C245" s="44"/>
      <c r="D245" s="7" t="s">
        <v>351</v>
      </c>
      <c r="E245" s="205" t="s">
        <v>49</v>
      </c>
      <c r="F245" s="210">
        <v>100000</v>
      </c>
      <c r="G245" s="135">
        <v>0</v>
      </c>
      <c r="H245" s="136"/>
      <c r="I245" s="130">
        <f t="shared" si="50"/>
        <v>0</v>
      </c>
      <c r="J245" s="131">
        <v>0</v>
      </c>
      <c r="K245" s="130">
        <f t="shared" si="51"/>
        <v>0</v>
      </c>
      <c r="L245" s="130">
        <f t="shared" si="52"/>
        <v>0</v>
      </c>
      <c r="M245" s="130">
        <f t="shared" si="53"/>
        <v>0</v>
      </c>
      <c r="N245" s="160">
        <v>1</v>
      </c>
      <c r="O245" s="158">
        <f t="shared" si="54"/>
        <v>100000</v>
      </c>
      <c r="P245" s="159">
        <v>1</v>
      </c>
      <c r="Q245" s="158">
        <f t="shared" si="55"/>
        <v>100000</v>
      </c>
      <c r="R245" s="158">
        <f t="shared" si="56"/>
        <v>0</v>
      </c>
      <c r="S245" s="158">
        <f t="shared" si="57"/>
        <v>0</v>
      </c>
      <c r="T245" s="179">
        <f t="shared" si="58"/>
        <v>1</v>
      </c>
      <c r="U245" s="180">
        <f t="shared" si="59"/>
        <v>100000</v>
      </c>
      <c r="V245" s="181">
        <f t="shared" si="60"/>
        <v>1</v>
      </c>
      <c r="W245" s="182">
        <f t="shared" si="61"/>
        <v>100000</v>
      </c>
      <c r="X245" s="184">
        <v>2</v>
      </c>
      <c r="Y245" s="187" t="s">
        <v>49</v>
      </c>
      <c r="Z245" s="192">
        <v>100000</v>
      </c>
      <c r="AA245" s="193">
        <f t="shared" si="49"/>
        <v>200000</v>
      </c>
      <c r="AB245" s="186">
        <f t="shared" si="63"/>
        <v>0</v>
      </c>
      <c r="AC245" s="187">
        <f t="shared" si="64"/>
        <v>0</v>
      </c>
    </row>
    <row r="246" spans="1:30" ht="15.6">
      <c r="A246" s="44"/>
      <c r="B246" s="44"/>
      <c r="C246" s="44"/>
      <c r="D246" s="90" t="s">
        <v>395</v>
      </c>
      <c r="E246" s="205" t="s">
        <v>14</v>
      </c>
      <c r="F246" s="210">
        <v>1195000</v>
      </c>
      <c r="G246" s="135">
        <v>0</v>
      </c>
      <c r="H246" s="136"/>
      <c r="I246" s="130">
        <f t="shared" si="50"/>
        <v>0</v>
      </c>
      <c r="J246" s="131">
        <v>0</v>
      </c>
      <c r="K246" s="130">
        <f t="shared" si="51"/>
        <v>0</v>
      </c>
      <c r="L246" s="130">
        <f t="shared" si="52"/>
        <v>0</v>
      </c>
      <c r="M246" s="130">
        <f t="shared" si="53"/>
        <v>0</v>
      </c>
      <c r="N246" s="160">
        <v>6</v>
      </c>
      <c r="O246" s="158">
        <f t="shared" si="54"/>
        <v>7170000</v>
      </c>
      <c r="P246" s="159">
        <v>6</v>
      </c>
      <c r="Q246" s="158">
        <f t="shared" si="55"/>
        <v>7170000</v>
      </c>
      <c r="R246" s="158">
        <f t="shared" si="56"/>
        <v>0</v>
      </c>
      <c r="S246" s="158">
        <f t="shared" si="57"/>
        <v>0</v>
      </c>
      <c r="T246" s="179">
        <f t="shared" si="58"/>
        <v>6</v>
      </c>
      <c r="U246" s="180">
        <f t="shared" si="59"/>
        <v>7170000</v>
      </c>
      <c r="V246" s="181">
        <f t="shared" si="60"/>
        <v>6</v>
      </c>
      <c r="W246" s="182">
        <f t="shared" si="61"/>
        <v>7170000</v>
      </c>
      <c r="X246" s="184"/>
      <c r="Y246" s="187"/>
      <c r="Z246" s="192"/>
      <c r="AA246" s="193"/>
      <c r="AB246" s="186">
        <f t="shared" si="63"/>
        <v>0</v>
      </c>
      <c r="AC246" s="187">
        <f t="shared" si="64"/>
        <v>0</v>
      </c>
      <c r="AD246" s="27"/>
    </row>
    <row r="247" spans="1:30">
      <c r="A247" s="44"/>
      <c r="B247" s="44"/>
      <c r="C247" s="44"/>
      <c r="D247" s="47"/>
      <c r="E247" s="216"/>
      <c r="F247" s="211"/>
      <c r="G247" s="125"/>
      <c r="H247" s="137"/>
      <c r="I247" s="138">
        <f>SUM(I5:I246)</f>
        <v>175773220.80000001</v>
      </c>
      <c r="J247" s="139"/>
      <c r="K247" s="138">
        <f>SUM(K5:K246)</f>
        <v>177040743.12000003</v>
      </c>
      <c r="L247" s="138">
        <f t="shared" si="52"/>
        <v>1267522.3200000226</v>
      </c>
      <c r="M247" s="138">
        <f t="shared" si="53"/>
        <v>0</v>
      </c>
      <c r="N247" s="160"/>
      <c r="O247" s="161">
        <f>SUM(O5:O246)</f>
        <v>39541980</v>
      </c>
      <c r="P247" s="162"/>
      <c r="Q247" s="161">
        <f>SUM(Q5:Q246)</f>
        <v>36523761.950000003</v>
      </c>
      <c r="R247" s="161">
        <f t="shared" si="56"/>
        <v>0</v>
      </c>
      <c r="S247" s="161">
        <f t="shared" si="57"/>
        <v>3018218.049999997</v>
      </c>
      <c r="T247" s="187"/>
      <c r="U247" s="194">
        <f>SUM(U5:U246)</f>
        <v>215315200.80000001</v>
      </c>
      <c r="V247" s="187"/>
      <c r="W247" s="194">
        <f>SUM(W5:W246)</f>
        <v>213564505.07000002</v>
      </c>
      <c r="X247" s="187"/>
      <c r="Y247" s="187"/>
      <c r="Z247" s="187"/>
      <c r="AA247" s="195"/>
      <c r="AB247" s="186">
        <f>SUM(AB5:AB246)</f>
        <v>16056971.52</v>
      </c>
      <c r="AC247" s="186">
        <f>SUM(AC5:AC246)</f>
        <v>17807667.25</v>
      </c>
    </row>
    <row r="248" spans="1:30">
      <c r="L248" s="143">
        <f>SUM(L5:L247)</f>
        <v>17327243.840000022</v>
      </c>
      <c r="M248" s="143">
        <f>SUM(M5:M247)</f>
        <v>14792199.199999999</v>
      </c>
      <c r="R248" s="165">
        <f>SUM(R5:R247)</f>
        <v>0</v>
      </c>
      <c r="S248" s="165">
        <f>SUM(S5:S247)</f>
        <v>6036436.0999999968</v>
      </c>
      <c r="AB248" s="198"/>
      <c r="AC248" s="198"/>
    </row>
    <row r="249" spans="1:30" ht="34.799999999999997" customHeight="1">
      <c r="A249" s="111" t="s">
        <v>406</v>
      </c>
      <c r="B249" s="112"/>
      <c r="C249" s="112"/>
      <c r="D249" s="112"/>
      <c r="E249" s="112"/>
      <c r="F249" s="112"/>
      <c r="G249" s="112"/>
      <c r="H249" s="112"/>
      <c r="I249" s="112"/>
      <c r="J249" s="112"/>
      <c r="K249" s="112"/>
      <c r="L249" s="112"/>
      <c r="M249" s="112"/>
      <c r="N249" s="112"/>
      <c r="O249" s="112"/>
      <c r="P249" s="112"/>
      <c r="Q249" s="112"/>
      <c r="R249" s="112"/>
      <c r="S249" s="112"/>
      <c r="T249" s="112"/>
      <c r="U249" s="112"/>
      <c r="V249" s="112"/>
      <c r="W249" s="112"/>
      <c r="X249" s="112"/>
      <c r="Y249" s="112"/>
      <c r="Z249" s="112"/>
      <c r="AA249" s="112"/>
      <c r="AB249" s="112"/>
      <c r="AC249" s="112"/>
    </row>
    <row r="250" spans="1:30">
      <c r="A250" s="94" t="s">
        <v>353</v>
      </c>
      <c r="B250" s="94"/>
      <c r="C250" s="94"/>
      <c r="D250" s="99" t="s">
        <v>407</v>
      </c>
      <c r="E250" s="218" t="s">
        <v>400</v>
      </c>
      <c r="F250" s="117" t="s">
        <v>402</v>
      </c>
      <c r="G250" s="125"/>
      <c r="H250" s="137"/>
      <c r="I250" s="137"/>
      <c r="J250" s="126" t="s">
        <v>401</v>
      </c>
      <c r="K250" s="124" t="s">
        <v>357</v>
      </c>
      <c r="L250" s="137"/>
      <c r="M250" s="137"/>
      <c r="N250" s="160"/>
      <c r="O250" s="160"/>
      <c r="P250" s="166"/>
      <c r="Q250" s="160"/>
      <c r="R250" s="160"/>
      <c r="S250" s="160"/>
      <c r="T250" s="187"/>
      <c r="U250" s="187"/>
      <c r="V250" s="174" t="s">
        <v>401</v>
      </c>
      <c r="W250" s="174" t="s">
        <v>357</v>
      </c>
      <c r="X250" s="187"/>
      <c r="Y250" s="187"/>
      <c r="Z250" s="187"/>
      <c r="AA250" s="195"/>
      <c r="AB250" s="192"/>
      <c r="AC250" s="192"/>
    </row>
    <row r="251" spans="1:30" ht="19.95" customHeight="1">
      <c r="A251" s="44"/>
      <c r="B251" s="44"/>
      <c r="C251" s="44"/>
      <c r="D251" s="47" t="s">
        <v>365</v>
      </c>
      <c r="E251" s="205" t="s">
        <v>11</v>
      </c>
      <c r="F251" s="210"/>
      <c r="G251" s="125"/>
      <c r="H251" s="137"/>
      <c r="I251" s="137"/>
      <c r="J251" s="144">
        <v>262.74</v>
      </c>
      <c r="K251" s="137"/>
      <c r="L251" s="137"/>
      <c r="M251" s="137"/>
      <c r="N251" s="160"/>
      <c r="O251" s="160"/>
      <c r="P251" s="166"/>
      <c r="Q251" s="160"/>
      <c r="R251" s="160"/>
      <c r="S251" s="160"/>
      <c r="T251" s="187"/>
      <c r="U251" s="187"/>
      <c r="V251" s="187"/>
      <c r="W251" s="187"/>
      <c r="X251" s="187"/>
      <c r="Y251" s="187"/>
      <c r="Z251" s="187"/>
      <c r="AA251" s="195"/>
      <c r="AB251" s="192"/>
      <c r="AC251" s="192"/>
    </row>
    <row r="252" spans="1:30" ht="33.6" customHeight="1">
      <c r="A252" s="44"/>
      <c r="B252" s="44"/>
      <c r="C252" s="44"/>
      <c r="D252" s="47" t="s">
        <v>650</v>
      </c>
      <c r="E252" s="216" t="s">
        <v>276</v>
      </c>
      <c r="F252" s="211"/>
      <c r="G252" s="125"/>
      <c r="H252" s="137"/>
      <c r="I252" s="137"/>
      <c r="J252" s="144">
        <v>28.01</v>
      </c>
      <c r="K252" s="137"/>
      <c r="L252" s="137"/>
      <c r="M252" s="137"/>
      <c r="N252" s="160"/>
      <c r="O252" s="160"/>
      <c r="P252" s="166"/>
      <c r="Q252" s="160"/>
      <c r="R252" s="160"/>
      <c r="S252" s="160"/>
      <c r="T252" s="187"/>
      <c r="U252" s="187"/>
      <c r="V252" s="187"/>
      <c r="W252" s="187"/>
      <c r="X252" s="187"/>
      <c r="Y252" s="187"/>
      <c r="Z252" s="187"/>
      <c r="AA252" s="195"/>
      <c r="AB252" s="192"/>
      <c r="AC252" s="192"/>
    </row>
    <row r="253" spans="1:30">
      <c r="A253" s="44"/>
      <c r="B253" s="44"/>
      <c r="C253" s="44"/>
      <c r="D253" s="47" t="s">
        <v>651</v>
      </c>
      <c r="E253" s="216" t="s">
        <v>11</v>
      </c>
      <c r="F253" s="211"/>
      <c r="G253" s="125"/>
      <c r="H253" s="137"/>
      <c r="I253" s="137"/>
      <c r="J253" s="144">
        <v>636.23</v>
      </c>
      <c r="K253" s="137"/>
      <c r="L253" s="137"/>
      <c r="M253" s="137"/>
      <c r="N253" s="160"/>
      <c r="O253" s="160"/>
      <c r="P253" s="166"/>
      <c r="Q253" s="160"/>
      <c r="R253" s="160"/>
      <c r="S253" s="160"/>
      <c r="T253" s="187"/>
      <c r="U253" s="187"/>
      <c r="V253" s="187"/>
      <c r="W253" s="187"/>
      <c r="X253" s="187"/>
      <c r="Y253" s="187"/>
      <c r="Z253" s="187"/>
      <c r="AA253" s="195"/>
      <c r="AB253" s="192"/>
      <c r="AC253" s="192"/>
    </row>
    <row r="254" spans="1:30" ht="156">
      <c r="A254" s="44"/>
      <c r="B254" s="44"/>
      <c r="C254" s="44"/>
      <c r="D254" s="7" t="s">
        <v>381</v>
      </c>
      <c r="E254" s="216" t="s">
        <v>14</v>
      </c>
      <c r="F254" s="211"/>
      <c r="G254" s="125"/>
      <c r="H254" s="137"/>
      <c r="I254" s="137"/>
      <c r="J254" s="144">
        <v>1</v>
      </c>
      <c r="K254" s="137"/>
      <c r="L254" s="137"/>
      <c r="M254" s="137"/>
      <c r="N254" s="160"/>
      <c r="O254" s="160"/>
      <c r="P254" s="166"/>
      <c r="Q254" s="160"/>
      <c r="R254" s="160"/>
      <c r="S254" s="160"/>
      <c r="T254" s="187"/>
      <c r="U254" s="187"/>
      <c r="V254" s="187"/>
      <c r="W254" s="187"/>
      <c r="X254" s="187"/>
      <c r="Y254" s="187"/>
      <c r="Z254" s="187"/>
      <c r="AA254" s="195"/>
      <c r="AB254" s="192"/>
      <c r="AC254" s="192"/>
    </row>
    <row r="255" spans="1:30" ht="28.8">
      <c r="A255" s="44"/>
      <c r="B255" s="44"/>
      <c r="C255" s="44"/>
      <c r="D255" s="47" t="s">
        <v>382</v>
      </c>
      <c r="E255" s="216" t="s">
        <v>11</v>
      </c>
      <c r="F255" s="211"/>
      <c r="G255" s="125"/>
      <c r="H255" s="137"/>
      <c r="I255" s="137"/>
      <c r="J255" s="144">
        <v>4925</v>
      </c>
      <c r="K255" s="137"/>
      <c r="L255" s="137"/>
      <c r="M255" s="137"/>
      <c r="N255" s="160"/>
      <c r="O255" s="160"/>
      <c r="P255" s="166"/>
      <c r="Q255" s="160"/>
      <c r="R255" s="160"/>
      <c r="S255" s="160"/>
      <c r="T255" s="187"/>
      <c r="U255" s="187"/>
      <c r="V255" s="187"/>
      <c r="W255" s="187"/>
      <c r="X255" s="187"/>
      <c r="Y255" s="187"/>
      <c r="Z255" s="187"/>
      <c r="AA255" s="195"/>
      <c r="AB255" s="192"/>
      <c r="AC255" s="192"/>
    </row>
    <row r="256" spans="1:30">
      <c r="A256" s="44"/>
      <c r="B256" s="44"/>
      <c r="C256" s="44"/>
      <c r="D256" s="47" t="s">
        <v>652</v>
      </c>
      <c r="E256" s="216" t="s">
        <v>64</v>
      </c>
      <c r="F256" s="211"/>
      <c r="G256" s="125"/>
      <c r="H256" s="137"/>
      <c r="I256" s="137"/>
      <c r="J256" s="144"/>
      <c r="K256" s="137"/>
      <c r="L256" s="137"/>
      <c r="M256" s="137"/>
      <c r="N256" s="160"/>
      <c r="O256" s="160"/>
      <c r="P256" s="166"/>
      <c r="Q256" s="160"/>
      <c r="R256" s="160"/>
      <c r="S256" s="160"/>
      <c r="T256" s="187"/>
      <c r="U256" s="187"/>
      <c r="V256" s="187"/>
      <c r="W256" s="187"/>
      <c r="X256" s="187"/>
      <c r="Y256" s="187"/>
      <c r="Z256" s="187"/>
      <c r="AA256" s="195"/>
      <c r="AB256" s="192"/>
      <c r="AC256" s="192"/>
    </row>
    <row r="257" spans="1:29">
      <c r="A257" s="44"/>
      <c r="B257" s="44"/>
      <c r="C257" s="44"/>
      <c r="D257" s="47" t="s">
        <v>653</v>
      </c>
      <c r="E257" s="216" t="s">
        <v>11</v>
      </c>
      <c r="F257" s="211"/>
      <c r="G257" s="125"/>
      <c r="H257" s="137"/>
      <c r="I257" s="137"/>
      <c r="J257" s="144">
        <v>98.22</v>
      </c>
      <c r="K257" s="137"/>
      <c r="L257" s="137"/>
      <c r="M257" s="137"/>
      <c r="N257" s="160"/>
      <c r="O257" s="160"/>
      <c r="P257" s="166"/>
      <c r="Q257" s="160"/>
      <c r="R257" s="160"/>
      <c r="S257" s="160"/>
      <c r="T257" s="187"/>
      <c r="U257" s="187"/>
      <c r="V257" s="187"/>
      <c r="W257" s="187"/>
      <c r="X257" s="187"/>
      <c r="Y257" s="187"/>
      <c r="Z257" s="187"/>
      <c r="AA257" s="195"/>
      <c r="AB257" s="192"/>
      <c r="AC257" s="192"/>
    </row>
    <row r="258" spans="1:29">
      <c r="A258" s="44"/>
      <c r="B258" s="44"/>
      <c r="C258" s="44"/>
      <c r="D258" s="47" t="s">
        <v>654</v>
      </c>
      <c r="E258" s="216" t="s">
        <v>11</v>
      </c>
      <c r="F258" s="211"/>
      <c r="G258" s="125"/>
      <c r="H258" s="137"/>
      <c r="I258" s="137"/>
      <c r="J258" s="144">
        <v>61.064999999999998</v>
      </c>
      <c r="K258" s="137"/>
      <c r="L258" s="137"/>
      <c r="M258" s="137"/>
      <c r="N258" s="160"/>
      <c r="O258" s="160"/>
      <c r="P258" s="166"/>
      <c r="Q258" s="160"/>
      <c r="R258" s="160"/>
      <c r="S258" s="160"/>
      <c r="T258" s="187"/>
      <c r="U258" s="187"/>
      <c r="V258" s="187"/>
      <c r="W258" s="187"/>
      <c r="X258" s="187"/>
      <c r="Y258" s="187"/>
      <c r="Z258" s="187"/>
      <c r="AA258" s="195"/>
      <c r="AB258" s="192"/>
      <c r="AC258" s="192"/>
    </row>
    <row r="259" spans="1:29">
      <c r="A259" s="44"/>
      <c r="B259" s="44"/>
      <c r="C259" s="44"/>
      <c r="D259" s="47" t="s">
        <v>655</v>
      </c>
      <c r="E259" s="216" t="s">
        <v>11</v>
      </c>
      <c r="F259" s="211"/>
      <c r="G259" s="125"/>
      <c r="H259" s="137"/>
      <c r="I259" s="137"/>
      <c r="J259" s="144">
        <v>63.96</v>
      </c>
      <c r="K259" s="137"/>
      <c r="L259" s="137"/>
      <c r="M259" s="137"/>
      <c r="N259" s="160"/>
      <c r="O259" s="160"/>
      <c r="P259" s="166"/>
      <c r="Q259" s="160"/>
      <c r="R259" s="160"/>
      <c r="S259" s="160"/>
      <c r="T259" s="187"/>
      <c r="U259" s="187"/>
      <c r="V259" s="187"/>
      <c r="W259" s="187"/>
      <c r="X259" s="187"/>
      <c r="Y259" s="187"/>
      <c r="Z259" s="187"/>
      <c r="AA259" s="195"/>
      <c r="AB259" s="192"/>
      <c r="AC259" s="192"/>
    </row>
    <row r="260" spans="1:29">
      <c r="A260" s="44"/>
      <c r="B260" s="44"/>
      <c r="C260" s="44"/>
      <c r="D260" s="47" t="s">
        <v>371</v>
      </c>
      <c r="E260" s="216" t="s">
        <v>14</v>
      </c>
      <c r="F260" s="211">
        <v>30000</v>
      </c>
      <c r="G260" s="125"/>
      <c r="H260" s="137"/>
      <c r="I260" s="137"/>
      <c r="J260" s="144"/>
      <c r="K260" s="137"/>
      <c r="L260" s="137"/>
      <c r="M260" s="137"/>
      <c r="N260" s="160"/>
      <c r="O260" s="160"/>
      <c r="P260" s="166"/>
      <c r="Q260" s="160"/>
      <c r="R260" s="160"/>
      <c r="S260" s="160"/>
      <c r="T260" s="187"/>
      <c r="U260" s="187"/>
      <c r="V260" s="187">
        <v>1</v>
      </c>
      <c r="W260" s="187">
        <f>V260*F260</f>
        <v>30000</v>
      </c>
      <c r="X260" s="187"/>
      <c r="Y260" s="187"/>
      <c r="Z260" s="187"/>
      <c r="AA260" s="195"/>
      <c r="AB260" s="192"/>
      <c r="AC260" s="192"/>
    </row>
    <row r="261" spans="1:29">
      <c r="A261" s="44"/>
      <c r="B261" s="44"/>
      <c r="C261" s="44"/>
      <c r="D261" s="47" t="s">
        <v>372</v>
      </c>
      <c r="E261" s="216" t="s">
        <v>14</v>
      </c>
      <c r="F261" s="211">
        <v>40000</v>
      </c>
      <c r="G261" s="125"/>
      <c r="H261" s="137"/>
      <c r="I261" s="137"/>
      <c r="J261" s="144"/>
      <c r="K261" s="137"/>
      <c r="L261" s="137"/>
      <c r="M261" s="137"/>
      <c r="N261" s="160"/>
      <c r="O261" s="160"/>
      <c r="P261" s="166"/>
      <c r="Q261" s="160"/>
      <c r="R261" s="160"/>
      <c r="S261" s="160"/>
      <c r="T261" s="187"/>
      <c r="U261" s="187"/>
      <c r="V261" s="187">
        <v>7</v>
      </c>
      <c r="W261" s="187">
        <f t="shared" ref="W261:W264" si="65">V261*F261</f>
        <v>280000</v>
      </c>
      <c r="X261" s="187"/>
      <c r="Y261" s="187"/>
      <c r="Z261" s="187"/>
      <c r="AA261" s="195"/>
      <c r="AB261" s="192"/>
      <c r="AC261" s="192"/>
    </row>
    <row r="262" spans="1:29">
      <c r="A262" s="44"/>
      <c r="B262" s="44"/>
      <c r="C262" s="44"/>
      <c r="D262" s="47" t="s">
        <v>373</v>
      </c>
      <c r="E262" s="216" t="s">
        <v>14</v>
      </c>
      <c r="F262" s="211">
        <v>14500</v>
      </c>
      <c r="G262" s="125"/>
      <c r="H262" s="137"/>
      <c r="I262" s="137"/>
      <c r="J262" s="144"/>
      <c r="K262" s="137"/>
      <c r="L262" s="137"/>
      <c r="M262" s="137"/>
      <c r="N262" s="160"/>
      <c r="O262" s="160"/>
      <c r="P262" s="166"/>
      <c r="Q262" s="160"/>
      <c r="R262" s="160"/>
      <c r="S262" s="160"/>
      <c r="T262" s="187"/>
      <c r="U262" s="187"/>
      <c r="V262" s="187">
        <v>1</v>
      </c>
      <c r="W262" s="187">
        <f t="shared" si="65"/>
        <v>14500</v>
      </c>
      <c r="X262" s="187"/>
      <c r="Y262" s="187"/>
      <c r="Z262" s="187"/>
      <c r="AA262" s="195"/>
      <c r="AB262" s="192"/>
      <c r="AC262" s="192"/>
    </row>
    <row r="263" spans="1:29">
      <c r="A263" s="44"/>
      <c r="B263" s="44"/>
      <c r="C263" s="44"/>
      <c r="D263" s="47" t="s">
        <v>657</v>
      </c>
      <c r="E263" s="216" t="s">
        <v>49</v>
      </c>
      <c r="F263" s="211">
        <v>40000</v>
      </c>
      <c r="G263" s="125"/>
      <c r="H263" s="137"/>
      <c r="I263" s="137"/>
      <c r="J263" s="144"/>
      <c r="K263" s="137"/>
      <c r="L263" s="137"/>
      <c r="M263" s="137"/>
      <c r="N263" s="160"/>
      <c r="O263" s="160"/>
      <c r="P263" s="166"/>
      <c r="Q263" s="160"/>
      <c r="R263" s="160"/>
      <c r="S263" s="160"/>
      <c r="T263" s="187"/>
      <c r="U263" s="187"/>
      <c r="V263" s="187">
        <v>1</v>
      </c>
      <c r="W263" s="187">
        <f t="shared" si="65"/>
        <v>40000</v>
      </c>
      <c r="X263" s="187"/>
      <c r="Y263" s="187"/>
      <c r="Z263" s="187"/>
      <c r="AA263" s="195"/>
      <c r="AB263" s="192"/>
      <c r="AC263" s="192"/>
    </row>
    <row r="264" spans="1:29">
      <c r="A264" s="44"/>
      <c r="B264" s="44"/>
      <c r="C264" s="44"/>
      <c r="D264" s="47" t="s">
        <v>379</v>
      </c>
      <c r="E264" s="216" t="s">
        <v>49</v>
      </c>
      <c r="F264" s="211">
        <v>185000</v>
      </c>
      <c r="G264" s="125"/>
      <c r="H264" s="137"/>
      <c r="I264" s="137"/>
      <c r="J264" s="144"/>
      <c r="K264" s="137"/>
      <c r="L264" s="137"/>
      <c r="M264" s="137"/>
      <c r="N264" s="160"/>
      <c r="O264" s="160"/>
      <c r="P264" s="166"/>
      <c r="Q264" s="160"/>
      <c r="R264" s="160"/>
      <c r="S264" s="160"/>
      <c r="T264" s="187"/>
      <c r="U264" s="187"/>
      <c r="V264" s="187">
        <v>1</v>
      </c>
      <c r="W264" s="187">
        <f t="shared" si="65"/>
        <v>185000</v>
      </c>
      <c r="X264" s="187"/>
      <c r="Y264" s="187"/>
      <c r="Z264" s="187"/>
      <c r="AA264" s="195"/>
      <c r="AB264" s="192"/>
      <c r="AC264" s="192"/>
    </row>
    <row r="265" spans="1:29">
      <c r="A265" s="44"/>
      <c r="B265" s="44"/>
      <c r="C265" s="44"/>
      <c r="D265" s="47"/>
      <c r="E265" s="216"/>
      <c r="F265" s="211"/>
      <c r="G265" s="125"/>
      <c r="H265" s="137"/>
      <c r="I265" s="137"/>
      <c r="J265" s="144"/>
      <c r="K265" s="137"/>
      <c r="L265" s="137"/>
      <c r="M265" s="137"/>
      <c r="N265" s="160"/>
      <c r="O265" s="160"/>
      <c r="P265" s="166"/>
      <c r="Q265" s="160"/>
      <c r="R265" s="160"/>
      <c r="S265" s="160"/>
      <c r="T265" s="187"/>
      <c r="U265" s="187"/>
      <c r="V265" s="187"/>
      <c r="W265" s="187"/>
      <c r="X265" s="187"/>
      <c r="Y265" s="187"/>
      <c r="Z265" s="187"/>
      <c r="AA265" s="195"/>
      <c r="AB265" s="192"/>
      <c r="AC265" s="192"/>
    </row>
    <row r="266" spans="1:29">
      <c r="A266" s="44"/>
      <c r="B266" s="44"/>
      <c r="C266" s="44"/>
      <c r="D266" s="47"/>
      <c r="E266" s="216"/>
      <c r="F266" s="211"/>
      <c r="G266" s="125"/>
      <c r="H266" s="137"/>
      <c r="I266" s="137"/>
      <c r="J266" s="144"/>
      <c r="K266" s="137"/>
      <c r="L266" s="137"/>
      <c r="M266" s="137"/>
      <c r="N266" s="160"/>
      <c r="O266" s="160"/>
      <c r="P266" s="166"/>
      <c r="Q266" s="160"/>
      <c r="R266" s="160"/>
      <c r="S266" s="160"/>
      <c r="T266" s="187"/>
      <c r="U266" s="187"/>
      <c r="V266" s="187"/>
      <c r="W266" s="187"/>
      <c r="X266" s="187"/>
      <c r="Y266" s="187"/>
      <c r="Z266" s="187"/>
      <c r="AA266" s="195"/>
      <c r="AB266" s="192"/>
      <c r="AC266" s="192"/>
    </row>
    <row r="267" spans="1:29">
      <c r="A267" s="44"/>
      <c r="B267" s="44"/>
      <c r="C267" s="44"/>
      <c r="D267" s="47"/>
      <c r="E267" s="216"/>
      <c r="F267" s="211"/>
      <c r="G267" s="125"/>
      <c r="H267" s="137"/>
      <c r="I267" s="137"/>
      <c r="J267" s="144"/>
      <c r="K267" s="137"/>
      <c r="L267" s="137"/>
      <c r="M267" s="137"/>
      <c r="N267" s="160"/>
      <c r="O267" s="160"/>
      <c r="P267" s="166"/>
      <c r="Q267" s="160"/>
      <c r="R267" s="160"/>
      <c r="S267" s="160"/>
      <c r="T267" s="187"/>
      <c r="U267" s="187"/>
      <c r="V267" s="187"/>
      <c r="W267" s="187"/>
      <c r="X267" s="187"/>
      <c r="Y267" s="187"/>
      <c r="Z267" s="187"/>
      <c r="AA267" s="195"/>
      <c r="AB267" s="192"/>
      <c r="AC267" s="192"/>
    </row>
    <row r="268" spans="1:29">
      <c r="A268" s="44"/>
      <c r="B268" s="44"/>
      <c r="C268" s="44"/>
      <c r="D268" s="47"/>
      <c r="E268" s="216"/>
      <c r="F268" s="211"/>
      <c r="G268" s="125"/>
      <c r="H268" s="137"/>
      <c r="I268" s="137"/>
      <c r="J268" s="144"/>
      <c r="K268" s="137"/>
      <c r="L268" s="137"/>
      <c r="M268" s="137"/>
      <c r="N268" s="160"/>
      <c r="O268" s="160"/>
      <c r="P268" s="166"/>
      <c r="Q268" s="160"/>
      <c r="R268" s="160"/>
      <c r="S268" s="160"/>
      <c r="T268" s="187"/>
      <c r="U268" s="187"/>
      <c r="V268" s="187"/>
      <c r="W268" s="187"/>
      <c r="X268" s="187"/>
      <c r="Y268" s="187"/>
      <c r="Z268" s="187"/>
      <c r="AA268" s="195"/>
      <c r="AB268" s="192"/>
      <c r="AC268" s="192"/>
    </row>
    <row r="269" spans="1:29">
      <c r="A269" s="44"/>
      <c r="B269" s="44"/>
      <c r="C269" s="44"/>
      <c r="D269" s="47"/>
      <c r="E269" s="216"/>
      <c r="F269" s="211"/>
      <c r="G269" s="125"/>
      <c r="H269" s="137"/>
      <c r="I269" s="137"/>
      <c r="J269" s="144"/>
      <c r="K269" s="137"/>
      <c r="L269" s="137"/>
      <c r="M269" s="137"/>
      <c r="N269" s="160"/>
      <c r="O269" s="160"/>
      <c r="P269" s="166"/>
      <c r="Q269" s="160"/>
      <c r="R269" s="160"/>
      <c r="S269" s="160"/>
      <c r="T269" s="187"/>
      <c r="U269" s="187"/>
      <c r="V269" s="187"/>
      <c r="W269" s="187"/>
      <c r="X269" s="187"/>
      <c r="Y269" s="187"/>
      <c r="Z269" s="187"/>
      <c r="AA269" s="195"/>
      <c r="AB269" s="192"/>
      <c r="AC269" s="192"/>
    </row>
    <row r="270" spans="1:29">
      <c r="AB270" s="198"/>
      <c r="AC270" s="198"/>
    </row>
    <row r="271" spans="1:29">
      <c r="O271" s="165"/>
      <c r="Q271" s="165"/>
      <c r="R271" s="165"/>
      <c r="S271" s="165"/>
      <c r="AB271" s="199">
        <f>AB247-AC247</f>
        <v>-1750695.7300000004</v>
      </c>
    </row>
    <row r="272" spans="1:29">
      <c r="AB272" s="199"/>
      <c r="AC272" s="199"/>
    </row>
    <row r="274" spans="1:27" ht="15.6">
      <c r="A274" s="44"/>
      <c r="B274" s="44"/>
      <c r="C274" s="44"/>
      <c r="D274" s="3" t="s">
        <v>347</v>
      </c>
      <c r="E274" s="219"/>
      <c r="F274" s="213"/>
      <c r="G274" s="125"/>
      <c r="H274" s="137"/>
      <c r="I274" s="137"/>
      <c r="J274" s="144"/>
      <c r="K274" s="137"/>
      <c r="L274" s="137"/>
      <c r="M274" s="137"/>
      <c r="N274" s="160"/>
      <c r="O274" s="160"/>
      <c r="P274" s="166"/>
      <c r="Q274" s="160"/>
      <c r="R274" s="160"/>
      <c r="S274" s="160"/>
      <c r="T274" s="187"/>
      <c r="U274" s="187"/>
      <c r="V274" s="187"/>
      <c r="W274" s="187"/>
      <c r="X274" s="187"/>
      <c r="Y274" s="187"/>
      <c r="Z274" s="187"/>
      <c r="AA274" s="195"/>
    </row>
    <row r="275" spans="1:27">
      <c r="A275" s="44"/>
      <c r="B275" s="44"/>
      <c r="C275" s="44"/>
      <c r="D275" s="47" t="s">
        <v>365</v>
      </c>
      <c r="E275" s="216"/>
      <c r="F275" s="211"/>
      <c r="G275" s="135">
        <v>0</v>
      </c>
      <c r="H275" s="136"/>
      <c r="I275" s="136"/>
      <c r="J275" s="144"/>
      <c r="K275" s="136"/>
      <c r="L275" s="136"/>
      <c r="M275" s="136"/>
      <c r="N275" s="160"/>
      <c r="O275" s="167"/>
      <c r="P275" s="166"/>
      <c r="Q275" s="167"/>
      <c r="R275" s="167"/>
      <c r="S275" s="167"/>
      <c r="T275" s="184">
        <f>G275+N275</f>
        <v>0</v>
      </c>
      <c r="U275" s="192"/>
      <c r="V275" s="187">
        <v>80</v>
      </c>
      <c r="W275" s="187" t="e">
        <f>V275*#REF!</f>
        <v>#REF!</v>
      </c>
      <c r="X275" s="184">
        <v>79.578999999999994</v>
      </c>
      <c r="Y275" s="187" t="s">
        <v>368</v>
      </c>
      <c r="Z275" s="192">
        <v>875</v>
      </c>
      <c r="AA275" s="193">
        <f t="shared" ref="AA275:AA289" si="66">X275*Z275</f>
        <v>69631.625</v>
      </c>
    </row>
    <row r="276" spans="1:27">
      <c r="A276" s="44"/>
      <c r="B276" s="44"/>
      <c r="C276" s="44"/>
      <c r="D276" s="47" t="s">
        <v>366</v>
      </c>
      <c r="E276" s="216"/>
      <c r="F276" s="211"/>
      <c r="G276" s="135">
        <v>0</v>
      </c>
      <c r="H276" s="136"/>
      <c r="I276" s="136"/>
      <c r="J276" s="144"/>
      <c r="K276" s="136"/>
      <c r="L276" s="136"/>
      <c r="M276" s="136"/>
      <c r="N276" s="160"/>
      <c r="O276" s="167"/>
      <c r="P276" s="166"/>
      <c r="Q276" s="167"/>
      <c r="R276" s="167"/>
      <c r="S276" s="167"/>
      <c r="T276" s="184">
        <f>G276+N276</f>
        <v>0</v>
      </c>
      <c r="U276" s="192"/>
      <c r="V276" s="187">
        <v>24.1</v>
      </c>
      <c r="W276" s="187" t="e">
        <f>V276*#REF!</f>
        <v>#REF!</v>
      </c>
      <c r="X276" s="184">
        <v>24.1</v>
      </c>
      <c r="Y276" s="187" t="s">
        <v>380</v>
      </c>
      <c r="Z276" s="192">
        <v>6722</v>
      </c>
      <c r="AA276" s="193">
        <f t="shared" si="66"/>
        <v>162000.20000000001</v>
      </c>
    </row>
    <row r="277" spans="1:27">
      <c r="A277" s="44"/>
      <c r="B277" s="44"/>
      <c r="C277" s="44"/>
      <c r="D277" s="47" t="s">
        <v>367</v>
      </c>
      <c r="E277" s="216"/>
      <c r="F277" s="211"/>
      <c r="G277" s="135">
        <v>0</v>
      </c>
      <c r="H277" s="136"/>
      <c r="I277" s="136"/>
      <c r="J277" s="144"/>
      <c r="K277" s="136"/>
      <c r="L277" s="136"/>
      <c r="M277" s="136"/>
      <c r="N277" s="160"/>
      <c r="O277" s="167"/>
      <c r="P277" s="166"/>
      <c r="Q277" s="167"/>
      <c r="R277" s="167"/>
      <c r="S277" s="167"/>
      <c r="T277" s="184">
        <f>G278+N277</f>
        <v>0</v>
      </c>
      <c r="U277" s="192"/>
      <c r="V277" s="187">
        <v>827.13</v>
      </c>
      <c r="W277" s="187" t="e">
        <f>V277*#REF!</f>
        <v>#REF!</v>
      </c>
      <c r="X277" s="184">
        <v>827.13</v>
      </c>
      <c r="Y277" s="187" t="s">
        <v>368</v>
      </c>
      <c r="Z277" s="192">
        <v>310</v>
      </c>
      <c r="AA277" s="193">
        <f t="shared" si="66"/>
        <v>256410.3</v>
      </c>
    </row>
    <row r="278" spans="1:27">
      <c r="A278" s="44"/>
      <c r="B278" s="44"/>
      <c r="C278" s="44"/>
      <c r="D278" s="47" t="s">
        <v>371</v>
      </c>
      <c r="E278" s="216"/>
      <c r="F278" s="211"/>
      <c r="G278" s="135">
        <v>0</v>
      </c>
      <c r="H278" s="136"/>
      <c r="I278" s="136"/>
      <c r="J278" s="144"/>
      <c r="K278" s="136"/>
      <c r="L278" s="136"/>
      <c r="M278" s="136"/>
      <c r="N278" s="160"/>
      <c r="O278" s="167"/>
      <c r="P278" s="166"/>
      <c r="Q278" s="167"/>
      <c r="R278" s="167"/>
      <c r="S278" s="167"/>
      <c r="T278" s="184">
        <v>0</v>
      </c>
      <c r="U278" s="192"/>
      <c r="V278" s="184">
        <v>1</v>
      </c>
      <c r="W278" s="187" t="e">
        <f>V278*#REF!</f>
        <v>#REF!</v>
      </c>
      <c r="X278" s="184">
        <v>1</v>
      </c>
      <c r="Y278" s="187" t="s">
        <v>14</v>
      </c>
      <c r="Z278" s="192">
        <v>30000</v>
      </c>
      <c r="AA278" s="193">
        <f t="shared" si="66"/>
        <v>30000</v>
      </c>
    </row>
    <row r="279" spans="1:27">
      <c r="A279" s="44"/>
      <c r="B279" s="44"/>
      <c r="C279" s="44"/>
      <c r="D279" s="47" t="s">
        <v>372</v>
      </c>
      <c r="E279" s="216"/>
      <c r="F279" s="211"/>
      <c r="G279" s="135">
        <v>0</v>
      </c>
      <c r="H279" s="136"/>
      <c r="I279" s="136"/>
      <c r="J279" s="144"/>
      <c r="K279" s="136"/>
      <c r="L279" s="136"/>
      <c r="M279" s="136"/>
      <c r="N279" s="160"/>
      <c r="O279" s="167"/>
      <c r="P279" s="166"/>
      <c r="Q279" s="167"/>
      <c r="R279" s="167"/>
      <c r="S279" s="167"/>
      <c r="T279" s="184">
        <v>0</v>
      </c>
      <c r="U279" s="192"/>
      <c r="V279" s="184">
        <v>7</v>
      </c>
      <c r="W279" s="187" t="e">
        <f>V279*#REF!</f>
        <v>#REF!</v>
      </c>
      <c r="X279" s="184">
        <v>7</v>
      </c>
      <c r="Y279" s="187" t="s">
        <v>14</v>
      </c>
      <c r="Z279" s="192">
        <v>40000</v>
      </c>
      <c r="AA279" s="193">
        <f t="shared" si="66"/>
        <v>280000</v>
      </c>
    </row>
    <row r="280" spans="1:27">
      <c r="A280" s="44"/>
      <c r="B280" s="44"/>
      <c r="C280" s="44"/>
      <c r="D280" s="47" t="s">
        <v>373</v>
      </c>
      <c r="E280" s="216"/>
      <c r="F280" s="211"/>
      <c r="G280" s="135">
        <v>0</v>
      </c>
      <c r="H280" s="136"/>
      <c r="I280" s="136"/>
      <c r="J280" s="144"/>
      <c r="K280" s="136"/>
      <c r="L280" s="136"/>
      <c r="M280" s="136"/>
      <c r="N280" s="160"/>
      <c r="O280" s="167"/>
      <c r="P280" s="166"/>
      <c r="Q280" s="167"/>
      <c r="R280" s="167"/>
      <c r="S280" s="167"/>
      <c r="T280" s="184">
        <v>0</v>
      </c>
      <c r="U280" s="192"/>
      <c r="V280" s="184">
        <v>1</v>
      </c>
      <c r="W280" s="187" t="e">
        <f>V280*#REF!</f>
        <v>#REF!</v>
      </c>
      <c r="X280" s="184">
        <v>1</v>
      </c>
      <c r="Y280" s="187" t="s">
        <v>49</v>
      </c>
      <c r="Z280" s="192">
        <v>14500</v>
      </c>
      <c r="AA280" s="193">
        <f t="shared" si="66"/>
        <v>14500</v>
      </c>
    </row>
    <row r="281" spans="1:27">
      <c r="A281" s="44"/>
      <c r="B281" s="44"/>
      <c r="C281" s="44"/>
      <c r="D281" s="47" t="s">
        <v>374</v>
      </c>
      <c r="E281" s="216"/>
      <c r="F281" s="211"/>
      <c r="G281" s="135">
        <v>0</v>
      </c>
      <c r="H281" s="136"/>
      <c r="I281" s="136"/>
      <c r="J281" s="144"/>
      <c r="K281" s="136"/>
      <c r="L281" s="136"/>
      <c r="M281" s="136"/>
      <c r="N281" s="160"/>
      <c r="O281" s="167"/>
      <c r="P281" s="166"/>
      <c r="Q281" s="167"/>
      <c r="R281" s="167"/>
      <c r="S281" s="167"/>
      <c r="T281" s="184">
        <v>0</v>
      </c>
      <c r="U281" s="192"/>
      <c r="V281" s="184">
        <v>1</v>
      </c>
      <c r="W281" s="187" t="e">
        <f>V281*#REF!</f>
        <v>#REF!</v>
      </c>
      <c r="X281" s="184">
        <v>1</v>
      </c>
      <c r="Y281" s="187" t="s">
        <v>49</v>
      </c>
      <c r="Z281" s="192">
        <v>40000</v>
      </c>
      <c r="AA281" s="193">
        <f t="shared" si="66"/>
        <v>40000</v>
      </c>
    </row>
    <row r="282" spans="1:27">
      <c r="A282" s="44"/>
      <c r="B282" s="44"/>
      <c r="C282" s="44"/>
      <c r="D282" s="47" t="s">
        <v>375</v>
      </c>
      <c r="E282" s="216"/>
      <c r="F282" s="211"/>
      <c r="G282" s="135">
        <v>0</v>
      </c>
      <c r="H282" s="136"/>
      <c r="I282" s="136"/>
      <c r="J282" s="144"/>
      <c r="K282" s="136"/>
      <c r="L282" s="136"/>
      <c r="M282" s="136"/>
      <c r="N282" s="160"/>
      <c r="O282" s="167"/>
      <c r="P282" s="166"/>
      <c r="Q282" s="167"/>
      <c r="R282" s="167"/>
      <c r="S282" s="167"/>
      <c r="T282" s="184">
        <v>0</v>
      </c>
      <c r="U282" s="192"/>
      <c r="V282" s="184">
        <v>1</v>
      </c>
      <c r="W282" s="187" t="e">
        <f>V282*#REF!</f>
        <v>#REF!</v>
      </c>
      <c r="X282" s="184">
        <v>1</v>
      </c>
      <c r="Y282" s="187" t="s">
        <v>49</v>
      </c>
      <c r="Z282" s="192">
        <v>40000</v>
      </c>
      <c r="AA282" s="193">
        <f t="shared" si="66"/>
        <v>40000</v>
      </c>
    </row>
    <row r="283" spans="1:27">
      <c r="A283" s="44"/>
      <c r="B283" s="44"/>
      <c r="C283" s="44"/>
      <c r="D283" s="47" t="s">
        <v>376</v>
      </c>
      <c r="E283" s="216"/>
      <c r="F283" s="211"/>
      <c r="G283" s="135">
        <v>0</v>
      </c>
      <c r="H283" s="136"/>
      <c r="I283" s="136"/>
      <c r="J283" s="144"/>
      <c r="K283" s="136"/>
      <c r="L283" s="136"/>
      <c r="M283" s="136"/>
      <c r="N283" s="160"/>
      <c r="O283" s="167"/>
      <c r="P283" s="166"/>
      <c r="Q283" s="167"/>
      <c r="R283" s="167"/>
      <c r="S283" s="167"/>
      <c r="T283" s="184">
        <v>0</v>
      </c>
      <c r="U283" s="192"/>
      <c r="V283" s="184">
        <v>1</v>
      </c>
      <c r="W283" s="187" t="e">
        <f>V283*#REF!</f>
        <v>#REF!</v>
      </c>
      <c r="X283" s="184">
        <v>1</v>
      </c>
      <c r="Y283" s="187" t="s">
        <v>49</v>
      </c>
      <c r="Z283" s="192">
        <v>14500</v>
      </c>
      <c r="AA283" s="193">
        <f t="shared" si="66"/>
        <v>14500</v>
      </c>
    </row>
    <row r="284" spans="1:27">
      <c r="A284" s="44"/>
      <c r="B284" s="44"/>
      <c r="C284" s="44"/>
      <c r="D284" s="47" t="s">
        <v>377</v>
      </c>
      <c r="E284" s="216"/>
      <c r="F284" s="211"/>
      <c r="G284" s="135">
        <v>0</v>
      </c>
      <c r="H284" s="136"/>
      <c r="I284" s="136"/>
      <c r="J284" s="144"/>
      <c r="K284" s="136"/>
      <c r="L284" s="136"/>
      <c r="M284" s="136"/>
      <c r="N284" s="160"/>
      <c r="O284" s="167"/>
      <c r="P284" s="166"/>
      <c r="Q284" s="167"/>
      <c r="R284" s="167"/>
      <c r="S284" s="167"/>
      <c r="T284" s="184">
        <v>0</v>
      </c>
      <c r="U284" s="192"/>
      <c r="V284" s="184">
        <v>1</v>
      </c>
      <c r="W284" s="187" t="e">
        <f>V284*#REF!</f>
        <v>#REF!</v>
      </c>
      <c r="X284" s="184">
        <v>1</v>
      </c>
      <c r="Y284" s="187" t="s">
        <v>49</v>
      </c>
      <c r="Z284" s="192">
        <v>14500</v>
      </c>
      <c r="AA284" s="193">
        <f t="shared" si="66"/>
        <v>14500</v>
      </c>
    </row>
    <row r="285" spans="1:27">
      <c r="A285" s="44"/>
      <c r="B285" s="44"/>
      <c r="C285" s="44"/>
      <c r="D285" s="47" t="s">
        <v>378</v>
      </c>
      <c r="E285" s="216"/>
      <c r="F285" s="211"/>
      <c r="G285" s="135">
        <v>0</v>
      </c>
      <c r="H285" s="136"/>
      <c r="I285" s="136"/>
      <c r="J285" s="144"/>
      <c r="K285" s="136"/>
      <c r="L285" s="136"/>
      <c r="M285" s="136"/>
      <c r="N285" s="160"/>
      <c r="O285" s="167"/>
      <c r="P285" s="166"/>
      <c r="Q285" s="167"/>
      <c r="R285" s="167"/>
      <c r="S285" s="167"/>
      <c r="T285" s="184">
        <v>0</v>
      </c>
      <c r="U285" s="192"/>
      <c r="V285" s="184">
        <v>1</v>
      </c>
      <c r="W285" s="187" t="e">
        <f>V285*#REF!</f>
        <v>#REF!</v>
      </c>
      <c r="X285" s="184">
        <v>1</v>
      </c>
      <c r="Y285" s="187" t="s">
        <v>49</v>
      </c>
      <c r="Z285" s="192">
        <v>185000</v>
      </c>
      <c r="AA285" s="193">
        <f t="shared" si="66"/>
        <v>185000</v>
      </c>
    </row>
    <row r="286" spans="1:27">
      <c r="A286" s="44"/>
      <c r="B286" s="44"/>
      <c r="C286" s="44"/>
      <c r="D286" s="47" t="s">
        <v>379</v>
      </c>
      <c r="E286" s="216"/>
      <c r="F286" s="211"/>
      <c r="G286" s="135">
        <v>0</v>
      </c>
      <c r="H286" s="136"/>
      <c r="I286" s="136"/>
      <c r="J286" s="144"/>
      <c r="K286" s="136"/>
      <c r="L286" s="136"/>
      <c r="M286" s="136"/>
      <c r="N286" s="160"/>
      <c r="O286" s="167"/>
      <c r="P286" s="166"/>
      <c r="Q286" s="167"/>
      <c r="R286" s="167"/>
      <c r="S286" s="167"/>
      <c r="T286" s="184">
        <v>0</v>
      </c>
      <c r="U286" s="192"/>
      <c r="V286" s="184">
        <v>1</v>
      </c>
      <c r="W286" s="187" t="e">
        <f>V286*#REF!</f>
        <v>#REF!</v>
      </c>
      <c r="X286" s="184">
        <v>1</v>
      </c>
      <c r="Y286" s="187" t="s">
        <v>49</v>
      </c>
      <c r="Z286" s="192">
        <v>185000</v>
      </c>
      <c r="AA286" s="193">
        <f t="shared" si="66"/>
        <v>185000</v>
      </c>
    </row>
    <row r="287" spans="1:27" ht="156">
      <c r="A287" s="44"/>
      <c r="B287" s="44"/>
      <c r="C287" s="44"/>
      <c r="D287" s="7" t="s">
        <v>381</v>
      </c>
      <c r="E287" s="220"/>
      <c r="F287" s="214"/>
      <c r="G287" s="125">
        <v>0</v>
      </c>
      <c r="H287" s="136"/>
      <c r="I287" s="136"/>
      <c r="J287" s="144"/>
      <c r="K287" s="136"/>
      <c r="L287" s="136"/>
      <c r="M287" s="136"/>
      <c r="N287" s="160"/>
      <c r="O287" s="167"/>
      <c r="P287" s="166"/>
      <c r="Q287" s="167"/>
      <c r="R287" s="167"/>
      <c r="S287" s="167"/>
      <c r="T287" s="187">
        <v>0</v>
      </c>
      <c r="U287" s="192"/>
      <c r="X287" s="187">
        <v>1</v>
      </c>
      <c r="Y287" s="187" t="s">
        <v>14</v>
      </c>
      <c r="Z287" s="192">
        <v>4708000</v>
      </c>
      <c r="AA287" s="193">
        <f t="shared" si="66"/>
        <v>4708000</v>
      </c>
    </row>
    <row r="288" spans="1:27" ht="28.8">
      <c r="A288" s="44"/>
      <c r="B288" s="44"/>
      <c r="C288" s="44"/>
      <c r="D288" s="47" t="s">
        <v>382</v>
      </c>
      <c r="E288" s="216"/>
      <c r="F288" s="211"/>
      <c r="G288" s="125">
        <v>0</v>
      </c>
      <c r="H288" s="136"/>
      <c r="I288" s="136"/>
      <c r="J288" s="144"/>
      <c r="K288" s="136"/>
      <c r="L288" s="136"/>
      <c r="M288" s="136"/>
      <c r="N288" s="160"/>
      <c r="O288" s="167"/>
      <c r="P288" s="166"/>
      <c r="Q288" s="167"/>
      <c r="R288" s="167"/>
      <c r="S288" s="167"/>
      <c r="T288" s="187" t="s">
        <v>383</v>
      </c>
      <c r="U288" s="192"/>
      <c r="X288" s="187">
        <v>1</v>
      </c>
      <c r="Y288" s="187" t="s">
        <v>49</v>
      </c>
      <c r="Z288" s="192">
        <v>8000000</v>
      </c>
      <c r="AA288" s="193">
        <f t="shared" si="66"/>
        <v>8000000</v>
      </c>
    </row>
    <row r="289" spans="1:27">
      <c r="A289" s="44"/>
      <c r="B289" s="44"/>
      <c r="C289" s="44"/>
      <c r="D289" s="47" t="s">
        <v>384</v>
      </c>
      <c r="E289" s="216"/>
      <c r="F289" s="211"/>
      <c r="G289" s="125">
        <v>0</v>
      </c>
      <c r="H289" s="136"/>
      <c r="I289" s="136"/>
      <c r="J289" s="144"/>
      <c r="K289" s="136"/>
      <c r="L289" s="136"/>
      <c r="M289" s="136"/>
      <c r="N289" s="160"/>
      <c r="O289" s="167"/>
      <c r="Q289" s="168"/>
      <c r="R289" s="168"/>
      <c r="S289" s="168"/>
      <c r="V289" s="187"/>
      <c r="W289" s="192"/>
      <c r="X289" s="187">
        <v>265.37</v>
      </c>
      <c r="Y289" s="187"/>
      <c r="Z289" s="192">
        <v>2542</v>
      </c>
      <c r="AA289" s="193">
        <f t="shared" si="66"/>
        <v>674570.54</v>
      </c>
    </row>
    <row r="290" spans="1:27">
      <c r="A290" s="44"/>
      <c r="B290" s="44"/>
      <c r="C290" s="44"/>
      <c r="D290" s="47" t="s">
        <v>386</v>
      </c>
      <c r="E290" s="216"/>
      <c r="F290" s="211"/>
      <c r="G290" s="125"/>
      <c r="H290" s="136"/>
      <c r="I290" s="136"/>
      <c r="J290" s="144"/>
      <c r="K290" s="136"/>
      <c r="L290" s="136"/>
      <c r="M290" s="136"/>
      <c r="N290" s="160"/>
      <c r="O290" s="167"/>
      <c r="Q290" s="168"/>
      <c r="R290" s="168"/>
      <c r="S290" s="168"/>
      <c r="V290" s="187"/>
      <c r="W290" s="192"/>
      <c r="X290" s="187"/>
      <c r="Y290" s="187"/>
      <c r="Z290" s="192"/>
      <c r="AA290" s="193"/>
    </row>
    <row r="291" spans="1:27">
      <c r="D291" s="83" t="s">
        <v>390</v>
      </c>
      <c r="E291" s="216"/>
      <c r="F291" s="211"/>
      <c r="G291" s="125"/>
      <c r="H291" s="136"/>
      <c r="I291" s="145"/>
      <c r="J291" s="146"/>
      <c r="K291" s="147"/>
      <c r="L291" s="147"/>
      <c r="M291" s="147"/>
      <c r="O291" s="167"/>
      <c r="P291" s="166"/>
      <c r="Q291" s="167"/>
      <c r="R291" s="167"/>
      <c r="S291" s="167"/>
      <c r="T291" s="200"/>
      <c r="U291" s="187"/>
      <c r="V291" s="201">
        <v>470</v>
      </c>
      <c r="W291" s="196" t="e">
        <f>V291*#REF!</f>
        <v>#REF!</v>
      </c>
      <c r="X291" s="187"/>
      <c r="Y291" s="192"/>
      <c r="Z291" s="192"/>
      <c r="AA291" s="187"/>
    </row>
    <row r="292" spans="1:27">
      <c r="D292" s="83" t="s">
        <v>391</v>
      </c>
      <c r="E292" s="216"/>
      <c r="F292" s="211"/>
      <c r="G292" s="125"/>
      <c r="H292" s="136"/>
      <c r="I292" s="145"/>
      <c r="J292" s="146"/>
      <c r="K292" s="147"/>
      <c r="L292" s="147"/>
      <c r="M292" s="147"/>
      <c r="O292" s="167"/>
      <c r="P292" s="166"/>
      <c r="Q292" s="167"/>
      <c r="R292" s="167"/>
      <c r="S292" s="167"/>
      <c r="T292" s="200"/>
      <c r="U292" s="187"/>
      <c r="V292" s="201">
        <v>88.5</v>
      </c>
      <c r="X292" s="187"/>
      <c r="Y292" s="192"/>
      <c r="Z292" s="192"/>
      <c r="AA292" s="187"/>
    </row>
    <row r="293" spans="1:27">
      <c r="D293" s="83" t="s">
        <v>392</v>
      </c>
      <c r="E293" s="216"/>
      <c r="F293" s="211"/>
      <c r="G293" s="125"/>
      <c r="H293" s="136"/>
      <c r="I293" s="145"/>
      <c r="J293" s="146"/>
      <c r="K293" s="147"/>
      <c r="L293" s="147"/>
      <c r="M293" s="147"/>
      <c r="O293" s="167"/>
      <c r="P293" s="166"/>
      <c r="Q293" s="167"/>
      <c r="R293" s="167"/>
      <c r="S293" s="167"/>
      <c r="T293" s="200"/>
      <c r="U293" s="187"/>
      <c r="V293" s="201">
        <v>61.5</v>
      </c>
      <c r="X293" s="187"/>
      <c r="Y293" s="192"/>
      <c r="Z293" s="192"/>
      <c r="AA293" s="187"/>
    </row>
    <row r="294" spans="1:27">
      <c r="A294">
        <v>6</v>
      </c>
      <c r="D294" s="87" t="s">
        <v>393</v>
      </c>
      <c r="E294" s="221"/>
      <c r="F294" s="215"/>
      <c r="G294" s="135">
        <v>0</v>
      </c>
      <c r="H294" s="125" t="s">
        <v>11</v>
      </c>
      <c r="I294" s="148"/>
      <c r="J294" s="149"/>
      <c r="K294" s="148"/>
      <c r="L294" s="148"/>
      <c r="M294" s="148"/>
      <c r="N294" s="169"/>
      <c r="O294" s="169"/>
      <c r="P294" s="170"/>
      <c r="Q294" s="169"/>
      <c r="R294" s="169"/>
      <c r="S294" s="169"/>
      <c r="T294" s="202">
        <f>IF(O294&gt;N294,O294-N294,0)</f>
        <v>0</v>
      </c>
      <c r="U294" s="187"/>
      <c r="V294" s="201">
        <v>147</v>
      </c>
      <c r="W294" s="187"/>
      <c r="X294" s="187"/>
      <c r="Y294" s="187"/>
      <c r="Z294" s="187"/>
      <c r="AA294" s="187"/>
    </row>
    <row r="295" spans="1:27">
      <c r="A295">
        <v>7</v>
      </c>
      <c r="D295" s="87" t="s">
        <v>394</v>
      </c>
      <c r="E295" s="221"/>
      <c r="F295" s="215"/>
      <c r="G295" s="135">
        <v>0</v>
      </c>
      <c r="H295" s="125" t="s">
        <v>11</v>
      </c>
      <c r="I295" s="148"/>
      <c r="J295" s="149"/>
      <c r="K295" s="148"/>
      <c r="L295" s="148"/>
      <c r="M295" s="148"/>
      <c r="N295" s="169"/>
      <c r="O295" s="169"/>
      <c r="P295" s="170"/>
      <c r="Q295" s="169"/>
      <c r="R295" s="169"/>
      <c r="S295" s="169"/>
      <c r="T295" s="192"/>
      <c r="U295" s="187"/>
      <c r="V295" s="201">
        <f>493.1+41.2</f>
        <v>534.30000000000007</v>
      </c>
      <c r="W295" s="187"/>
      <c r="X295" s="187"/>
      <c r="Y295" s="187"/>
      <c r="Z295" s="187"/>
      <c r="AA295" s="187"/>
    </row>
    <row r="296" spans="1:27">
      <c r="A296" s="44"/>
      <c r="B296" s="44"/>
      <c r="C296" s="44"/>
      <c r="D296" s="47"/>
      <c r="E296" s="216"/>
      <c r="F296" s="211"/>
      <c r="G296" s="125"/>
      <c r="H296" s="136"/>
      <c r="I296" s="137"/>
      <c r="J296" s="144"/>
      <c r="K296" s="137"/>
      <c r="L296" s="137"/>
      <c r="M296" s="137"/>
      <c r="N296" s="160"/>
      <c r="O296" s="167"/>
      <c r="Q296" s="168"/>
      <c r="R296" s="168"/>
      <c r="S296" s="168"/>
      <c r="V296" s="187"/>
      <c r="W296" s="187"/>
      <c r="X296" s="187"/>
      <c r="Y296" s="187"/>
      <c r="Z296" s="192"/>
      <c r="AA296" s="193"/>
    </row>
    <row r="297" spans="1:27">
      <c r="A297" s="44"/>
      <c r="B297" s="44"/>
      <c r="C297" s="44"/>
      <c r="D297" s="47"/>
      <c r="E297" s="216"/>
      <c r="F297" s="211"/>
      <c r="G297" s="125"/>
      <c r="H297" s="136"/>
      <c r="I297" s="137"/>
      <c r="J297" s="144"/>
      <c r="K297" s="137"/>
      <c r="L297" s="137"/>
      <c r="M297" s="137"/>
      <c r="N297" s="160"/>
      <c r="O297" s="167"/>
      <c r="Q297" s="168"/>
      <c r="R297" s="168"/>
      <c r="S297" s="168"/>
      <c r="V297" s="187"/>
      <c r="W297" s="187"/>
      <c r="X297" s="187"/>
      <c r="Y297" s="187"/>
      <c r="Z297" s="192"/>
      <c r="AA297" s="193"/>
    </row>
    <row r="298" spans="1:27">
      <c r="A298" s="44"/>
      <c r="B298" s="44"/>
      <c r="C298" s="44"/>
      <c r="D298" s="47"/>
      <c r="E298" s="216"/>
      <c r="F298" s="211"/>
      <c r="G298" s="125"/>
      <c r="H298" s="136"/>
      <c r="I298" s="137"/>
      <c r="J298" s="144"/>
      <c r="K298" s="137"/>
      <c r="L298" s="137"/>
      <c r="M298" s="137"/>
      <c r="N298" s="160"/>
      <c r="O298" s="167"/>
      <c r="Q298" s="168"/>
      <c r="R298" s="168"/>
      <c r="S298" s="168"/>
      <c r="V298" s="187"/>
      <c r="W298" s="187"/>
      <c r="X298" s="187"/>
      <c r="Y298" s="187"/>
      <c r="Z298" s="192"/>
      <c r="AA298" s="193"/>
    </row>
    <row r="299" spans="1:27">
      <c r="A299" s="44"/>
      <c r="B299" s="44"/>
      <c r="C299" s="44"/>
      <c r="D299" s="47"/>
      <c r="E299" s="216"/>
      <c r="F299" s="211"/>
      <c r="G299" s="125"/>
      <c r="H299" s="136"/>
      <c r="I299" s="137"/>
      <c r="J299" s="144"/>
      <c r="K299" s="137"/>
      <c r="L299" s="137"/>
      <c r="M299" s="137"/>
      <c r="N299" s="160"/>
      <c r="O299" s="167"/>
      <c r="Q299" s="168"/>
      <c r="R299" s="168"/>
      <c r="S299" s="168"/>
      <c r="V299" s="187"/>
      <c r="W299" s="187"/>
      <c r="X299" s="187"/>
      <c r="Y299" s="187"/>
      <c r="Z299" s="192"/>
      <c r="AA299" s="193"/>
    </row>
    <row r="300" spans="1:27">
      <c r="A300" s="44"/>
      <c r="B300" s="44"/>
      <c r="C300" s="44"/>
      <c r="D300" s="47"/>
      <c r="E300" s="216"/>
      <c r="F300" s="211"/>
      <c r="G300" s="125"/>
      <c r="H300" s="136"/>
      <c r="I300" s="137"/>
      <c r="J300" s="144"/>
      <c r="K300" s="137"/>
      <c r="L300" s="137"/>
      <c r="M300" s="137"/>
      <c r="N300" s="160"/>
      <c r="O300" s="160"/>
      <c r="V300" s="187"/>
      <c r="W300" s="187"/>
      <c r="X300" s="187"/>
      <c r="Y300" s="187"/>
      <c r="Z300" s="192"/>
      <c r="AA300" s="193"/>
    </row>
    <row r="301" spans="1:27">
      <c r="A301" s="44"/>
      <c r="B301" s="44"/>
      <c r="C301" s="44"/>
      <c r="D301" s="47"/>
      <c r="E301" s="216"/>
      <c r="F301" s="211"/>
      <c r="G301" s="125"/>
      <c r="H301" s="136"/>
      <c r="I301" s="137"/>
      <c r="J301" s="144"/>
      <c r="K301" s="137"/>
      <c r="L301" s="137"/>
      <c r="M301" s="137"/>
      <c r="N301" s="160"/>
      <c r="O301" s="160"/>
      <c r="V301" s="187"/>
      <c r="W301" s="187"/>
      <c r="X301" s="187"/>
      <c r="Y301" s="187"/>
      <c r="Z301" s="187"/>
      <c r="AA301" s="195"/>
    </row>
    <row r="302" spans="1:27">
      <c r="A302" s="44"/>
      <c r="B302" s="44"/>
      <c r="C302" s="44"/>
      <c r="D302" s="47"/>
      <c r="E302" s="216"/>
      <c r="F302" s="211"/>
      <c r="G302" s="125"/>
      <c r="H302" s="136"/>
      <c r="I302" s="137"/>
      <c r="J302" s="144"/>
      <c r="K302" s="137"/>
      <c r="L302" s="137"/>
      <c r="M302" s="137"/>
      <c r="N302" s="160"/>
      <c r="O302" s="160"/>
      <c r="V302" s="187"/>
      <c r="W302" s="187"/>
      <c r="X302" s="187"/>
      <c r="Y302" s="187"/>
      <c r="Z302" s="187"/>
      <c r="AA302" s="195"/>
    </row>
    <row r="303" spans="1:27">
      <c r="A303" s="44"/>
      <c r="B303" s="44"/>
      <c r="C303" s="44"/>
      <c r="D303" s="47"/>
      <c r="E303" s="216"/>
      <c r="F303" s="211"/>
      <c r="G303" s="125"/>
      <c r="H303" s="137"/>
      <c r="I303" s="137"/>
      <c r="J303" s="144"/>
      <c r="K303" s="137"/>
      <c r="L303" s="137"/>
      <c r="M303" s="137"/>
      <c r="N303" s="160"/>
      <c r="O303" s="160"/>
      <c r="V303" s="187"/>
      <c r="W303" s="187"/>
      <c r="X303" s="187"/>
      <c r="Y303" s="187"/>
      <c r="Z303" s="187"/>
      <c r="AA303" s="195"/>
    </row>
    <row r="304" spans="1:27">
      <c r="W304" s="196" t="e">
        <f>SUM(W274:W302)</f>
        <v>#REF!</v>
      </c>
    </row>
  </sheetData>
  <mergeCells count="17">
    <mergeCell ref="A249:AC249"/>
    <mergeCell ref="J2:K2"/>
    <mergeCell ref="L2:M2"/>
    <mergeCell ref="R2:S2"/>
    <mergeCell ref="P2:Q2"/>
    <mergeCell ref="A1:AC1"/>
    <mergeCell ref="A2:A3"/>
    <mergeCell ref="B2:B3"/>
    <mergeCell ref="C2:C3"/>
    <mergeCell ref="D2:D3"/>
    <mergeCell ref="G2:I2"/>
    <mergeCell ref="N2:O2"/>
    <mergeCell ref="T2:U2"/>
    <mergeCell ref="V2:W2"/>
    <mergeCell ref="X2:AA2"/>
    <mergeCell ref="AB2:AC2"/>
    <mergeCell ref="X3:Y3"/>
  </mergeCells>
  <pageMargins left="0.19685039370078741" right="3.937007874015748E-2" top="0.55118110236220474" bottom="0.15748031496062992" header="0.31496062992125984" footer="0.31496062992125984"/>
  <pageSetup paperSize="8" scale="83"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C1A70-2D95-4A62-AA96-56C269388218}">
  <sheetPr>
    <pageSetUpPr fitToPage="1"/>
  </sheetPr>
  <dimension ref="A1:X295"/>
  <sheetViews>
    <sheetView zoomScale="90" zoomScaleNormal="90" workbookViewId="0">
      <pane ySplit="3" topLeftCell="A4" activePane="bottomLeft" state="frozen"/>
      <selection pane="bottomLeft" activeCell="D4" sqref="D4"/>
    </sheetView>
  </sheetViews>
  <sheetFormatPr defaultRowHeight="14.4"/>
  <cols>
    <col min="1" max="1" width="4.88671875" bestFit="1" customWidth="1"/>
    <col min="2" max="2" width="5.33203125" customWidth="1"/>
    <col min="3" max="3" width="10.21875" bestFit="1" customWidth="1"/>
    <col min="4" max="4" width="57.44140625" style="35" customWidth="1"/>
    <col min="5" max="5" width="8.77734375" style="35" customWidth="1"/>
    <col min="6" max="6" width="14.77734375" style="35" bestFit="1" customWidth="1"/>
    <col min="7" max="7" width="8.77734375" customWidth="1"/>
    <col min="8" max="8" width="11.6640625" style="38" hidden="1" customWidth="1"/>
    <col min="9" max="9" width="15.44140625" style="38" bestFit="1" customWidth="1"/>
    <col min="10" max="10" width="8.77734375" customWidth="1"/>
    <col min="11" max="11" width="16.44140625" bestFit="1" customWidth="1"/>
    <col min="12" max="12" width="9.44140625" customWidth="1"/>
    <col min="13" max="13" width="11.6640625" hidden="1" customWidth="1"/>
    <col min="14" max="14" width="16.5546875" bestFit="1" customWidth="1"/>
    <col min="15" max="15" width="8.77734375" customWidth="1"/>
    <col min="16" max="16" width="12.33203125" hidden="1" customWidth="1"/>
    <col min="17" max="17" width="16.44140625" bestFit="1" customWidth="1"/>
    <col min="18" max="18" width="9" hidden="1" customWidth="1"/>
    <col min="19" max="19" width="5.33203125" hidden="1" customWidth="1"/>
    <col min="20" max="20" width="15" hidden="1" customWidth="1"/>
    <col min="21" max="21" width="15.33203125" style="38" hidden="1" customWidth="1"/>
    <col min="22" max="24" width="15.33203125" bestFit="1" customWidth="1"/>
  </cols>
  <sheetData>
    <row r="1" spans="1:24" ht="38.4" customHeight="1">
      <c r="A1" s="107" t="s">
        <v>403</v>
      </c>
      <c r="B1" s="107"/>
      <c r="C1" s="107"/>
      <c r="D1" s="107"/>
      <c r="E1" s="107"/>
      <c r="F1" s="107"/>
      <c r="G1" s="107"/>
      <c r="H1" s="107"/>
      <c r="I1" s="107"/>
      <c r="J1" s="107"/>
      <c r="K1" s="107"/>
      <c r="L1" s="107"/>
      <c r="M1" s="107"/>
      <c r="N1" s="107"/>
      <c r="O1" s="107"/>
      <c r="P1" s="107"/>
      <c r="Q1" s="107"/>
      <c r="R1" s="107"/>
      <c r="S1" s="107"/>
      <c r="T1" s="107"/>
      <c r="U1" s="107"/>
      <c r="V1" s="107"/>
      <c r="W1" s="107"/>
    </row>
    <row r="2" spans="1:24" s="44" customFormat="1" ht="34.200000000000003" customHeight="1">
      <c r="A2" s="101" t="s">
        <v>353</v>
      </c>
      <c r="B2" s="102" t="s">
        <v>405</v>
      </c>
      <c r="C2" s="101" t="s">
        <v>404</v>
      </c>
      <c r="D2" s="102" t="s">
        <v>354</v>
      </c>
      <c r="E2" s="89"/>
      <c r="F2" s="89"/>
      <c r="G2" s="108" t="s">
        <v>396</v>
      </c>
      <c r="H2" s="108"/>
      <c r="I2" s="108"/>
      <c r="J2" s="108" t="s">
        <v>397</v>
      </c>
      <c r="K2" s="108"/>
      <c r="L2" s="103" t="s">
        <v>398</v>
      </c>
      <c r="M2" s="103"/>
      <c r="N2" s="103"/>
      <c r="O2" s="108" t="s">
        <v>358</v>
      </c>
      <c r="P2" s="108"/>
      <c r="Q2" s="108"/>
      <c r="R2" s="103" t="s">
        <v>358</v>
      </c>
      <c r="S2" s="103"/>
      <c r="T2" s="103"/>
      <c r="U2" s="103"/>
      <c r="V2" s="101" t="s">
        <v>399</v>
      </c>
      <c r="W2" s="101"/>
      <c r="X2" s="95"/>
    </row>
    <row r="3" spans="1:24" s="44" customFormat="1" ht="24" customHeight="1">
      <c r="A3" s="101"/>
      <c r="B3" s="102"/>
      <c r="C3" s="101"/>
      <c r="D3" s="102"/>
      <c r="E3" s="89" t="s">
        <v>400</v>
      </c>
      <c r="F3" s="89" t="s">
        <v>402</v>
      </c>
      <c r="G3" s="42" t="s">
        <v>401</v>
      </c>
      <c r="I3" s="42" t="s">
        <v>357</v>
      </c>
      <c r="J3" s="42" t="s">
        <v>401</v>
      </c>
      <c r="K3" s="42" t="s">
        <v>357</v>
      </c>
      <c r="L3" s="42" t="s">
        <v>401</v>
      </c>
      <c r="M3" s="42" t="s">
        <v>356</v>
      </c>
      <c r="N3" s="42" t="s">
        <v>357</v>
      </c>
      <c r="O3" s="42" t="s">
        <v>401</v>
      </c>
      <c r="P3" s="42" t="s">
        <v>356</v>
      </c>
      <c r="Q3" s="42" t="s">
        <v>357</v>
      </c>
      <c r="R3" s="101" t="s">
        <v>401</v>
      </c>
      <c r="S3" s="101"/>
      <c r="T3" s="43" t="s">
        <v>356</v>
      </c>
      <c r="U3" s="55" t="s">
        <v>357</v>
      </c>
      <c r="V3" s="42" t="s">
        <v>359</v>
      </c>
      <c r="W3" s="42" t="s">
        <v>360</v>
      </c>
      <c r="X3" s="95"/>
    </row>
    <row r="4" spans="1:24" s="44" customFormat="1" ht="113.4" customHeight="1">
      <c r="A4" s="6">
        <v>1</v>
      </c>
      <c r="B4" s="6"/>
      <c r="C4" s="6" t="s">
        <v>408</v>
      </c>
      <c r="D4" s="79" t="s">
        <v>388</v>
      </c>
      <c r="E4" s="6" t="s">
        <v>11</v>
      </c>
      <c r="F4" s="39">
        <f t="shared" ref="F4:F67" si="0">H4*1.18</f>
        <v>15010</v>
      </c>
      <c r="G4" s="6">
        <v>400</v>
      </c>
      <c r="H4" s="39">
        <v>12720.338983050848</v>
      </c>
      <c r="I4" s="39">
        <f t="shared" ref="I4:I67" si="1">G4*F4</f>
        <v>6004000</v>
      </c>
      <c r="J4" s="46">
        <v>200</v>
      </c>
      <c r="K4" s="58">
        <f>J4*F4</f>
        <v>3002000</v>
      </c>
      <c r="L4" s="56">
        <f>G4+J4</f>
        <v>600</v>
      </c>
      <c r="M4" s="53" t="e">
        <f>#REF!</f>
        <v>#REF!</v>
      </c>
      <c r="N4" s="53">
        <f>L4*F4</f>
        <v>9006000</v>
      </c>
      <c r="O4" s="46">
        <v>580</v>
      </c>
      <c r="P4" s="81" t="e">
        <f t="shared" ref="P4:P41" si="2">M4</f>
        <v>#REF!</v>
      </c>
      <c r="Q4" s="58">
        <f>O4*F4</f>
        <v>8705800</v>
      </c>
      <c r="R4" s="6">
        <v>354</v>
      </c>
      <c r="S4" s="46" t="s">
        <v>11</v>
      </c>
      <c r="T4" s="53">
        <f t="shared" ref="T4:T67" si="3">F4</f>
        <v>15010</v>
      </c>
      <c r="U4" s="59">
        <f t="shared" ref="U4:U67" si="4">R4*T4</f>
        <v>5313540</v>
      </c>
      <c r="V4" s="91">
        <f>IF(Q4&gt;N4,Q4-N4,0)</f>
        <v>0</v>
      </c>
      <c r="W4" s="44">
        <f>IF(N4&gt;Q4,N4-Q4,0)</f>
        <v>300200</v>
      </c>
      <c r="X4" s="95"/>
    </row>
    <row r="5" spans="1:24" s="44" customFormat="1" ht="31.2">
      <c r="A5" s="6">
        <v>2</v>
      </c>
      <c r="B5" s="6"/>
      <c r="C5" s="6" t="s">
        <v>409</v>
      </c>
      <c r="D5" s="7" t="s">
        <v>12</v>
      </c>
      <c r="E5" s="6" t="s">
        <v>11</v>
      </c>
      <c r="F5" s="39">
        <f t="shared" si="0"/>
        <v>15010</v>
      </c>
      <c r="G5" s="6">
        <f>200+185</f>
        <v>385</v>
      </c>
      <c r="H5" s="39">
        <v>12720.338983050848</v>
      </c>
      <c r="I5" s="39">
        <f t="shared" si="1"/>
        <v>5778850</v>
      </c>
      <c r="J5" s="46">
        <v>70</v>
      </c>
      <c r="K5" s="58">
        <f t="shared" ref="K5:K68" si="5">J5*F5</f>
        <v>1050700</v>
      </c>
      <c r="L5" s="56">
        <f t="shared" ref="L5:L68" si="6">G5+J5</f>
        <v>455</v>
      </c>
      <c r="M5" s="53" t="e">
        <f>#REF!</f>
        <v>#REF!</v>
      </c>
      <c r="N5" s="53">
        <f t="shared" ref="N5:N68" si="7">L5*F5</f>
        <v>6829550</v>
      </c>
      <c r="O5" s="46">
        <v>270</v>
      </c>
      <c r="P5" s="81" t="e">
        <f t="shared" si="2"/>
        <v>#REF!</v>
      </c>
      <c r="Q5" s="58">
        <f t="shared" ref="Q5:Q68" si="8">O5*F5</f>
        <v>4052700</v>
      </c>
      <c r="R5" s="6">
        <f>200+185</f>
        <v>385</v>
      </c>
      <c r="S5" s="46" t="s">
        <v>11</v>
      </c>
      <c r="T5" s="53">
        <f t="shared" si="3"/>
        <v>15010</v>
      </c>
      <c r="U5" s="59">
        <f t="shared" si="4"/>
        <v>5778850</v>
      </c>
      <c r="V5" s="91">
        <f t="shared" ref="V5:V68" si="9">IF(Q5&gt;N5,Q5-N5,0)</f>
        <v>0</v>
      </c>
      <c r="W5" s="44">
        <f t="shared" ref="W5:W68" si="10">IF(N5&gt;Q5,N5-Q5,0)</f>
        <v>2776850</v>
      </c>
      <c r="X5" s="95"/>
    </row>
    <row r="6" spans="1:24" s="44" customFormat="1" ht="19.95" customHeight="1">
      <c r="A6" s="6">
        <v>3</v>
      </c>
      <c r="B6" s="6"/>
      <c r="C6" s="6" t="s">
        <v>410</v>
      </c>
      <c r="D6" s="7" t="s">
        <v>13</v>
      </c>
      <c r="E6" s="6" t="s">
        <v>14</v>
      </c>
      <c r="F6" s="39">
        <f t="shared" si="0"/>
        <v>295000</v>
      </c>
      <c r="G6" s="6">
        <v>2</v>
      </c>
      <c r="H6" s="39">
        <v>250000</v>
      </c>
      <c r="I6" s="39">
        <f t="shared" si="1"/>
        <v>590000</v>
      </c>
      <c r="J6" s="46">
        <v>1</v>
      </c>
      <c r="K6" s="58">
        <f t="shared" si="5"/>
        <v>295000</v>
      </c>
      <c r="L6" s="56">
        <f t="shared" si="6"/>
        <v>3</v>
      </c>
      <c r="M6" s="39">
        <v>250000</v>
      </c>
      <c r="N6" s="53">
        <f t="shared" si="7"/>
        <v>885000</v>
      </c>
      <c r="O6" s="46">
        <v>3</v>
      </c>
      <c r="P6" s="81">
        <f t="shared" si="2"/>
        <v>250000</v>
      </c>
      <c r="Q6" s="58">
        <f t="shared" si="8"/>
        <v>885000</v>
      </c>
      <c r="R6" s="6">
        <v>2</v>
      </c>
      <c r="S6" s="6" t="s">
        <v>14</v>
      </c>
      <c r="T6" s="53">
        <f t="shared" si="3"/>
        <v>295000</v>
      </c>
      <c r="U6" s="59">
        <f t="shared" si="4"/>
        <v>590000</v>
      </c>
      <c r="V6" s="91">
        <f t="shared" si="9"/>
        <v>0</v>
      </c>
      <c r="W6" s="44">
        <f t="shared" si="10"/>
        <v>0</v>
      </c>
      <c r="X6" s="95"/>
    </row>
    <row r="7" spans="1:24" s="44" customFormat="1" ht="31.2">
      <c r="A7" s="6">
        <v>4</v>
      </c>
      <c r="B7" s="6"/>
      <c r="C7" s="6" t="s">
        <v>411</v>
      </c>
      <c r="D7" s="7" t="s">
        <v>15</v>
      </c>
      <c r="E7" s="6" t="s">
        <v>11</v>
      </c>
      <c r="F7" s="39">
        <f t="shared" si="0"/>
        <v>4035</v>
      </c>
      <c r="G7" s="6">
        <v>160</v>
      </c>
      <c r="H7" s="39">
        <v>3419.4915254237289</v>
      </c>
      <c r="I7" s="39">
        <f t="shared" si="1"/>
        <v>645600</v>
      </c>
      <c r="J7" s="46">
        <v>80</v>
      </c>
      <c r="K7" s="58">
        <f t="shared" si="5"/>
        <v>322800</v>
      </c>
      <c r="L7" s="56">
        <f t="shared" si="6"/>
        <v>240</v>
      </c>
      <c r="M7" s="53" t="e">
        <f>#REF!</f>
        <v>#REF!</v>
      </c>
      <c r="N7" s="53">
        <f t="shared" si="7"/>
        <v>968400</v>
      </c>
      <c r="O7" s="46">
        <v>264</v>
      </c>
      <c r="P7" s="81" t="e">
        <f t="shared" si="2"/>
        <v>#REF!</v>
      </c>
      <c r="Q7" s="58">
        <f t="shared" si="8"/>
        <v>1065240</v>
      </c>
      <c r="R7" s="6">
        <v>160</v>
      </c>
      <c r="S7" s="92" t="s">
        <v>11</v>
      </c>
      <c r="T7" s="53">
        <f t="shared" si="3"/>
        <v>4035</v>
      </c>
      <c r="U7" s="59">
        <f t="shared" si="4"/>
        <v>645600</v>
      </c>
      <c r="V7" s="91">
        <f t="shared" si="9"/>
        <v>96840</v>
      </c>
      <c r="W7" s="44">
        <f t="shared" si="10"/>
        <v>0</v>
      </c>
      <c r="X7" s="95"/>
    </row>
    <row r="8" spans="1:24" s="44" customFormat="1" ht="31.2">
      <c r="A8" s="6">
        <v>5</v>
      </c>
      <c r="B8" s="6"/>
      <c r="C8" s="6" t="s">
        <v>412</v>
      </c>
      <c r="D8" s="7" t="s">
        <v>16</v>
      </c>
      <c r="E8" s="6" t="s">
        <v>11</v>
      </c>
      <c r="F8" s="39">
        <f t="shared" si="0"/>
        <v>3750</v>
      </c>
      <c r="G8" s="6">
        <v>175</v>
      </c>
      <c r="H8" s="39">
        <v>3177.9661016949153</v>
      </c>
      <c r="I8" s="39">
        <f t="shared" si="1"/>
        <v>656250</v>
      </c>
      <c r="J8" s="46">
        <v>50</v>
      </c>
      <c r="K8" s="58">
        <f t="shared" si="5"/>
        <v>187500</v>
      </c>
      <c r="L8" s="56">
        <f t="shared" si="6"/>
        <v>225</v>
      </c>
      <c r="M8" s="53" t="e">
        <f>#REF!</f>
        <v>#REF!</v>
      </c>
      <c r="N8" s="53">
        <f t="shared" si="7"/>
        <v>843750</v>
      </c>
      <c r="O8" s="46">
        <v>61</v>
      </c>
      <c r="P8" s="81" t="e">
        <f t="shared" si="2"/>
        <v>#REF!</v>
      </c>
      <c r="Q8" s="58">
        <f t="shared" si="8"/>
        <v>228750</v>
      </c>
      <c r="R8" s="6">
        <v>175</v>
      </c>
      <c r="S8" s="92" t="s">
        <v>11</v>
      </c>
      <c r="T8" s="53">
        <f t="shared" si="3"/>
        <v>3750</v>
      </c>
      <c r="U8" s="59">
        <f t="shared" si="4"/>
        <v>656250</v>
      </c>
      <c r="V8" s="91">
        <f t="shared" si="9"/>
        <v>0</v>
      </c>
      <c r="W8" s="44">
        <f t="shared" si="10"/>
        <v>615000</v>
      </c>
      <c r="X8" s="95"/>
    </row>
    <row r="9" spans="1:24" s="44" customFormat="1" ht="15.6">
      <c r="A9" s="6">
        <v>6</v>
      </c>
      <c r="B9" s="6"/>
      <c r="C9" s="6" t="s">
        <v>413</v>
      </c>
      <c r="D9" s="7" t="s">
        <v>17</v>
      </c>
      <c r="E9" s="6" t="s">
        <v>14</v>
      </c>
      <c r="F9" s="39">
        <f t="shared" si="0"/>
        <v>465000</v>
      </c>
      <c r="G9" s="6">
        <v>4</v>
      </c>
      <c r="H9" s="39">
        <v>394067.79661016952</v>
      </c>
      <c r="I9" s="39">
        <f t="shared" si="1"/>
        <v>1860000</v>
      </c>
      <c r="J9" s="46">
        <v>2</v>
      </c>
      <c r="K9" s="58">
        <f t="shared" si="5"/>
        <v>930000</v>
      </c>
      <c r="L9" s="56">
        <f t="shared" si="6"/>
        <v>6</v>
      </c>
      <c r="M9" s="39">
        <v>394067.79661016952</v>
      </c>
      <c r="N9" s="53">
        <f t="shared" si="7"/>
        <v>2790000</v>
      </c>
      <c r="O9" s="46">
        <v>6</v>
      </c>
      <c r="P9" s="81">
        <f t="shared" si="2"/>
        <v>394067.79661016952</v>
      </c>
      <c r="Q9" s="58">
        <f t="shared" si="8"/>
        <v>2790000</v>
      </c>
      <c r="R9" s="6">
        <v>4</v>
      </c>
      <c r="S9" s="6" t="s">
        <v>14</v>
      </c>
      <c r="T9" s="53">
        <f t="shared" si="3"/>
        <v>465000</v>
      </c>
      <c r="U9" s="59">
        <f t="shared" si="4"/>
        <v>1860000</v>
      </c>
      <c r="V9" s="91">
        <f t="shared" si="9"/>
        <v>0</v>
      </c>
      <c r="W9" s="44">
        <f t="shared" si="10"/>
        <v>0</v>
      </c>
      <c r="X9" s="95"/>
    </row>
    <row r="10" spans="1:24" s="44" customFormat="1" ht="15.6">
      <c r="A10" s="6">
        <v>7</v>
      </c>
      <c r="B10" s="6"/>
      <c r="C10" s="6" t="s">
        <v>414</v>
      </c>
      <c r="D10" s="7" t="s">
        <v>18</v>
      </c>
      <c r="E10" s="6" t="s">
        <v>14</v>
      </c>
      <c r="F10" s="39">
        <f t="shared" si="0"/>
        <v>1495000</v>
      </c>
      <c r="G10" s="6">
        <v>4</v>
      </c>
      <c r="H10" s="40">
        <v>1266949.1525423729</v>
      </c>
      <c r="I10" s="39">
        <f t="shared" si="1"/>
        <v>5980000</v>
      </c>
      <c r="J10" s="46">
        <v>2</v>
      </c>
      <c r="K10" s="58">
        <f t="shared" si="5"/>
        <v>2990000</v>
      </c>
      <c r="L10" s="56">
        <f t="shared" si="6"/>
        <v>6</v>
      </c>
      <c r="M10" s="40">
        <v>1266949.1525423729</v>
      </c>
      <c r="N10" s="53">
        <f t="shared" si="7"/>
        <v>8970000</v>
      </c>
      <c r="O10" s="46">
        <v>6</v>
      </c>
      <c r="P10" s="81">
        <f t="shared" si="2"/>
        <v>1266949.1525423729</v>
      </c>
      <c r="Q10" s="58">
        <f t="shared" si="8"/>
        <v>8970000</v>
      </c>
      <c r="R10" s="6">
        <v>4</v>
      </c>
      <c r="S10" s="6" t="s">
        <v>14</v>
      </c>
      <c r="T10" s="53">
        <f t="shared" si="3"/>
        <v>1495000</v>
      </c>
      <c r="U10" s="59">
        <f t="shared" si="4"/>
        <v>5980000</v>
      </c>
      <c r="V10" s="91">
        <f t="shared" si="9"/>
        <v>0</v>
      </c>
      <c r="W10" s="44">
        <f t="shared" si="10"/>
        <v>0</v>
      </c>
      <c r="X10" s="95"/>
    </row>
    <row r="11" spans="1:24" s="44" customFormat="1" ht="15.6">
      <c r="A11" s="6">
        <v>8</v>
      </c>
      <c r="B11" s="6"/>
      <c r="C11" s="6" t="s">
        <v>415</v>
      </c>
      <c r="D11" s="7" t="s">
        <v>19</v>
      </c>
      <c r="E11" s="6" t="s">
        <v>14</v>
      </c>
      <c r="F11" s="39">
        <f t="shared" si="0"/>
        <v>345000</v>
      </c>
      <c r="G11" s="6">
        <v>4</v>
      </c>
      <c r="H11" s="40">
        <v>292372.88135593222</v>
      </c>
      <c r="I11" s="39">
        <f t="shared" si="1"/>
        <v>1380000</v>
      </c>
      <c r="J11" s="46">
        <v>2</v>
      </c>
      <c r="K11" s="58">
        <f t="shared" si="5"/>
        <v>690000</v>
      </c>
      <c r="L11" s="56">
        <f t="shared" si="6"/>
        <v>6</v>
      </c>
      <c r="M11" s="40">
        <v>292372.88135593222</v>
      </c>
      <c r="N11" s="53">
        <f t="shared" si="7"/>
        <v>2070000</v>
      </c>
      <c r="O11" s="46">
        <v>6</v>
      </c>
      <c r="P11" s="81">
        <f t="shared" si="2"/>
        <v>292372.88135593222</v>
      </c>
      <c r="Q11" s="58">
        <f t="shared" si="8"/>
        <v>2070000</v>
      </c>
      <c r="R11" s="6">
        <v>4</v>
      </c>
      <c r="S11" s="6" t="s">
        <v>14</v>
      </c>
      <c r="T11" s="53">
        <f t="shared" si="3"/>
        <v>345000</v>
      </c>
      <c r="U11" s="59">
        <f t="shared" si="4"/>
        <v>1380000</v>
      </c>
      <c r="V11" s="91">
        <f t="shared" si="9"/>
        <v>0</v>
      </c>
      <c r="W11" s="44">
        <f t="shared" si="10"/>
        <v>0</v>
      </c>
      <c r="X11" s="95"/>
    </row>
    <row r="12" spans="1:24" s="44" customFormat="1" ht="15.6">
      <c r="A12" s="6">
        <v>9</v>
      </c>
      <c r="B12" s="6"/>
      <c r="C12" s="6" t="s">
        <v>416</v>
      </c>
      <c r="D12" s="7" t="s">
        <v>20</v>
      </c>
      <c r="E12" s="6" t="s">
        <v>14</v>
      </c>
      <c r="F12" s="39">
        <f t="shared" si="0"/>
        <v>22500</v>
      </c>
      <c r="G12" s="6">
        <v>4</v>
      </c>
      <c r="H12" s="40">
        <v>19067.796610169491</v>
      </c>
      <c r="I12" s="39">
        <f t="shared" si="1"/>
        <v>90000</v>
      </c>
      <c r="J12" s="46">
        <v>2</v>
      </c>
      <c r="K12" s="58">
        <f t="shared" si="5"/>
        <v>45000</v>
      </c>
      <c r="L12" s="56">
        <f t="shared" si="6"/>
        <v>6</v>
      </c>
      <c r="M12" s="40">
        <v>19067.796610169491</v>
      </c>
      <c r="N12" s="53">
        <f t="shared" si="7"/>
        <v>135000</v>
      </c>
      <c r="O12" s="46">
        <v>6</v>
      </c>
      <c r="P12" s="81">
        <f t="shared" si="2"/>
        <v>19067.796610169491</v>
      </c>
      <c r="Q12" s="58">
        <f t="shared" si="8"/>
        <v>135000</v>
      </c>
      <c r="R12" s="6">
        <v>4</v>
      </c>
      <c r="S12" s="6" t="s">
        <v>14</v>
      </c>
      <c r="T12" s="53">
        <f t="shared" si="3"/>
        <v>22500</v>
      </c>
      <c r="U12" s="59">
        <f t="shared" si="4"/>
        <v>90000</v>
      </c>
      <c r="V12" s="91">
        <f t="shared" si="9"/>
        <v>0</v>
      </c>
      <c r="W12" s="44">
        <f t="shared" si="10"/>
        <v>0</v>
      </c>
      <c r="X12" s="95"/>
    </row>
    <row r="13" spans="1:24" s="44" customFormat="1" ht="15.6">
      <c r="A13" s="6">
        <v>10</v>
      </c>
      <c r="B13" s="6"/>
      <c r="C13" s="6" t="s">
        <v>417</v>
      </c>
      <c r="D13" s="7" t="s">
        <v>21</v>
      </c>
      <c r="E13" s="6" t="s">
        <v>14</v>
      </c>
      <c r="F13" s="39">
        <f t="shared" si="0"/>
        <v>1195000</v>
      </c>
      <c r="G13" s="6">
        <v>4</v>
      </c>
      <c r="H13" s="40">
        <v>1012711.8644067798</v>
      </c>
      <c r="I13" s="39">
        <f t="shared" si="1"/>
        <v>4780000</v>
      </c>
      <c r="J13" s="46">
        <v>2</v>
      </c>
      <c r="K13" s="58">
        <f t="shared" si="5"/>
        <v>2390000</v>
      </c>
      <c r="L13" s="56">
        <f t="shared" si="6"/>
        <v>6</v>
      </c>
      <c r="M13" s="40">
        <v>1012711.8644067798</v>
      </c>
      <c r="N13" s="53">
        <f t="shared" si="7"/>
        <v>7170000</v>
      </c>
      <c r="O13" s="46">
        <v>6</v>
      </c>
      <c r="P13" s="81">
        <f t="shared" si="2"/>
        <v>1012711.8644067798</v>
      </c>
      <c r="Q13" s="58">
        <f t="shared" si="8"/>
        <v>7170000</v>
      </c>
      <c r="R13" s="6">
        <v>4</v>
      </c>
      <c r="S13" s="6" t="s">
        <v>14</v>
      </c>
      <c r="T13" s="53">
        <f t="shared" si="3"/>
        <v>1195000</v>
      </c>
      <c r="U13" s="59">
        <f t="shared" si="4"/>
        <v>4780000</v>
      </c>
      <c r="V13" s="91">
        <f t="shared" si="9"/>
        <v>0</v>
      </c>
      <c r="W13" s="44">
        <f t="shared" si="10"/>
        <v>0</v>
      </c>
      <c r="X13" s="95"/>
    </row>
    <row r="14" spans="1:24" s="44" customFormat="1" ht="15.6">
      <c r="A14" s="6">
        <v>11</v>
      </c>
      <c r="B14" s="6"/>
      <c r="C14" s="6" t="s">
        <v>418</v>
      </c>
      <c r="D14" s="82" t="s">
        <v>22</v>
      </c>
      <c r="E14" s="6" t="s">
        <v>14</v>
      </c>
      <c r="F14" s="39">
        <f t="shared" si="0"/>
        <v>4750000</v>
      </c>
      <c r="G14" s="6">
        <v>2</v>
      </c>
      <c r="H14" s="40">
        <v>4025423.7288135597</v>
      </c>
      <c r="I14" s="39">
        <f t="shared" si="1"/>
        <v>9500000</v>
      </c>
      <c r="J14" s="46"/>
      <c r="K14" s="58">
        <f t="shared" si="5"/>
        <v>0</v>
      </c>
      <c r="L14" s="56">
        <f t="shared" si="6"/>
        <v>2</v>
      </c>
      <c r="M14" s="40">
        <v>4025423.7288135597</v>
      </c>
      <c r="N14" s="53">
        <f t="shared" si="7"/>
        <v>9500000</v>
      </c>
      <c r="O14" s="46">
        <v>2</v>
      </c>
      <c r="P14" s="81">
        <f t="shared" si="2"/>
        <v>4025423.7288135597</v>
      </c>
      <c r="Q14" s="58">
        <f t="shared" si="8"/>
        <v>9500000</v>
      </c>
      <c r="R14" s="6">
        <v>2</v>
      </c>
      <c r="S14" s="6" t="s">
        <v>14</v>
      </c>
      <c r="T14" s="53">
        <f t="shared" si="3"/>
        <v>4750000</v>
      </c>
      <c r="U14" s="59">
        <f t="shared" si="4"/>
        <v>9500000</v>
      </c>
      <c r="V14" s="91">
        <f t="shared" si="9"/>
        <v>0</v>
      </c>
      <c r="W14" s="44">
        <f t="shared" si="10"/>
        <v>0</v>
      </c>
      <c r="X14" s="95"/>
    </row>
    <row r="15" spans="1:24" s="44" customFormat="1" ht="15.6">
      <c r="A15" s="6">
        <v>12</v>
      </c>
      <c r="B15" s="6"/>
      <c r="C15" s="6" t="s">
        <v>419</v>
      </c>
      <c r="D15" s="7" t="s">
        <v>23</v>
      </c>
      <c r="E15" s="6" t="s">
        <v>14</v>
      </c>
      <c r="F15" s="39">
        <f t="shared" si="0"/>
        <v>3550000</v>
      </c>
      <c r="G15" s="6">
        <v>2</v>
      </c>
      <c r="H15" s="40">
        <v>3008474.5762711866</v>
      </c>
      <c r="I15" s="39">
        <f t="shared" si="1"/>
        <v>7100000</v>
      </c>
      <c r="J15" s="46">
        <v>2</v>
      </c>
      <c r="K15" s="58">
        <f t="shared" si="5"/>
        <v>7100000</v>
      </c>
      <c r="L15" s="56">
        <f t="shared" si="6"/>
        <v>4</v>
      </c>
      <c r="M15" s="40">
        <v>3008474.5762711866</v>
      </c>
      <c r="N15" s="53">
        <f t="shared" si="7"/>
        <v>14200000</v>
      </c>
      <c r="O15" s="46">
        <v>4</v>
      </c>
      <c r="P15" s="81">
        <f t="shared" si="2"/>
        <v>3008474.5762711866</v>
      </c>
      <c r="Q15" s="58">
        <f t="shared" si="8"/>
        <v>14200000</v>
      </c>
      <c r="R15" s="6">
        <v>2</v>
      </c>
      <c r="S15" s="6" t="s">
        <v>14</v>
      </c>
      <c r="T15" s="53">
        <f t="shared" si="3"/>
        <v>3550000</v>
      </c>
      <c r="U15" s="59">
        <f t="shared" si="4"/>
        <v>7100000</v>
      </c>
      <c r="V15" s="91">
        <f t="shared" si="9"/>
        <v>0</v>
      </c>
      <c r="W15" s="44">
        <f t="shared" si="10"/>
        <v>0</v>
      </c>
      <c r="X15" s="95"/>
    </row>
    <row r="16" spans="1:24" s="44" customFormat="1" ht="31.2">
      <c r="A16" s="6">
        <v>13</v>
      </c>
      <c r="B16" s="6"/>
      <c r="C16" s="6" t="s">
        <v>420</v>
      </c>
      <c r="D16" s="7" t="s">
        <v>24</v>
      </c>
      <c r="E16" s="6" t="s">
        <v>14</v>
      </c>
      <c r="F16" s="39">
        <f t="shared" si="0"/>
        <v>995000</v>
      </c>
      <c r="G16" s="6">
        <v>2</v>
      </c>
      <c r="H16" s="39">
        <v>843220.3389830509</v>
      </c>
      <c r="I16" s="39">
        <f t="shared" si="1"/>
        <v>1990000</v>
      </c>
      <c r="J16" s="46">
        <v>1</v>
      </c>
      <c r="K16" s="58">
        <f t="shared" si="5"/>
        <v>995000</v>
      </c>
      <c r="L16" s="56">
        <f t="shared" si="6"/>
        <v>3</v>
      </c>
      <c r="M16" s="39">
        <v>843220.3389830509</v>
      </c>
      <c r="N16" s="53">
        <f t="shared" si="7"/>
        <v>2985000</v>
      </c>
      <c r="O16" s="46">
        <v>3</v>
      </c>
      <c r="P16" s="81">
        <f t="shared" si="2"/>
        <v>843220.3389830509</v>
      </c>
      <c r="Q16" s="58">
        <f t="shared" si="8"/>
        <v>2985000</v>
      </c>
      <c r="R16" s="6">
        <v>2</v>
      </c>
      <c r="S16" s="6" t="s">
        <v>14</v>
      </c>
      <c r="T16" s="53">
        <f t="shared" si="3"/>
        <v>995000</v>
      </c>
      <c r="U16" s="59">
        <f t="shared" si="4"/>
        <v>1990000</v>
      </c>
      <c r="V16" s="91">
        <f t="shared" si="9"/>
        <v>0</v>
      </c>
      <c r="W16" s="44">
        <f t="shared" si="10"/>
        <v>0</v>
      </c>
      <c r="X16" s="95"/>
    </row>
    <row r="17" spans="1:24" s="44" customFormat="1" ht="15.6">
      <c r="A17" s="6">
        <v>14</v>
      </c>
      <c r="B17" s="6"/>
      <c r="C17" s="6" t="s">
        <v>421</v>
      </c>
      <c r="D17" s="7" t="s">
        <v>25</v>
      </c>
      <c r="E17" s="6" t="s">
        <v>14</v>
      </c>
      <c r="F17" s="39">
        <f t="shared" si="0"/>
        <v>22500</v>
      </c>
      <c r="G17" s="6">
        <v>4</v>
      </c>
      <c r="H17" s="39">
        <v>19067.796610169491</v>
      </c>
      <c r="I17" s="39">
        <f t="shared" si="1"/>
        <v>90000</v>
      </c>
      <c r="J17" s="46">
        <v>2</v>
      </c>
      <c r="K17" s="58">
        <f t="shared" si="5"/>
        <v>45000</v>
      </c>
      <c r="L17" s="56">
        <f t="shared" si="6"/>
        <v>6</v>
      </c>
      <c r="M17" s="39">
        <v>19067.796610169491</v>
      </c>
      <c r="N17" s="53">
        <f t="shared" si="7"/>
        <v>135000</v>
      </c>
      <c r="O17" s="46">
        <v>6</v>
      </c>
      <c r="P17" s="81">
        <f t="shared" si="2"/>
        <v>19067.796610169491</v>
      </c>
      <c r="Q17" s="58">
        <f t="shared" si="8"/>
        <v>135000</v>
      </c>
      <c r="R17" s="6">
        <v>4</v>
      </c>
      <c r="S17" s="6" t="s">
        <v>14</v>
      </c>
      <c r="T17" s="53">
        <f t="shared" si="3"/>
        <v>22500</v>
      </c>
      <c r="U17" s="59">
        <f t="shared" si="4"/>
        <v>90000</v>
      </c>
      <c r="V17" s="91">
        <f t="shared" si="9"/>
        <v>0</v>
      </c>
      <c r="W17" s="44">
        <f t="shared" si="10"/>
        <v>0</v>
      </c>
      <c r="X17" s="95"/>
    </row>
    <row r="18" spans="1:24" s="44" customFormat="1" ht="15.6">
      <c r="A18" s="6">
        <v>15</v>
      </c>
      <c r="B18" s="6"/>
      <c r="C18" s="6" t="s">
        <v>422</v>
      </c>
      <c r="D18" s="7" t="s">
        <v>26</v>
      </c>
      <c r="E18" s="6" t="s">
        <v>14</v>
      </c>
      <c r="F18" s="39">
        <f t="shared" si="0"/>
        <v>18750</v>
      </c>
      <c r="G18" s="6">
        <v>62</v>
      </c>
      <c r="H18" s="39">
        <v>15889.830508474577</v>
      </c>
      <c r="I18" s="39">
        <f t="shared" si="1"/>
        <v>1162500</v>
      </c>
      <c r="J18" s="46">
        <v>40</v>
      </c>
      <c r="K18" s="58">
        <f t="shared" si="5"/>
        <v>750000</v>
      </c>
      <c r="L18" s="56">
        <f t="shared" si="6"/>
        <v>102</v>
      </c>
      <c r="M18" s="39">
        <v>15889.830508474577</v>
      </c>
      <c r="N18" s="53">
        <f t="shared" si="7"/>
        <v>1912500</v>
      </c>
      <c r="O18" s="46">
        <v>102</v>
      </c>
      <c r="P18" s="81">
        <f t="shared" si="2"/>
        <v>15889.830508474577</v>
      </c>
      <c r="Q18" s="58">
        <f t="shared" si="8"/>
        <v>1912500</v>
      </c>
      <c r="R18" s="6">
        <v>62</v>
      </c>
      <c r="S18" s="6" t="s">
        <v>14</v>
      </c>
      <c r="T18" s="53">
        <f t="shared" si="3"/>
        <v>18750</v>
      </c>
      <c r="U18" s="59">
        <f t="shared" si="4"/>
        <v>1162500</v>
      </c>
      <c r="V18" s="91">
        <f t="shared" si="9"/>
        <v>0</v>
      </c>
      <c r="W18" s="44">
        <f t="shared" si="10"/>
        <v>0</v>
      </c>
      <c r="X18" s="95"/>
    </row>
    <row r="19" spans="1:24" s="44" customFormat="1" ht="31.2">
      <c r="A19" s="6">
        <v>16</v>
      </c>
      <c r="B19" s="6"/>
      <c r="C19" s="6" t="s">
        <v>423</v>
      </c>
      <c r="D19" s="7" t="s">
        <v>27</v>
      </c>
      <c r="E19" s="6" t="s">
        <v>14</v>
      </c>
      <c r="F19" s="39">
        <f t="shared" si="0"/>
        <v>115000</v>
      </c>
      <c r="G19" s="6">
        <v>7</v>
      </c>
      <c r="H19" s="39">
        <v>97457.627118644072</v>
      </c>
      <c r="I19" s="39">
        <f t="shared" si="1"/>
        <v>805000</v>
      </c>
      <c r="J19" s="46">
        <v>2</v>
      </c>
      <c r="K19" s="58">
        <f t="shared" si="5"/>
        <v>230000</v>
      </c>
      <c r="L19" s="56">
        <f t="shared" si="6"/>
        <v>9</v>
      </c>
      <c r="M19" s="39">
        <v>97457.627118644072</v>
      </c>
      <c r="N19" s="53">
        <f t="shared" si="7"/>
        <v>1035000</v>
      </c>
      <c r="O19" s="46">
        <v>9</v>
      </c>
      <c r="P19" s="81">
        <f t="shared" si="2"/>
        <v>97457.627118644072</v>
      </c>
      <c r="Q19" s="58">
        <f t="shared" si="8"/>
        <v>1035000</v>
      </c>
      <c r="R19" s="6">
        <v>7</v>
      </c>
      <c r="S19" s="6" t="s">
        <v>14</v>
      </c>
      <c r="T19" s="53">
        <f t="shared" si="3"/>
        <v>115000</v>
      </c>
      <c r="U19" s="59">
        <f t="shared" si="4"/>
        <v>805000</v>
      </c>
      <c r="V19" s="91">
        <f t="shared" si="9"/>
        <v>0</v>
      </c>
      <c r="W19" s="44">
        <f t="shared" si="10"/>
        <v>0</v>
      </c>
      <c r="X19" s="95"/>
    </row>
    <row r="20" spans="1:24" s="44" customFormat="1" ht="15.6">
      <c r="A20" s="6">
        <v>17</v>
      </c>
      <c r="B20" s="6"/>
      <c r="C20" s="6" t="s">
        <v>424</v>
      </c>
      <c r="D20" s="7" t="s">
        <v>28</v>
      </c>
      <c r="E20" s="6" t="s">
        <v>14</v>
      </c>
      <c r="F20" s="39">
        <f t="shared" si="0"/>
        <v>115000</v>
      </c>
      <c r="G20" s="6">
        <v>4</v>
      </c>
      <c r="H20" s="39">
        <v>97457.627118644072</v>
      </c>
      <c r="I20" s="39">
        <f t="shared" si="1"/>
        <v>460000</v>
      </c>
      <c r="J20" s="46">
        <v>2</v>
      </c>
      <c r="K20" s="58">
        <f t="shared" si="5"/>
        <v>230000</v>
      </c>
      <c r="L20" s="56">
        <f t="shared" si="6"/>
        <v>6</v>
      </c>
      <c r="M20" s="39">
        <v>97457.627118644072</v>
      </c>
      <c r="N20" s="53">
        <f t="shared" si="7"/>
        <v>690000</v>
      </c>
      <c r="O20" s="46">
        <v>8</v>
      </c>
      <c r="P20" s="81">
        <f t="shared" si="2"/>
        <v>97457.627118644072</v>
      </c>
      <c r="Q20" s="58">
        <f t="shared" si="8"/>
        <v>920000</v>
      </c>
      <c r="R20" s="6">
        <v>4</v>
      </c>
      <c r="S20" s="6" t="s">
        <v>14</v>
      </c>
      <c r="T20" s="53">
        <f t="shared" si="3"/>
        <v>115000</v>
      </c>
      <c r="U20" s="59">
        <f t="shared" si="4"/>
        <v>460000</v>
      </c>
      <c r="V20" s="91">
        <f t="shared" si="9"/>
        <v>230000</v>
      </c>
      <c r="W20" s="44">
        <f t="shared" si="10"/>
        <v>0</v>
      </c>
      <c r="X20" s="95"/>
    </row>
    <row r="21" spans="1:24" s="44" customFormat="1" ht="31.2">
      <c r="A21" s="6">
        <v>18</v>
      </c>
      <c r="B21" s="6"/>
      <c r="C21" s="6" t="s">
        <v>425</v>
      </c>
      <c r="D21" s="82" t="s">
        <v>29</v>
      </c>
      <c r="E21" s="6" t="s">
        <v>14</v>
      </c>
      <c r="F21" s="39">
        <f t="shared" si="0"/>
        <v>525000</v>
      </c>
      <c r="G21" s="6">
        <v>2</v>
      </c>
      <c r="H21" s="39">
        <v>444915.25423728814</v>
      </c>
      <c r="I21" s="39">
        <f t="shared" si="1"/>
        <v>1050000</v>
      </c>
      <c r="J21" s="46"/>
      <c r="K21" s="58">
        <f t="shared" si="5"/>
        <v>0</v>
      </c>
      <c r="L21" s="56">
        <f t="shared" si="6"/>
        <v>2</v>
      </c>
      <c r="M21" s="39">
        <v>444915.25423728814</v>
      </c>
      <c r="N21" s="53">
        <f t="shared" si="7"/>
        <v>1050000</v>
      </c>
      <c r="O21" s="46">
        <v>2</v>
      </c>
      <c r="P21" s="81">
        <f t="shared" si="2"/>
        <v>444915.25423728814</v>
      </c>
      <c r="Q21" s="58">
        <f t="shared" si="8"/>
        <v>1050000</v>
      </c>
      <c r="R21" s="6">
        <v>2</v>
      </c>
      <c r="S21" s="6" t="s">
        <v>14</v>
      </c>
      <c r="T21" s="53">
        <f t="shared" si="3"/>
        <v>525000</v>
      </c>
      <c r="U21" s="59">
        <f t="shared" si="4"/>
        <v>1050000</v>
      </c>
      <c r="V21" s="91">
        <f t="shared" si="9"/>
        <v>0</v>
      </c>
      <c r="W21" s="44">
        <f t="shared" si="10"/>
        <v>0</v>
      </c>
      <c r="X21" s="95"/>
    </row>
    <row r="22" spans="1:24" s="44" customFormat="1" ht="15.6">
      <c r="A22" s="6">
        <v>19</v>
      </c>
      <c r="B22" s="6"/>
      <c r="C22" s="6" t="s">
        <v>426</v>
      </c>
      <c r="D22" s="7" t="s">
        <v>30</v>
      </c>
      <c r="E22" s="6" t="s">
        <v>14</v>
      </c>
      <c r="F22" s="39">
        <f t="shared" si="0"/>
        <v>75000</v>
      </c>
      <c r="G22" s="6">
        <v>4</v>
      </c>
      <c r="H22" s="39">
        <v>63559.322033898308</v>
      </c>
      <c r="I22" s="39">
        <f t="shared" si="1"/>
        <v>300000</v>
      </c>
      <c r="J22" s="46">
        <v>2</v>
      </c>
      <c r="K22" s="58">
        <f t="shared" si="5"/>
        <v>150000</v>
      </c>
      <c r="L22" s="56">
        <f t="shared" si="6"/>
        <v>6</v>
      </c>
      <c r="M22" s="39">
        <v>63559.322033898308</v>
      </c>
      <c r="N22" s="53">
        <f t="shared" si="7"/>
        <v>450000</v>
      </c>
      <c r="O22" s="46">
        <v>6</v>
      </c>
      <c r="P22" s="81">
        <f t="shared" si="2"/>
        <v>63559.322033898308</v>
      </c>
      <c r="Q22" s="58">
        <f t="shared" si="8"/>
        <v>450000</v>
      </c>
      <c r="R22" s="6">
        <v>4</v>
      </c>
      <c r="S22" s="6" t="s">
        <v>14</v>
      </c>
      <c r="T22" s="53">
        <f t="shared" si="3"/>
        <v>75000</v>
      </c>
      <c r="U22" s="59">
        <f t="shared" si="4"/>
        <v>300000</v>
      </c>
      <c r="V22" s="91">
        <f t="shared" si="9"/>
        <v>0</v>
      </c>
      <c r="W22" s="44">
        <f t="shared" si="10"/>
        <v>0</v>
      </c>
      <c r="X22" s="95"/>
    </row>
    <row r="23" spans="1:24" s="44" customFormat="1" ht="15.6">
      <c r="A23" s="6">
        <v>20</v>
      </c>
      <c r="B23" s="6"/>
      <c r="C23" s="6" t="s">
        <v>427</v>
      </c>
      <c r="D23" s="7" t="s">
        <v>31</v>
      </c>
      <c r="E23" s="6" t="s">
        <v>14</v>
      </c>
      <c r="F23" s="39">
        <f t="shared" si="0"/>
        <v>18750</v>
      </c>
      <c r="G23" s="6">
        <v>4</v>
      </c>
      <c r="H23" s="39">
        <v>15889.830508474577</v>
      </c>
      <c r="I23" s="39">
        <f t="shared" si="1"/>
        <v>75000</v>
      </c>
      <c r="J23" s="46">
        <v>2</v>
      </c>
      <c r="K23" s="58">
        <f t="shared" si="5"/>
        <v>37500</v>
      </c>
      <c r="L23" s="56">
        <f t="shared" si="6"/>
        <v>6</v>
      </c>
      <c r="M23" s="39">
        <v>15889.830508474577</v>
      </c>
      <c r="N23" s="53">
        <f t="shared" si="7"/>
        <v>112500</v>
      </c>
      <c r="O23" s="46">
        <v>6</v>
      </c>
      <c r="P23" s="81">
        <f t="shared" si="2"/>
        <v>15889.830508474577</v>
      </c>
      <c r="Q23" s="58">
        <f t="shared" si="8"/>
        <v>112500</v>
      </c>
      <c r="R23" s="6">
        <v>4</v>
      </c>
      <c r="S23" s="6" t="s">
        <v>14</v>
      </c>
      <c r="T23" s="53">
        <f t="shared" si="3"/>
        <v>18750</v>
      </c>
      <c r="U23" s="59">
        <f t="shared" si="4"/>
        <v>75000</v>
      </c>
      <c r="V23" s="91">
        <f t="shared" si="9"/>
        <v>0</v>
      </c>
      <c r="W23" s="44">
        <f t="shared" si="10"/>
        <v>0</v>
      </c>
      <c r="X23" s="95"/>
    </row>
    <row r="24" spans="1:24" s="44" customFormat="1" ht="15.6">
      <c r="A24" s="6">
        <v>21</v>
      </c>
      <c r="B24" s="6"/>
      <c r="C24" s="6" t="s">
        <v>428</v>
      </c>
      <c r="D24" s="7" t="s">
        <v>32</v>
      </c>
      <c r="E24" s="6" t="s">
        <v>14</v>
      </c>
      <c r="F24" s="39">
        <f t="shared" si="0"/>
        <v>37500</v>
      </c>
      <c r="G24" s="6">
        <v>4</v>
      </c>
      <c r="H24" s="39">
        <v>31779.661016949154</v>
      </c>
      <c r="I24" s="39">
        <f t="shared" si="1"/>
        <v>150000</v>
      </c>
      <c r="J24" s="46">
        <v>2</v>
      </c>
      <c r="K24" s="58">
        <f t="shared" si="5"/>
        <v>75000</v>
      </c>
      <c r="L24" s="56">
        <f t="shared" si="6"/>
        <v>6</v>
      </c>
      <c r="M24" s="39">
        <v>31779.661016949154</v>
      </c>
      <c r="N24" s="53">
        <f t="shared" si="7"/>
        <v>225000</v>
      </c>
      <c r="O24" s="46">
        <v>6</v>
      </c>
      <c r="P24" s="81">
        <f t="shared" si="2"/>
        <v>31779.661016949154</v>
      </c>
      <c r="Q24" s="58">
        <f t="shared" si="8"/>
        <v>225000</v>
      </c>
      <c r="R24" s="6">
        <v>4</v>
      </c>
      <c r="S24" s="6" t="s">
        <v>14</v>
      </c>
      <c r="T24" s="53">
        <f t="shared" si="3"/>
        <v>37500</v>
      </c>
      <c r="U24" s="59">
        <f t="shared" si="4"/>
        <v>150000</v>
      </c>
      <c r="V24" s="91">
        <f t="shared" si="9"/>
        <v>0</v>
      </c>
      <c r="W24" s="44">
        <f t="shared" si="10"/>
        <v>0</v>
      </c>
      <c r="X24" s="95"/>
    </row>
    <row r="25" spans="1:24" s="44" customFormat="1" ht="15.6">
      <c r="A25" s="6">
        <v>22</v>
      </c>
      <c r="B25" s="6"/>
      <c r="C25" s="6" t="s">
        <v>429</v>
      </c>
      <c r="D25" s="7" t="s">
        <v>33</v>
      </c>
      <c r="E25" s="6" t="s">
        <v>14</v>
      </c>
      <c r="F25" s="39">
        <f t="shared" si="0"/>
        <v>385000</v>
      </c>
      <c r="G25" s="6">
        <v>4</v>
      </c>
      <c r="H25" s="39">
        <v>326271.18644067796</v>
      </c>
      <c r="I25" s="39">
        <f t="shared" si="1"/>
        <v>1540000</v>
      </c>
      <c r="J25" s="46">
        <v>2</v>
      </c>
      <c r="K25" s="58">
        <f t="shared" si="5"/>
        <v>770000</v>
      </c>
      <c r="L25" s="56">
        <f t="shared" si="6"/>
        <v>6</v>
      </c>
      <c r="M25" s="39">
        <v>326271.18644067796</v>
      </c>
      <c r="N25" s="53">
        <f t="shared" si="7"/>
        <v>2310000</v>
      </c>
      <c r="O25" s="46">
        <v>6</v>
      </c>
      <c r="P25" s="81">
        <f t="shared" si="2"/>
        <v>326271.18644067796</v>
      </c>
      <c r="Q25" s="58">
        <f t="shared" si="8"/>
        <v>2310000</v>
      </c>
      <c r="R25" s="6">
        <v>4</v>
      </c>
      <c r="S25" s="6" t="s">
        <v>14</v>
      </c>
      <c r="T25" s="53">
        <f t="shared" si="3"/>
        <v>385000</v>
      </c>
      <c r="U25" s="59">
        <f t="shared" si="4"/>
        <v>1540000</v>
      </c>
      <c r="V25" s="91">
        <f t="shared" si="9"/>
        <v>0</v>
      </c>
      <c r="W25" s="44">
        <f t="shared" si="10"/>
        <v>0</v>
      </c>
      <c r="X25" s="95"/>
    </row>
    <row r="26" spans="1:24" s="44" customFormat="1" ht="15.6">
      <c r="A26" s="6">
        <v>23</v>
      </c>
      <c r="B26" s="6"/>
      <c r="C26" s="6" t="s">
        <v>430</v>
      </c>
      <c r="D26" s="82" t="s">
        <v>34</v>
      </c>
      <c r="E26" s="6" t="s">
        <v>14</v>
      </c>
      <c r="F26" s="39">
        <f t="shared" si="0"/>
        <v>368750</v>
      </c>
      <c r="G26" s="6">
        <v>2</v>
      </c>
      <c r="H26" s="39">
        <v>312500</v>
      </c>
      <c r="I26" s="39">
        <f t="shared" si="1"/>
        <v>737500</v>
      </c>
      <c r="J26" s="46"/>
      <c r="K26" s="58">
        <f t="shared" si="5"/>
        <v>0</v>
      </c>
      <c r="L26" s="56">
        <f t="shared" si="6"/>
        <v>2</v>
      </c>
      <c r="M26" s="39">
        <v>312500</v>
      </c>
      <c r="N26" s="53">
        <f t="shared" si="7"/>
        <v>737500</v>
      </c>
      <c r="O26" s="46">
        <v>4</v>
      </c>
      <c r="P26" s="81">
        <f t="shared" si="2"/>
        <v>312500</v>
      </c>
      <c r="Q26" s="58">
        <f t="shared" si="8"/>
        <v>1475000</v>
      </c>
      <c r="R26" s="6">
        <v>2</v>
      </c>
      <c r="S26" s="6" t="s">
        <v>14</v>
      </c>
      <c r="T26" s="53">
        <f t="shared" si="3"/>
        <v>368750</v>
      </c>
      <c r="U26" s="59">
        <f t="shared" si="4"/>
        <v>737500</v>
      </c>
      <c r="V26" s="91">
        <f t="shared" si="9"/>
        <v>737500</v>
      </c>
      <c r="W26" s="44">
        <f t="shared" si="10"/>
        <v>0</v>
      </c>
      <c r="X26" s="95"/>
    </row>
    <row r="27" spans="1:24" s="44" customFormat="1" ht="15.6">
      <c r="A27" s="6">
        <v>24</v>
      </c>
      <c r="B27" s="6"/>
      <c r="C27" s="6" t="s">
        <v>431</v>
      </c>
      <c r="D27" s="82" t="s">
        <v>109</v>
      </c>
      <c r="E27" s="6" t="s">
        <v>14</v>
      </c>
      <c r="F27" s="39">
        <f t="shared" si="0"/>
        <v>8000000</v>
      </c>
      <c r="G27" s="6">
        <v>1</v>
      </c>
      <c r="H27" s="39">
        <v>6779661.0169491526</v>
      </c>
      <c r="I27" s="39">
        <f t="shared" si="1"/>
        <v>8000000</v>
      </c>
      <c r="J27" s="46"/>
      <c r="K27" s="58">
        <f t="shared" si="5"/>
        <v>0</v>
      </c>
      <c r="L27" s="56">
        <f t="shared" si="6"/>
        <v>1</v>
      </c>
      <c r="M27" s="39">
        <v>6779661.0169491526</v>
      </c>
      <c r="N27" s="53">
        <f t="shared" si="7"/>
        <v>8000000</v>
      </c>
      <c r="O27" s="46">
        <v>1</v>
      </c>
      <c r="P27" s="81">
        <f t="shared" si="2"/>
        <v>6779661.0169491526</v>
      </c>
      <c r="Q27" s="58">
        <f t="shared" si="8"/>
        <v>8000000</v>
      </c>
      <c r="R27" s="6">
        <v>1</v>
      </c>
      <c r="S27" s="6" t="s">
        <v>14</v>
      </c>
      <c r="T27" s="53">
        <f t="shared" si="3"/>
        <v>8000000</v>
      </c>
      <c r="U27" s="59">
        <f t="shared" si="4"/>
        <v>8000000</v>
      </c>
      <c r="V27" s="91">
        <f t="shared" si="9"/>
        <v>0</v>
      </c>
      <c r="W27" s="44">
        <f t="shared" si="10"/>
        <v>0</v>
      </c>
      <c r="X27" s="95"/>
    </row>
    <row r="28" spans="1:24" s="44" customFormat="1" ht="15.6">
      <c r="A28" s="6">
        <v>25</v>
      </c>
      <c r="B28" s="6"/>
      <c r="C28" s="6" t="s">
        <v>432</v>
      </c>
      <c r="D28" s="7" t="s">
        <v>35</v>
      </c>
      <c r="E28" s="6" t="s">
        <v>14</v>
      </c>
      <c r="F28" s="39">
        <f t="shared" si="0"/>
        <v>1295000</v>
      </c>
      <c r="G28" s="6">
        <v>4</v>
      </c>
      <c r="H28" s="39">
        <v>1097457.6271186441</v>
      </c>
      <c r="I28" s="39">
        <f t="shared" si="1"/>
        <v>5180000</v>
      </c>
      <c r="J28" s="46">
        <v>2</v>
      </c>
      <c r="K28" s="58">
        <f t="shared" si="5"/>
        <v>2590000</v>
      </c>
      <c r="L28" s="56">
        <f t="shared" si="6"/>
        <v>6</v>
      </c>
      <c r="M28" s="39">
        <v>1097457.6271186441</v>
      </c>
      <c r="N28" s="53">
        <f t="shared" si="7"/>
        <v>7770000</v>
      </c>
      <c r="O28" s="46">
        <v>6</v>
      </c>
      <c r="P28" s="81">
        <f t="shared" si="2"/>
        <v>1097457.6271186441</v>
      </c>
      <c r="Q28" s="58">
        <f t="shared" si="8"/>
        <v>7770000</v>
      </c>
      <c r="R28" s="6">
        <v>4</v>
      </c>
      <c r="S28" s="6" t="s">
        <v>14</v>
      </c>
      <c r="T28" s="53">
        <f t="shared" si="3"/>
        <v>1295000</v>
      </c>
      <c r="U28" s="59">
        <f t="shared" si="4"/>
        <v>5180000</v>
      </c>
      <c r="V28" s="91">
        <f t="shared" si="9"/>
        <v>0</v>
      </c>
      <c r="W28" s="44">
        <f t="shared" si="10"/>
        <v>0</v>
      </c>
      <c r="X28" s="95"/>
    </row>
    <row r="29" spans="1:24" s="44" customFormat="1" ht="31.2">
      <c r="A29" s="6">
        <v>26</v>
      </c>
      <c r="B29" s="6"/>
      <c r="C29" s="6" t="s">
        <v>433</v>
      </c>
      <c r="D29" s="7" t="s">
        <v>36</v>
      </c>
      <c r="E29" s="6" t="s">
        <v>14</v>
      </c>
      <c r="F29" s="39">
        <f t="shared" si="0"/>
        <v>495000.00000000006</v>
      </c>
      <c r="G29" s="6">
        <v>2</v>
      </c>
      <c r="H29" s="39">
        <v>419491.52542372886</v>
      </c>
      <c r="I29" s="39">
        <f t="shared" si="1"/>
        <v>990000.00000000012</v>
      </c>
      <c r="J29" s="46"/>
      <c r="K29" s="58">
        <f t="shared" si="5"/>
        <v>0</v>
      </c>
      <c r="L29" s="56">
        <f t="shared" si="6"/>
        <v>2</v>
      </c>
      <c r="M29" s="39">
        <v>419491.52542372886</v>
      </c>
      <c r="N29" s="53">
        <f t="shared" si="7"/>
        <v>990000.00000000012</v>
      </c>
      <c r="O29" s="46">
        <v>2</v>
      </c>
      <c r="P29" s="81">
        <f t="shared" si="2"/>
        <v>419491.52542372886</v>
      </c>
      <c r="Q29" s="58">
        <f t="shared" si="8"/>
        <v>990000.00000000012</v>
      </c>
      <c r="R29" s="6">
        <v>2</v>
      </c>
      <c r="S29" s="6" t="s">
        <v>14</v>
      </c>
      <c r="T29" s="53">
        <f t="shared" si="3"/>
        <v>495000.00000000006</v>
      </c>
      <c r="U29" s="59">
        <f t="shared" si="4"/>
        <v>990000.00000000012</v>
      </c>
      <c r="V29" s="91">
        <f t="shared" si="9"/>
        <v>0</v>
      </c>
      <c r="W29" s="44">
        <f t="shared" si="10"/>
        <v>0</v>
      </c>
      <c r="X29" s="95"/>
    </row>
    <row r="30" spans="1:24" s="44" customFormat="1" ht="31.2">
      <c r="A30" s="6">
        <v>27</v>
      </c>
      <c r="B30" s="6"/>
      <c r="C30" s="6" t="s">
        <v>434</v>
      </c>
      <c r="D30" s="82" t="s">
        <v>111</v>
      </c>
      <c r="E30" s="6" t="s">
        <v>49</v>
      </c>
      <c r="F30" s="39">
        <f t="shared" si="0"/>
        <v>997500</v>
      </c>
      <c r="G30" s="6">
        <v>4</v>
      </c>
      <c r="H30" s="39">
        <v>845338.98305084754</v>
      </c>
      <c r="I30" s="39">
        <f t="shared" si="1"/>
        <v>3990000</v>
      </c>
      <c r="J30" s="46">
        <v>2</v>
      </c>
      <c r="K30" s="58">
        <f t="shared" si="5"/>
        <v>1995000</v>
      </c>
      <c r="L30" s="56">
        <f t="shared" si="6"/>
        <v>6</v>
      </c>
      <c r="M30" s="39">
        <v>845338.98305084754</v>
      </c>
      <c r="N30" s="53">
        <f t="shared" si="7"/>
        <v>5985000</v>
      </c>
      <c r="O30" s="46">
        <v>6</v>
      </c>
      <c r="P30" s="81">
        <f t="shared" si="2"/>
        <v>845338.98305084754</v>
      </c>
      <c r="Q30" s="58">
        <f t="shared" si="8"/>
        <v>5985000</v>
      </c>
      <c r="R30" s="6">
        <v>4</v>
      </c>
      <c r="S30" s="6" t="s">
        <v>49</v>
      </c>
      <c r="T30" s="53">
        <f t="shared" si="3"/>
        <v>997500</v>
      </c>
      <c r="U30" s="59">
        <f t="shared" si="4"/>
        <v>3990000</v>
      </c>
      <c r="V30" s="91">
        <f t="shared" si="9"/>
        <v>0</v>
      </c>
      <c r="W30" s="44">
        <f t="shared" si="10"/>
        <v>0</v>
      </c>
      <c r="X30" s="95"/>
    </row>
    <row r="31" spans="1:24" s="44" customFormat="1" ht="15.6">
      <c r="A31" s="6">
        <v>28</v>
      </c>
      <c r="B31" s="6"/>
      <c r="C31" s="6" t="s">
        <v>435</v>
      </c>
      <c r="D31" s="7" t="s">
        <v>37</v>
      </c>
      <c r="E31" s="6" t="s">
        <v>14</v>
      </c>
      <c r="F31" s="39">
        <f t="shared" si="0"/>
        <v>255000</v>
      </c>
      <c r="G31" s="6">
        <v>1</v>
      </c>
      <c r="H31" s="39">
        <v>216101.69491525425</v>
      </c>
      <c r="I31" s="39">
        <f t="shared" si="1"/>
        <v>255000</v>
      </c>
      <c r="J31" s="46"/>
      <c r="K31" s="58">
        <f t="shared" si="5"/>
        <v>0</v>
      </c>
      <c r="L31" s="56">
        <f t="shared" si="6"/>
        <v>1</v>
      </c>
      <c r="M31" s="39">
        <v>216101.69491525425</v>
      </c>
      <c r="N31" s="53">
        <f t="shared" si="7"/>
        <v>255000</v>
      </c>
      <c r="O31" s="46">
        <v>1</v>
      </c>
      <c r="P31" s="81">
        <f t="shared" si="2"/>
        <v>216101.69491525425</v>
      </c>
      <c r="Q31" s="58">
        <f t="shared" si="8"/>
        <v>255000</v>
      </c>
      <c r="R31" s="6">
        <v>1</v>
      </c>
      <c r="S31" s="6" t="s">
        <v>14</v>
      </c>
      <c r="T31" s="53">
        <f t="shared" si="3"/>
        <v>255000</v>
      </c>
      <c r="U31" s="59">
        <f t="shared" si="4"/>
        <v>255000</v>
      </c>
      <c r="V31" s="91">
        <f t="shared" si="9"/>
        <v>0</v>
      </c>
      <c r="W31" s="44">
        <f t="shared" si="10"/>
        <v>0</v>
      </c>
      <c r="X31" s="95"/>
    </row>
    <row r="32" spans="1:24" s="44" customFormat="1" ht="31.95" customHeight="1">
      <c r="A32" s="6">
        <v>29</v>
      </c>
      <c r="B32" s="6"/>
      <c r="C32" s="6" t="s">
        <v>436</v>
      </c>
      <c r="D32" s="7" t="s">
        <v>38</v>
      </c>
      <c r="E32" s="6" t="s">
        <v>14</v>
      </c>
      <c r="F32" s="39">
        <f t="shared" si="0"/>
        <v>245000</v>
      </c>
      <c r="G32" s="6">
        <v>1</v>
      </c>
      <c r="H32" s="39">
        <v>207627.11864406781</v>
      </c>
      <c r="I32" s="39">
        <f t="shared" si="1"/>
        <v>245000</v>
      </c>
      <c r="J32" s="46"/>
      <c r="K32" s="58">
        <f t="shared" si="5"/>
        <v>0</v>
      </c>
      <c r="L32" s="56">
        <f t="shared" si="6"/>
        <v>1</v>
      </c>
      <c r="M32" s="39">
        <v>207627.11864406781</v>
      </c>
      <c r="N32" s="53">
        <f t="shared" si="7"/>
        <v>245000</v>
      </c>
      <c r="O32" s="46">
        <v>1</v>
      </c>
      <c r="P32" s="81">
        <f t="shared" si="2"/>
        <v>207627.11864406781</v>
      </c>
      <c r="Q32" s="58">
        <f t="shared" si="8"/>
        <v>245000</v>
      </c>
      <c r="R32" s="6">
        <v>1</v>
      </c>
      <c r="S32" s="6" t="s">
        <v>14</v>
      </c>
      <c r="T32" s="53">
        <f t="shared" si="3"/>
        <v>245000</v>
      </c>
      <c r="U32" s="59">
        <f t="shared" si="4"/>
        <v>245000</v>
      </c>
      <c r="V32" s="91">
        <f t="shared" si="9"/>
        <v>0</v>
      </c>
      <c r="W32" s="44">
        <f t="shared" si="10"/>
        <v>0</v>
      </c>
      <c r="X32" s="95"/>
    </row>
    <row r="33" spans="1:24" s="44" customFormat="1" ht="30" customHeight="1">
      <c r="A33" s="6">
        <v>30</v>
      </c>
      <c r="B33" s="6"/>
      <c r="C33" s="6" t="s">
        <v>437</v>
      </c>
      <c r="D33" s="7" t="s">
        <v>39</v>
      </c>
      <c r="E33" s="6" t="s">
        <v>14</v>
      </c>
      <c r="F33" s="39">
        <f t="shared" si="0"/>
        <v>15000</v>
      </c>
      <c r="G33" s="6">
        <v>4</v>
      </c>
      <c r="H33" s="39">
        <v>12711.864406779661</v>
      </c>
      <c r="I33" s="39">
        <f t="shared" si="1"/>
        <v>60000</v>
      </c>
      <c r="J33" s="46">
        <v>2</v>
      </c>
      <c r="K33" s="58">
        <f t="shared" si="5"/>
        <v>30000</v>
      </c>
      <c r="L33" s="56">
        <f t="shared" si="6"/>
        <v>6</v>
      </c>
      <c r="M33" s="39">
        <v>12711.864406779661</v>
      </c>
      <c r="N33" s="53">
        <f t="shared" si="7"/>
        <v>90000</v>
      </c>
      <c r="O33" s="46">
        <v>6</v>
      </c>
      <c r="P33" s="81">
        <f t="shared" si="2"/>
        <v>12711.864406779661</v>
      </c>
      <c r="Q33" s="58">
        <f t="shared" si="8"/>
        <v>90000</v>
      </c>
      <c r="R33" s="6">
        <v>4</v>
      </c>
      <c r="S33" s="6" t="s">
        <v>14</v>
      </c>
      <c r="T33" s="53">
        <f t="shared" si="3"/>
        <v>15000</v>
      </c>
      <c r="U33" s="59">
        <f t="shared" si="4"/>
        <v>60000</v>
      </c>
      <c r="V33" s="91">
        <f t="shared" si="9"/>
        <v>0</v>
      </c>
      <c r="W33" s="44">
        <f t="shared" si="10"/>
        <v>0</v>
      </c>
      <c r="X33" s="95"/>
    </row>
    <row r="34" spans="1:24" s="44" customFormat="1" ht="15.6">
      <c r="A34" s="6">
        <v>31</v>
      </c>
      <c r="B34" s="6"/>
      <c r="C34" s="6" t="s">
        <v>438</v>
      </c>
      <c r="D34" s="7" t="s">
        <v>40</v>
      </c>
      <c r="E34" s="6" t="s">
        <v>14</v>
      </c>
      <c r="F34" s="39">
        <f t="shared" si="0"/>
        <v>1195000</v>
      </c>
      <c r="G34" s="6">
        <v>1</v>
      </c>
      <c r="H34" s="39">
        <v>1012711.8644067798</v>
      </c>
      <c r="I34" s="39">
        <f t="shared" si="1"/>
        <v>1195000</v>
      </c>
      <c r="J34" s="46"/>
      <c r="K34" s="58">
        <f t="shared" si="5"/>
        <v>0</v>
      </c>
      <c r="L34" s="56">
        <f t="shared" si="6"/>
        <v>1</v>
      </c>
      <c r="M34" s="39">
        <v>1012711.8644067798</v>
      </c>
      <c r="N34" s="53">
        <f t="shared" si="7"/>
        <v>1195000</v>
      </c>
      <c r="O34" s="46">
        <v>1</v>
      </c>
      <c r="P34" s="81">
        <f t="shared" si="2"/>
        <v>1012711.8644067798</v>
      </c>
      <c r="Q34" s="58">
        <f t="shared" si="8"/>
        <v>1195000</v>
      </c>
      <c r="R34" s="6">
        <v>1</v>
      </c>
      <c r="S34" s="6" t="s">
        <v>14</v>
      </c>
      <c r="T34" s="53">
        <f t="shared" si="3"/>
        <v>1195000</v>
      </c>
      <c r="U34" s="59">
        <f t="shared" si="4"/>
        <v>1195000</v>
      </c>
      <c r="V34" s="91">
        <f t="shared" si="9"/>
        <v>0</v>
      </c>
      <c r="W34" s="44">
        <f t="shared" si="10"/>
        <v>0</v>
      </c>
      <c r="X34" s="95"/>
    </row>
    <row r="35" spans="1:24" s="44" customFormat="1" ht="15.6">
      <c r="A35" s="6">
        <v>32</v>
      </c>
      <c r="B35" s="6"/>
      <c r="C35" s="6" t="s">
        <v>439</v>
      </c>
      <c r="D35" s="7" t="s">
        <v>41</v>
      </c>
      <c r="E35" s="6" t="s">
        <v>14</v>
      </c>
      <c r="F35" s="39">
        <f t="shared" si="0"/>
        <v>145000</v>
      </c>
      <c r="G35" s="6">
        <v>1</v>
      </c>
      <c r="H35" s="39">
        <v>122881.3559322034</v>
      </c>
      <c r="I35" s="39">
        <f t="shared" si="1"/>
        <v>145000</v>
      </c>
      <c r="J35" s="46"/>
      <c r="K35" s="58">
        <f t="shared" si="5"/>
        <v>0</v>
      </c>
      <c r="L35" s="56">
        <f t="shared" si="6"/>
        <v>1</v>
      </c>
      <c r="M35" s="39">
        <v>122881.3559322034</v>
      </c>
      <c r="N35" s="53">
        <f t="shared" si="7"/>
        <v>145000</v>
      </c>
      <c r="O35" s="46">
        <v>1</v>
      </c>
      <c r="P35" s="81">
        <f t="shared" si="2"/>
        <v>122881.3559322034</v>
      </c>
      <c r="Q35" s="58">
        <f t="shared" si="8"/>
        <v>145000</v>
      </c>
      <c r="R35" s="6">
        <v>1</v>
      </c>
      <c r="S35" s="6" t="s">
        <v>14</v>
      </c>
      <c r="T35" s="53">
        <f t="shared" si="3"/>
        <v>145000</v>
      </c>
      <c r="U35" s="59">
        <f t="shared" si="4"/>
        <v>145000</v>
      </c>
      <c r="V35" s="91">
        <f t="shared" si="9"/>
        <v>0</v>
      </c>
      <c r="W35" s="44">
        <f t="shared" si="10"/>
        <v>0</v>
      </c>
      <c r="X35" s="95"/>
    </row>
    <row r="36" spans="1:24" s="44" customFormat="1" ht="15.6">
      <c r="A36" s="6">
        <v>33</v>
      </c>
      <c r="B36" s="6"/>
      <c r="C36" s="6" t="s">
        <v>440</v>
      </c>
      <c r="D36" s="7" t="s">
        <v>42</v>
      </c>
      <c r="E36" s="6" t="s">
        <v>14</v>
      </c>
      <c r="F36" s="39">
        <f t="shared" si="0"/>
        <v>245000</v>
      </c>
      <c r="G36" s="6">
        <v>1</v>
      </c>
      <c r="H36" s="39">
        <v>207627.11864406781</v>
      </c>
      <c r="I36" s="39">
        <f t="shared" si="1"/>
        <v>245000</v>
      </c>
      <c r="J36" s="46"/>
      <c r="K36" s="58">
        <f t="shared" si="5"/>
        <v>0</v>
      </c>
      <c r="L36" s="56">
        <f t="shared" si="6"/>
        <v>1</v>
      </c>
      <c r="M36" s="39">
        <v>207627.11864406781</v>
      </c>
      <c r="N36" s="53">
        <f t="shared" si="7"/>
        <v>245000</v>
      </c>
      <c r="O36" s="46">
        <v>1</v>
      </c>
      <c r="P36" s="81">
        <f t="shared" si="2"/>
        <v>207627.11864406781</v>
      </c>
      <c r="Q36" s="58">
        <f t="shared" si="8"/>
        <v>245000</v>
      </c>
      <c r="R36" s="6">
        <v>1</v>
      </c>
      <c r="S36" s="6" t="s">
        <v>14</v>
      </c>
      <c r="T36" s="53">
        <f t="shared" si="3"/>
        <v>245000</v>
      </c>
      <c r="U36" s="59">
        <f t="shared" si="4"/>
        <v>245000</v>
      </c>
      <c r="V36" s="91">
        <f t="shared" si="9"/>
        <v>0</v>
      </c>
      <c r="W36" s="44">
        <f t="shared" si="10"/>
        <v>0</v>
      </c>
      <c r="X36" s="95"/>
    </row>
    <row r="37" spans="1:24" s="44" customFormat="1" ht="15.6">
      <c r="A37" s="6">
        <v>34</v>
      </c>
      <c r="B37" s="6"/>
      <c r="C37" s="6" t="s">
        <v>441</v>
      </c>
      <c r="D37" s="7" t="s">
        <v>43</v>
      </c>
      <c r="E37" s="6" t="s">
        <v>14</v>
      </c>
      <c r="F37" s="39">
        <f t="shared" si="0"/>
        <v>50000</v>
      </c>
      <c r="G37" s="6">
        <v>1</v>
      </c>
      <c r="H37" s="39">
        <v>42372.881355932208</v>
      </c>
      <c r="I37" s="39">
        <f t="shared" si="1"/>
        <v>50000</v>
      </c>
      <c r="J37" s="46"/>
      <c r="K37" s="58">
        <f t="shared" si="5"/>
        <v>0</v>
      </c>
      <c r="L37" s="56">
        <f t="shared" si="6"/>
        <v>1</v>
      </c>
      <c r="M37" s="39">
        <v>42372.881355932208</v>
      </c>
      <c r="N37" s="53">
        <f t="shared" si="7"/>
        <v>50000</v>
      </c>
      <c r="O37" s="46">
        <v>1</v>
      </c>
      <c r="P37" s="81">
        <f t="shared" si="2"/>
        <v>42372.881355932208</v>
      </c>
      <c r="Q37" s="58">
        <f t="shared" si="8"/>
        <v>50000</v>
      </c>
      <c r="R37" s="6">
        <v>1</v>
      </c>
      <c r="S37" s="6" t="s">
        <v>14</v>
      </c>
      <c r="T37" s="53">
        <f t="shared" si="3"/>
        <v>50000</v>
      </c>
      <c r="U37" s="59">
        <f t="shared" si="4"/>
        <v>50000</v>
      </c>
      <c r="V37" s="91">
        <f t="shared" si="9"/>
        <v>0</v>
      </c>
      <c r="W37" s="44">
        <f t="shared" si="10"/>
        <v>0</v>
      </c>
      <c r="X37" s="95"/>
    </row>
    <row r="38" spans="1:24" s="44" customFormat="1" ht="15.6">
      <c r="A38" s="6">
        <v>35</v>
      </c>
      <c r="B38" s="6"/>
      <c r="C38" s="6" t="s">
        <v>442</v>
      </c>
      <c r="D38" s="7" t="s">
        <v>44</v>
      </c>
      <c r="E38" s="6" t="s">
        <v>14</v>
      </c>
      <c r="F38" s="39">
        <f t="shared" si="0"/>
        <v>1495000</v>
      </c>
      <c r="G38" s="6">
        <v>1</v>
      </c>
      <c r="H38" s="39">
        <v>1266949.1525423729</v>
      </c>
      <c r="I38" s="39">
        <f t="shared" si="1"/>
        <v>1495000</v>
      </c>
      <c r="J38" s="46"/>
      <c r="K38" s="58">
        <f t="shared" si="5"/>
        <v>0</v>
      </c>
      <c r="L38" s="56">
        <f t="shared" si="6"/>
        <v>1</v>
      </c>
      <c r="M38" s="39">
        <v>1266949.1525423729</v>
      </c>
      <c r="N38" s="53">
        <f t="shared" si="7"/>
        <v>1495000</v>
      </c>
      <c r="O38" s="46">
        <v>1</v>
      </c>
      <c r="P38" s="81">
        <f t="shared" si="2"/>
        <v>1266949.1525423729</v>
      </c>
      <c r="Q38" s="58">
        <f t="shared" si="8"/>
        <v>1495000</v>
      </c>
      <c r="R38" s="6">
        <v>1</v>
      </c>
      <c r="S38" s="6" t="s">
        <v>14</v>
      </c>
      <c r="T38" s="53">
        <f t="shared" si="3"/>
        <v>1495000</v>
      </c>
      <c r="U38" s="59">
        <f t="shared" si="4"/>
        <v>1495000</v>
      </c>
      <c r="V38" s="91">
        <f t="shared" si="9"/>
        <v>0</v>
      </c>
      <c r="W38" s="44">
        <f t="shared" si="10"/>
        <v>0</v>
      </c>
      <c r="X38" s="95"/>
    </row>
    <row r="39" spans="1:24" s="44" customFormat="1" ht="15.6">
      <c r="A39" s="6">
        <v>36</v>
      </c>
      <c r="B39" s="6"/>
      <c r="C39" s="6" t="s">
        <v>443</v>
      </c>
      <c r="D39" s="7" t="s">
        <v>46</v>
      </c>
      <c r="E39" s="6" t="s">
        <v>14</v>
      </c>
      <c r="F39" s="39">
        <f t="shared" si="0"/>
        <v>40000</v>
      </c>
      <c r="G39" s="6">
        <v>1</v>
      </c>
      <c r="H39" s="39">
        <v>33898.305084745763</v>
      </c>
      <c r="I39" s="39">
        <f t="shared" si="1"/>
        <v>40000</v>
      </c>
      <c r="J39" s="46"/>
      <c r="K39" s="58">
        <f t="shared" si="5"/>
        <v>0</v>
      </c>
      <c r="L39" s="56">
        <f t="shared" si="6"/>
        <v>1</v>
      </c>
      <c r="M39" s="39">
        <v>33898.305084745763</v>
      </c>
      <c r="N39" s="53">
        <f t="shared" si="7"/>
        <v>40000</v>
      </c>
      <c r="O39" s="46">
        <v>1</v>
      </c>
      <c r="P39" s="81">
        <f t="shared" si="2"/>
        <v>33898.305084745763</v>
      </c>
      <c r="Q39" s="58">
        <f t="shared" si="8"/>
        <v>40000</v>
      </c>
      <c r="R39" s="6">
        <v>1</v>
      </c>
      <c r="S39" s="6" t="s">
        <v>14</v>
      </c>
      <c r="T39" s="53">
        <f t="shared" si="3"/>
        <v>40000</v>
      </c>
      <c r="U39" s="59">
        <f t="shared" si="4"/>
        <v>40000</v>
      </c>
      <c r="V39" s="91">
        <f t="shared" si="9"/>
        <v>0</v>
      </c>
      <c r="W39" s="44">
        <f t="shared" si="10"/>
        <v>0</v>
      </c>
      <c r="X39" s="95"/>
    </row>
    <row r="40" spans="1:24" s="44" customFormat="1" ht="15.6">
      <c r="A40" s="6">
        <v>37</v>
      </c>
      <c r="B40" s="6"/>
      <c r="C40" s="6" t="s">
        <v>444</v>
      </c>
      <c r="D40" s="7" t="s">
        <v>47</v>
      </c>
      <c r="E40" s="6" t="s">
        <v>14</v>
      </c>
      <c r="F40" s="39">
        <f t="shared" si="0"/>
        <v>245000</v>
      </c>
      <c r="G40" s="6">
        <v>1</v>
      </c>
      <c r="H40" s="39">
        <v>207627.11864406781</v>
      </c>
      <c r="I40" s="39">
        <f t="shared" si="1"/>
        <v>245000</v>
      </c>
      <c r="J40" s="46"/>
      <c r="K40" s="58">
        <f t="shared" si="5"/>
        <v>0</v>
      </c>
      <c r="L40" s="56">
        <f t="shared" si="6"/>
        <v>1</v>
      </c>
      <c r="M40" s="39">
        <v>207627.11864406781</v>
      </c>
      <c r="N40" s="53">
        <f t="shared" si="7"/>
        <v>245000</v>
      </c>
      <c r="O40" s="46">
        <v>1</v>
      </c>
      <c r="P40" s="81">
        <f t="shared" si="2"/>
        <v>207627.11864406781</v>
      </c>
      <c r="Q40" s="58">
        <f t="shared" si="8"/>
        <v>245000</v>
      </c>
      <c r="R40" s="6">
        <v>1</v>
      </c>
      <c r="S40" s="6" t="s">
        <v>14</v>
      </c>
      <c r="T40" s="53">
        <f t="shared" si="3"/>
        <v>245000</v>
      </c>
      <c r="U40" s="59">
        <f t="shared" si="4"/>
        <v>245000</v>
      </c>
      <c r="V40" s="91">
        <f t="shared" si="9"/>
        <v>0</v>
      </c>
      <c r="W40" s="44">
        <f t="shared" si="10"/>
        <v>0</v>
      </c>
      <c r="X40" s="95"/>
    </row>
    <row r="41" spans="1:24" s="44" customFormat="1" ht="15.6">
      <c r="A41" s="6">
        <v>38</v>
      </c>
      <c r="B41" s="6"/>
      <c r="C41" s="6" t="s">
        <v>445</v>
      </c>
      <c r="D41" s="7" t="s">
        <v>48</v>
      </c>
      <c r="E41" s="6" t="s">
        <v>49</v>
      </c>
      <c r="F41" s="39">
        <f t="shared" si="0"/>
        <v>195000</v>
      </c>
      <c r="G41" s="6">
        <v>7</v>
      </c>
      <c r="H41" s="39">
        <v>165254.2372881356</v>
      </c>
      <c r="I41" s="39">
        <f t="shared" si="1"/>
        <v>1365000</v>
      </c>
      <c r="J41" s="46">
        <v>2</v>
      </c>
      <c r="K41" s="58">
        <f t="shared" si="5"/>
        <v>390000</v>
      </c>
      <c r="L41" s="56">
        <f t="shared" si="6"/>
        <v>9</v>
      </c>
      <c r="M41" s="39">
        <v>165254.2372881356</v>
      </c>
      <c r="N41" s="53">
        <f t="shared" si="7"/>
        <v>1755000</v>
      </c>
      <c r="O41" s="46">
        <v>9</v>
      </c>
      <c r="P41" s="81">
        <f t="shared" si="2"/>
        <v>165254.2372881356</v>
      </c>
      <c r="Q41" s="58">
        <f t="shared" si="8"/>
        <v>1755000</v>
      </c>
      <c r="R41" s="6">
        <v>7</v>
      </c>
      <c r="S41" s="6" t="s">
        <v>49</v>
      </c>
      <c r="T41" s="53">
        <f t="shared" si="3"/>
        <v>195000</v>
      </c>
      <c r="U41" s="59">
        <f t="shared" si="4"/>
        <v>1365000</v>
      </c>
      <c r="V41" s="91">
        <f t="shared" si="9"/>
        <v>0</v>
      </c>
      <c r="W41" s="44">
        <f t="shared" si="10"/>
        <v>0</v>
      </c>
      <c r="X41" s="95"/>
    </row>
    <row r="42" spans="1:24" s="44" customFormat="1" ht="15.6">
      <c r="A42" s="6">
        <v>39</v>
      </c>
      <c r="B42" s="6"/>
      <c r="C42" s="6" t="s">
        <v>446</v>
      </c>
      <c r="D42" s="7" t="s">
        <v>369</v>
      </c>
      <c r="E42" s="6" t="s">
        <v>11</v>
      </c>
      <c r="F42" s="39">
        <f t="shared" si="0"/>
        <v>15010</v>
      </c>
      <c r="G42" s="6">
        <v>202</v>
      </c>
      <c r="H42" s="39">
        <v>12720.338983050848</v>
      </c>
      <c r="I42" s="39">
        <f t="shared" si="1"/>
        <v>3032020</v>
      </c>
      <c r="J42" s="46">
        <v>150</v>
      </c>
      <c r="K42" s="58">
        <f t="shared" si="5"/>
        <v>2251500</v>
      </c>
      <c r="L42" s="56">
        <f t="shared" si="6"/>
        <v>352</v>
      </c>
      <c r="M42" s="53">
        <v>12720.338983050848</v>
      </c>
      <c r="N42" s="53">
        <f t="shared" si="7"/>
        <v>5283520</v>
      </c>
      <c r="O42" s="44">
        <v>240</v>
      </c>
      <c r="Q42" s="58">
        <f t="shared" si="8"/>
        <v>3602400</v>
      </c>
      <c r="R42" s="6">
        <v>202</v>
      </c>
      <c r="S42" s="46"/>
      <c r="T42" s="53">
        <f t="shared" si="3"/>
        <v>15010</v>
      </c>
      <c r="U42" s="59">
        <f t="shared" si="4"/>
        <v>3032020</v>
      </c>
      <c r="V42" s="91">
        <f t="shared" si="9"/>
        <v>0</v>
      </c>
      <c r="W42" s="44">
        <f t="shared" si="10"/>
        <v>1681120</v>
      </c>
      <c r="X42" s="95"/>
    </row>
    <row r="43" spans="1:24" s="44" customFormat="1" ht="31.2">
      <c r="A43" s="6">
        <v>40</v>
      </c>
      <c r="B43" s="6"/>
      <c r="C43" s="6" t="s">
        <v>447</v>
      </c>
      <c r="D43" s="7" t="s">
        <v>51</v>
      </c>
      <c r="E43" s="6" t="s">
        <v>11</v>
      </c>
      <c r="F43" s="39">
        <f t="shared" si="0"/>
        <v>15010</v>
      </c>
      <c r="G43" s="6">
        <f>85+61</f>
        <v>146</v>
      </c>
      <c r="H43" s="39">
        <v>12720.338983050848</v>
      </c>
      <c r="I43" s="39">
        <f t="shared" si="1"/>
        <v>2191460</v>
      </c>
      <c r="J43" s="46">
        <v>8</v>
      </c>
      <c r="K43" s="58">
        <f t="shared" si="5"/>
        <v>120080</v>
      </c>
      <c r="L43" s="56">
        <f t="shared" si="6"/>
        <v>154</v>
      </c>
      <c r="M43" s="53">
        <v>12720.338983050848</v>
      </c>
      <c r="N43" s="53">
        <f t="shared" si="7"/>
        <v>2311540</v>
      </c>
      <c r="O43" s="44">
        <v>140</v>
      </c>
      <c r="Q43" s="58">
        <f t="shared" si="8"/>
        <v>2101400</v>
      </c>
      <c r="R43" s="6">
        <f>85+61</f>
        <v>146</v>
      </c>
      <c r="S43" s="46"/>
      <c r="T43" s="53">
        <f t="shared" si="3"/>
        <v>15010</v>
      </c>
      <c r="U43" s="59">
        <f t="shared" si="4"/>
        <v>2191460</v>
      </c>
      <c r="V43" s="91">
        <f t="shared" si="9"/>
        <v>0</v>
      </c>
      <c r="W43" s="44">
        <f t="shared" si="10"/>
        <v>210140</v>
      </c>
      <c r="X43" s="95"/>
    </row>
    <row r="44" spans="1:24" s="44" customFormat="1" ht="15.6">
      <c r="A44" s="6">
        <v>41</v>
      </c>
      <c r="B44" s="6"/>
      <c r="C44" s="6" t="s">
        <v>448</v>
      </c>
      <c r="D44" s="7" t="s">
        <v>370</v>
      </c>
      <c r="E44" s="6" t="s">
        <v>11</v>
      </c>
      <c r="F44" s="39">
        <f t="shared" si="0"/>
        <v>4035</v>
      </c>
      <c r="G44" s="6">
        <v>146</v>
      </c>
      <c r="H44" s="39">
        <v>3419.4915254237289</v>
      </c>
      <c r="I44" s="39">
        <f t="shared" si="1"/>
        <v>589110</v>
      </c>
      <c r="J44" s="46"/>
      <c r="K44" s="58">
        <f t="shared" si="5"/>
        <v>0</v>
      </c>
      <c r="L44" s="56">
        <f t="shared" si="6"/>
        <v>146</v>
      </c>
      <c r="M44" s="53">
        <v>3419.4915254237289</v>
      </c>
      <c r="N44" s="53">
        <f t="shared" si="7"/>
        <v>589110</v>
      </c>
      <c r="O44" s="44">
        <v>122</v>
      </c>
      <c r="Q44" s="58">
        <f t="shared" si="8"/>
        <v>492270</v>
      </c>
      <c r="R44" s="6">
        <v>146</v>
      </c>
      <c r="S44" s="53"/>
      <c r="T44" s="53">
        <f t="shared" si="3"/>
        <v>4035</v>
      </c>
      <c r="U44" s="59">
        <f t="shared" si="4"/>
        <v>589110</v>
      </c>
      <c r="V44" s="91">
        <f t="shared" si="9"/>
        <v>0</v>
      </c>
      <c r="W44" s="44">
        <f t="shared" si="10"/>
        <v>96840</v>
      </c>
      <c r="X44" s="95"/>
    </row>
    <row r="45" spans="1:24" s="44" customFormat="1" ht="15.6">
      <c r="A45" s="6">
        <v>42</v>
      </c>
      <c r="B45" s="6"/>
      <c r="C45" s="6" t="s">
        <v>449</v>
      </c>
      <c r="D45" s="7" t="s">
        <v>53</v>
      </c>
      <c r="E45" s="6"/>
      <c r="F45" s="39">
        <f t="shared" si="0"/>
        <v>3750</v>
      </c>
      <c r="G45" s="6">
        <v>61</v>
      </c>
      <c r="H45" s="39">
        <v>3177.9661016949153</v>
      </c>
      <c r="I45" s="39">
        <f t="shared" si="1"/>
        <v>228750</v>
      </c>
      <c r="J45" s="46"/>
      <c r="K45" s="58">
        <f t="shared" si="5"/>
        <v>0</v>
      </c>
      <c r="L45" s="56">
        <f t="shared" si="6"/>
        <v>61</v>
      </c>
      <c r="M45" s="53" t="e">
        <f>#REF!</f>
        <v>#REF!</v>
      </c>
      <c r="N45" s="53">
        <f t="shared" si="7"/>
        <v>228750</v>
      </c>
      <c r="O45" s="44">
        <v>73</v>
      </c>
      <c r="Q45" s="58">
        <f t="shared" si="8"/>
        <v>273750</v>
      </c>
      <c r="R45" s="6">
        <v>61</v>
      </c>
      <c r="S45" s="53"/>
      <c r="T45" s="53">
        <f t="shared" si="3"/>
        <v>3750</v>
      </c>
      <c r="U45" s="59">
        <f t="shared" si="4"/>
        <v>228750</v>
      </c>
      <c r="V45" s="91">
        <f t="shared" si="9"/>
        <v>45000</v>
      </c>
      <c r="W45" s="44">
        <f t="shared" si="10"/>
        <v>0</v>
      </c>
      <c r="X45" s="95"/>
    </row>
    <row r="46" spans="1:24" s="44" customFormat="1" ht="15.6">
      <c r="A46" s="6">
        <v>43</v>
      </c>
      <c r="B46" s="6"/>
      <c r="C46" s="6" t="s">
        <v>450</v>
      </c>
      <c r="D46" s="7" t="s">
        <v>17</v>
      </c>
      <c r="E46" s="6" t="s">
        <v>14</v>
      </c>
      <c r="F46" s="39">
        <f t="shared" si="0"/>
        <v>395000</v>
      </c>
      <c r="G46" s="6">
        <v>3</v>
      </c>
      <c r="H46" s="39">
        <v>334745.76271186443</v>
      </c>
      <c r="I46" s="39">
        <f t="shared" si="1"/>
        <v>1185000</v>
      </c>
      <c r="J46" s="46"/>
      <c r="K46" s="58">
        <f t="shared" si="5"/>
        <v>0</v>
      </c>
      <c r="L46" s="56">
        <f t="shared" si="6"/>
        <v>3</v>
      </c>
      <c r="M46" s="39">
        <v>334745.76271186443</v>
      </c>
      <c r="N46" s="53">
        <f t="shared" si="7"/>
        <v>1185000</v>
      </c>
      <c r="O46" s="46">
        <v>3</v>
      </c>
      <c r="P46" s="81">
        <f t="shared" ref="P46:P77" si="11">M46</f>
        <v>334745.76271186443</v>
      </c>
      <c r="Q46" s="58">
        <f t="shared" si="8"/>
        <v>1185000</v>
      </c>
      <c r="R46" s="6">
        <v>3</v>
      </c>
      <c r="S46" s="6" t="s">
        <v>14</v>
      </c>
      <c r="T46" s="53">
        <f t="shared" si="3"/>
        <v>395000</v>
      </c>
      <c r="U46" s="59">
        <f t="shared" si="4"/>
        <v>1185000</v>
      </c>
      <c r="V46" s="91">
        <f t="shared" si="9"/>
        <v>0</v>
      </c>
      <c r="W46" s="44">
        <f t="shared" si="10"/>
        <v>0</v>
      </c>
      <c r="X46" s="95"/>
    </row>
    <row r="47" spans="1:24" s="44" customFormat="1" ht="15.6">
      <c r="A47" s="6">
        <v>44</v>
      </c>
      <c r="B47" s="6"/>
      <c r="C47" s="6" t="s">
        <v>451</v>
      </c>
      <c r="D47" s="7" t="s">
        <v>18</v>
      </c>
      <c r="E47" s="6" t="s">
        <v>14</v>
      </c>
      <c r="F47" s="39">
        <f t="shared" si="0"/>
        <v>1495000</v>
      </c>
      <c r="G47" s="6">
        <v>2</v>
      </c>
      <c r="H47" s="39">
        <v>1266949.1525423729</v>
      </c>
      <c r="I47" s="39">
        <f t="shared" si="1"/>
        <v>2990000</v>
      </c>
      <c r="J47" s="46"/>
      <c r="K47" s="58">
        <f t="shared" si="5"/>
        <v>0</v>
      </c>
      <c r="L47" s="56">
        <f t="shared" si="6"/>
        <v>2</v>
      </c>
      <c r="M47" s="39">
        <v>1266949.1525423729</v>
      </c>
      <c r="N47" s="53">
        <f t="shared" si="7"/>
        <v>2990000</v>
      </c>
      <c r="O47" s="46">
        <v>2</v>
      </c>
      <c r="P47" s="81">
        <f t="shared" si="11"/>
        <v>1266949.1525423729</v>
      </c>
      <c r="Q47" s="58">
        <f t="shared" si="8"/>
        <v>2990000</v>
      </c>
      <c r="R47" s="6">
        <v>2</v>
      </c>
      <c r="S47" s="6" t="s">
        <v>14</v>
      </c>
      <c r="T47" s="53">
        <f t="shared" si="3"/>
        <v>1495000</v>
      </c>
      <c r="U47" s="59">
        <f t="shared" si="4"/>
        <v>2990000</v>
      </c>
      <c r="V47" s="91">
        <f t="shared" si="9"/>
        <v>0</v>
      </c>
      <c r="W47" s="44">
        <f t="shared" si="10"/>
        <v>0</v>
      </c>
      <c r="X47" s="95"/>
    </row>
    <row r="48" spans="1:24" s="44" customFormat="1" ht="15.6">
      <c r="A48" s="6">
        <v>45</v>
      </c>
      <c r="B48" s="6"/>
      <c r="C48" s="6" t="s">
        <v>452</v>
      </c>
      <c r="D48" s="7" t="s">
        <v>54</v>
      </c>
      <c r="E48" s="6" t="s">
        <v>14</v>
      </c>
      <c r="F48" s="39">
        <f t="shared" si="0"/>
        <v>1195000</v>
      </c>
      <c r="G48" s="6">
        <v>1</v>
      </c>
      <c r="H48" s="39">
        <v>1012711.8644067798</v>
      </c>
      <c r="I48" s="39">
        <f t="shared" si="1"/>
        <v>1195000</v>
      </c>
      <c r="J48" s="46"/>
      <c r="K48" s="58">
        <f t="shared" si="5"/>
        <v>0</v>
      </c>
      <c r="L48" s="56">
        <f t="shared" si="6"/>
        <v>1</v>
      </c>
      <c r="M48" s="39">
        <v>1012711.8644067798</v>
      </c>
      <c r="N48" s="53">
        <f t="shared" si="7"/>
        <v>1195000</v>
      </c>
      <c r="O48" s="46">
        <v>1</v>
      </c>
      <c r="P48" s="81">
        <f t="shared" si="11"/>
        <v>1012711.8644067798</v>
      </c>
      <c r="Q48" s="58">
        <f t="shared" si="8"/>
        <v>1195000</v>
      </c>
      <c r="R48" s="6">
        <v>1</v>
      </c>
      <c r="S48" s="6" t="s">
        <v>14</v>
      </c>
      <c r="T48" s="53">
        <f t="shared" si="3"/>
        <v>1195000</v>
      </c>
      <c r="U48" s="59">
        <f t="shared" si="4"/>
        <v>1195000</v>
      </c>
      <c r="V48" s="91">
        <f t="shared" si="9"/>
        <v>0</v>
      </c>
      <c r="W48" s="44">
        <f t="shared" si="10"/>
        <v>0</v>
      </c>
      <c r="X48" s="95"/>
    </row>
    <row r="49" spans="1:24" s="44" customFormat="1" ht="15.6">
      <c r="A49" s="6">
        <v>46</v>
      </c>
      <c r="B49" s="6"/>
      <c r="C49" s="6" t="s">
        <v>453</v>
      </c>
      <c r="D49" s="7" t="s">
        <v>19</v>
      </c>
      <c r="E49" s="6" t="s">
        <v>14</v>
      </c>
      <c r="F49" s="39">
        <f t="shared" si="0"/>
        <v>345000</v>
      </c>
      <c r="G49" s="6">
        <v>3</v>
      </c>
      <c r="H49" s="39">
        <v>292372.88135593222</v>
      </c>
      <c r="I49" s="39">
        <f t="shared" si="1"/>
        <v>1035000</v>
      </c>
      <c r="J49" s="46"/>
      <c r="K49" s="58">
        <f t="shared" si="5"/>
        <v>0</v>
      </c>
      <c r="L49" s="56">
        <f t="shared" si="6"/>
        <v>3</v>
      </c>
      <c r="M49" s="39">
        <v>292372.88135593222</v>
      </c>
      <c r="N49" s="53">
        <f t="shared" si="7"/>
        <v>1035000</v>
      </c>
      <c r="O49" s="46">
        <v>3</v>
      </c>
      <c r="P49" s="81">
        <f t="shared" si="11"/>
        <v>292372.88135593222</v>
      </c>
      <c r="Q49" s="58">
        <f t="shared" si="8"/>
        <v>1035000</v>
      </c>
      <c r="R49" s="6">
        <v>3</v>
      </c>
      <c r="S49" s="6" t="s">
        <v>14</v>
      </c>
      <c r="T49" s="53">
        <f t="shared" si="3"/>
        <v>345000</v>
      </c>
      <c r="U49" s="59">
        <f t="shared" si="4"/>
        <v>1035000</v>
      </c>
      <c r="V49" s="91">
        <f t="shared" si="9"/>
        <v>0</v>
      </c>
      <c r="W49" s="44">
        <f t="shared" si="10"/>
        <v>0</v>
      </c>
      <c r="X49" s="95"/>
    </row>
    <row r="50" spans="1:24" s="44" customFormat="1" ht="15.6">
      <c r="A50" s="6">
        <v>47</v>
      </c>
      <c r="B50" s="6"/>
      <c r="C50" s="6" t="s">
        <v>454</v>
      </c>
      <c r="D50" s="7" t="s">
        <v>20</v>
      </c>
      <c r="E50" s="6" t="s">
        <v>14</v>
      </c>
      <c r="F50" s="39">
        <f t="shared" si="0"/>
        <v>22500</v>
      </c>
      <c r="G50" s="6">
        <v>3</v>
      </c>
      <c r="H50" s="39">
        <v>19067.796610169491</v>
      </c>
      <c r="I50" s="39">
        <f t="shared" si="1"/>
        <v>67500</v>
      </c>
      <c r="J50" s="46"/>
      <c r="K50" s="58">
        <f t="shared" si="5"/>
        <v>0</v>
      </c>
      <c r="L50" s="56">
        <f t="shared" si="6"/>
        <v>3</v>
      </c>
      <c r="M50" s="39">
        <v>19067.796610169491</v>
      </c>
      <c r="N50" s="53">
        <f t="shared" si="7"/>
        <v>67500</v>
      </c>
      <c r="O50" s="46">
        <v>3</v>
      </c>
      <c r="P50" s="81">
        <f t="shared" si="11"/>
        <v>19067.796610169491</v>
      </c>
      <c r="Q50" s="58">
        <f t="shared" si="8"/>
        <v>67500</v>
      </c>
      <c r="R50" s="6">
        <v>3</v>
      </c>
      <c r="S50" s="6" t="s">
        <v>14</v>
      </c>
      <c r="T50" s="53">
        <f t="shared" si="3"/>
        <v>22500</v>
      </c>
      <c r="U50" s="59">
        <f t="shared" si="4"/>
        <v>67500</v>
      </c>
      <c r="V50" s="91">
        <f t="shared" si="9"/>
        <v>0</v>
      </c>
      <c r="W50" s="44">
        <f t="shared" si="10"/>
        <v>0</v>
      </c>
      <c r="X50" s="95"/>
    </row>
    <row r="51" spans="1:24" s="44" customFormat="1" ht="15.6">
      <c r="A51" s="6">
        <v>48</v>
      </c>
      <c r="B51" s="6"/>
      <c r="C51" s="6" t="s">
        <v>455</v>
      </c>
      <c r="D51" s="7" t="s">
        <v>28</v>
      </c>
      <c r="E51" s="6" t="s">
        <v>14</v>
      </c>
      <c r="F51" s="39">
        <f t="shared" si="0"/>
        <v>525000</v>
      </c>
      <c r="G51" s="6">
        <v>3</v>
      </c>
      <c r="H51" s="39">
        <v>444915.25423728814</v>
      </c>
      <c r="I51" s="39">
        <f t="shared" si="1"/>
        <v>1575000</v>
      </c>
      <c r="J51" s="46"/>
      <c r="K51" s="58">
        <f t="shared" si="5"/>
        <v>0</v>
      </c>
      <c r="L51" s="56">
        <f t="shared" si="6"/>
        <v>3</v>
      </c>
      <c r="M51" s="39">
        <v>444915.25423728814</v>
      </c>
      <c r="N51" s="53">
        <f t="shared" si="7"/>
        <v>1575000</v>
      </c>
      <c r="O51" s="46">
        <v>3</v>
      </c>
      <c r="P51" s="81">
        <f t="shared" si="11"/>
        <v>444915.25423728814</v>
      </c>
      <c r="Q51" s="58">
        <f t="shared" si="8"/>
        <v>1575000</v>
      </c>
      <c r="R51" s="6">
        <v>3</v>
      </c>
      <c r="S51" s="6" t="s">
        <v>14</v>
      </c>
      <c r="T51" s="53">
        <f t="shared" si="3"/>
        <v>525000</v>
      </c>
      <c r="U51" s="59">
        <f t="shared" si="4"/>
        <v>1575000</v>
      </c>
      <c r="V51" s="91">
        <f t="shared" si="9"/>
        <v>0</v>
      </c>
      <c r="W51" s="44">
        <f t="shared" si="10"/>
        <v>0</v>
      </c>
      <c r="X51" s="95"/>
    </row>
    <row r="52" spans="1:24" s="44" customFormat="1" ht="15.6">
      <c r="A52" s="6">
        <v>49</v>
      </c>
      <c r="B52" s="6"/>
      <c r="C52" s="6" t="s">
        <v>456</v>
      </c>
      <c r="D52" s="7" t="s">
        <v>55</v>
      </c>
      <c r="E52" s="6" t="s">
        <v>11</v>
      </c>
      <c r="F52" s="39">
        <f t="shared" si="0"/>
        <v>650.00000000000011</v>
      </c>
      <c r="G52" s="6">
        <v>40</v>
      </c>
      <c r="H52" s="39">
        <v>550.84745762711873</v>
      </c>
      <c r="I52" s="39">
        <f t="shared" si="1"/>
        <v>26000.000000000004</v>
      </c>
      <c r="J52" s="46"/>
      <c r="K52" s="58">
        <f t="shared" si="5"/>
        <v>0</v>
      </c>
      <c r="L52" s="56">
        <f t="shared" si="6"/>
        <v>40</v>
      </c>
      <c r="M52" s="39">
        <v>550.84745762711873</v>
      </c>
      <c r="N52" s="53">
        <f t="shared" si="7"/>
        <v>26000.000000000004</v>
      </c>
      <c r="O52" s="46">
        <v>40</v>
      </c>
      <c r="P52" s="81">
        <f t="shared" si="11"/>
        <v>550.84745762711873</v>
      </c>
      <c r="Q52" s="58">
        <f t="shared" si="8"/>
        <v>26000.000000000004</v>
      </c>
      <c r="R52" s="6">
        <v>40</v>
      </c>
      <c r="S52" s="6" t="s">
        <v>11</v>
      </c>
      <c r="T52" s="53">
        <f t="shared" si="3"/>
        <v>650.00000000000011</v>
      </c>
      <c r="U52" s="59">
        <f t="shared" si="4"/>
        <v>26000.000000000004</v>
      </c>
      <c r="V52" s="91">
        <f t="shared" si="9"/>
        <v>0</v>
      </c>
      <c r="W52" s="44">
        <f t="shared" si="10"/>
        <v>0</v>
      </c>
      <c r="X52" s="95"/>
    </row>
    <row r="53" spans="1:24" s="44" customFormat="1" ht="15.6">
      <c r="A53" s="6">
        <v>50</v>
      </c>
      <c r="B53" s="6"/>
      <c r="C53" s="6" t="s">
        <v>457</v>
      </c>
      <c r="D53" s="7" t="s">
        <v>56</v>
      </c>
      <c r="E53" s="6" t="s">
        <v>14</v>
      </c>
      <c r="F53" s="39">
        <f t="shared" si="0"/>
        <v>165000</v>
      </c>
      <c r="G53" s="6">
        <v>3</v>
      </c>
      <c r="H53" s="39">
        <v>139830.50847457629</v>
      </c>
      <c r="I53" s="39">
        <f t="shared" si="1"/>
        <v>495000</v>
      </c>
      <c r="J53" s="46"/>
      <c r="K53" s="58">
        <f t="shared" si="5"/>
        <v>0</v>
      </c>
      <c r="L53" s="56">
        <f t="shared" si="6"/>
        <v>3</v>
      </c>
      <c r="M53" s="39">
        <v>139830.50847457629</v>
      </c>
      <c r="N53" s="53">
        <f t="shared" si="7"/>
        <v>495000</v>
      </c>
      <c r="O53" s="46">
        <v>3</v>
      </c>
      <c r="P53" s="81">
        <f t="shared" si="11"/>
        <v>139830.50847457629</v>
      </c>
      <c r="Q53" s="58">
        <f t="shared" si="8"/>
        <v>495000</v>
      </c>
      <c r="R53" s="6">
        <v>3</v>
      </c>
      <c r="S53" s="6" t="s">
        <v>14</v>
      </c>
      <c r="T53" s="53">
        <f t="shared" si="3"/>
        <v>165000</v>
      </c>
      <c r="U53" s="59">
        <f t="shared" si="4"/>
        <v>495000</v>
      </c>
      <c r="V53" s="91">
        <f t="shared" si="9"/>
        <v>0</v>
      </c>
      <c r="W53" s="44">
        <f t="shared" si="10"/>
        <v>0</v>
      </c>
      <c r="X53" s="95"/>
    </row>
    <row r="54" spans="1:24" s="44" customFormat="1" ht="15.6">
      <c r="A54" s="6">
        <v>51</v>
      </c>
      <c r="B54" s="6"/>
      <c r="C54" s="6" t="s">
        <v>458</v>
      </c>
      <c r="D54" s="7" t="s">
        <v>25</v>
      </c>
      <c r="E54" s="6" t="s">
        <v>14</v>
      </c>
      <c r="F54" s="39">
        <f t="shared" si="0"/>
        <v>12000</v>
      </c>
      <c r="G54" s="6">
        <v>3</v>
      </c>
      <c r="H54" s="39">
        <v>10169.491525423729</v>
      </c>
      <c r="I54" s="39">
        <f t="shared" si="1"/>
        <v>36000</v>
      </c>
      <c r="J54" s="46"/>
      <c r="K54" s="58">
        <f t="shared" si="5"/>
        <v>0</v>
      </c>
      <c r="L54" s="56">
        <f t="shared" si="6"/>
        <v>3</v>
      </c>
      <c r="M54" s="39">
        <v>10169.491525423729</v>
      </c>
      <c r="N54" s="53">
        <f t="shared" si="7"/>
        <v>36000</v>
      </c>
      <c r="O54" s="46">
        <v>3</v>
      </c>
      <c r="P54" s="81">
        <f t="shared" si="11"/>
        <v>10169.491525423729</v>
      </c>
      <c r="Q54" s="58">
        <f t="shared" si="8"/>
        <v>36000</v>
      </c>
      <c r="R54" s="6">
        <v>3</v>
      </c>
      <c r="S54" s="6" t="s">
        <v>14</v>
      </c>
      <c r="T54" s="53">
        <f t="shared" si="3"/>
        <v>12000</v>
      </c>
      <c r="U54" s="59">
        <f t="shared" si="4"/>
        <v>36000</v>
      </c>
      <c r="V54" s="91">
        <f t="shared" si="9"/>
        <v>0</v>
      </c>
      <c r="W54" s="44">
        <f t="shared" si="10"/>
        <v>0</v>
      </c>
      <c r="X54" s="95"/>
    </row>
    <row r="55" spans="1:24" s="44" customFormat="1" ht="31.2">
      <c r="A55" s="6">
        <v>52</v>
      </c>
      <c r="B55" s="6"/>
      <c r="C55" s="6" t="s">
        <v>459</v>
      </c>
      <c r="D55" s="7" t="s">
        <v>57</v>
      </c>
      <c r="E55" s="6" t="s">
        <v>14</v>
      </c>
      <c r="F55" s="39">
        <f t="shared" si="0"/>
        <v>49500</v>
      </c>
      <c r="G55" s="6">
        <v>3</v>
      </c>
      <c r="H55" s="39">
        <v>41949.152542372882</v>
      </c>
      <c r="I55" s="39">
        <f t="shared" si="1"/>
        <v>148500</v>
      </c>
      <c r="J55" s="46"/>
      <c r="K55" s="58">
        <f t="shared" si="5"/>
        <v>0</v>
      </c>
      <c r="L55" s="56">
        <f t="shared" si="6"/>
        <v>3</v>
      </c>
      <c r="M55" s="39">
        <v>41949.152542372882</v>
      </c>
      <c r="N55" s="53">
        <f t="shared" si="7"/>
        <v>148500</v>
      </c>
      <c r="O55" s="46">
        <v>6</v>
      </c>
      <c r="P55" s="81">
        <f t="shared" si="11"/>
        <v>41949.152542372882</v>
      </c>
      <c r="Q55" s="58">
        <f t="shared" si="8"/>
        <v>297000</v>
      </c>
      <c r="R55" s="6">
        <v>3</v>
      </c>
      <c r="S55" s="6" t="s">
        <v>14</v>
      </c>
      <c r="T55" s="53">
        <f t="shared" si="3"/>
        <v>49500</v>
      </c>
      <c r="U55" s="59">
        <f t="shared" si="4"/>
        <v>148500</v>
      </c>
      <c r="V55" s="91">
        <f t="shared" si="9"/>
        <v>148500</v>
      </c>
      <c r="W55" s="44">
        <f t="shared" si="10"/>
        <v>0</v>
      </c>
      <c r="X55" s="95"/>
    </row>
    <row r="56" spans="1:24" s="44" customFormat="1" ht="31.2">
      <c r="A56" s="6">
        <v>5</v>
      </c>
      <c r="B56" s="6"/>
      <c r="C56" s="6" t="s">
        <v>460</v>
      </c>
      <c r="D56" s="7" t="s">
        <v>59</v>
      </c>
      <c r="E56" s="6" t="s">
        <v>14</v>
      </c>
      <c r="F56" s="39">
        <f t="shared" si="0"/>
        <v>37500</v>
      </c>
      <c r="G56" s="6">
        <v>5</v>
      </c>
      <c r="H56" s="39">
        <v>31779.661016949154</v>
      </c>
      <c r="I56" s="39">
        <f t="shared" si="1"/>
        <v>187500</v>
      </c>
      <c r="J56" s="46"/>
      <c r="K56" s="58">
        <f t="shared" si="5"/>
        <v>0</v>
      </c>
      <c r="L56" s="56">
        <f t="shared" si="6"/>
        <v>5</v>
      </c>
      <c r="M56" s="39">
        <v>31779.661016949154</v>
      </c>
      <c r="N56" s="53">
        <f t="shared" si="7"/>
        <v>187500</v>
      </c>
      <c r="O56" s="46">
        <v>5</v>
      </c>
      <c r="P56" s="81">
        <f t="shared" si="11"/>
        <v>31779.661016949154</v>
      </c>
      <c r="Q56" s="58">
        <f t="shared" si="8"/>
        <v>187500</v>
      </c>
      <c r="R56" s="6">
        <v>5</v>
      </c>
      <c r="S56" s="6" t="s">
        <v>14</v>
      </c>
      <c r="T56" s="53">
        <f t="shared" si="3"/>
        <v>37500</v>
      </c>
      <c r="U56" s="59">
        <f t="shared" si="4"/>
        <v>187500</v>
      </c>
      <c r="V56" s="91">
        <f t="shared" si="9"/>
        <v>0</v>
      </c>
      <c r="W56" s="44">
        <f t="shared" si="10"/>
        <v>0</v>
      </c>
      <c r="X56" s="95"/>
    </row>
    <row r="57" spans="1:24" s="44" customFormat="1" ht="15.6">
      <c r="A57" s="6">
        <v>54</v>
      </c>
      <c r="B57" s="6"/>
      <c r="C57" s="6" t="s">
        <v>461</v>
      </c>
      <c r="D57" s="7" t="s">
        <v>60</v>
      </c>
      <c r="E57" s="6" t="s">
        <v>14</v>
      </c>
      <c r="F57" s="39">
        <f t="shared" si="0"/>
        <v>18750</v>
      </c>
      <c r="G57" s="6">
        <v>5</v>
      </c>
      <c r="H57" s="39">
        <v>15889.830508474577</v>
      </c>
      <c r="I57" s="39">
        <f t="shared" si="1"/>
        <v>93750</v>
      </c>
      <c r="J57" s="46"/>
      <c r="K57" s="58">
        <f t="shared" si="5"/>
        <v>0</v>
      </c>
      <c r="L57" s="56">
        <f t="shared" si="6"/>
        <v>5</v>
      </c>
      <c r="M57" s="39">
        <v>15889.830508474577</v>
      </c>
      <c r="N57" s="53">
        <f t="shared" si="7"/>
        <v>93750</v>
      </c>
      <c r="O57" s="46">
        <v>5</v>
      </c>
      <c r="P57" s="81">
        <f t="shared" si="11"/>
        <v>15889.830508474577</v>
      </c>
      <c r="Q57" s="58">
        <f t="shared" si="8"/>
        <v>93750</v>
      </c>
      <c r="R57" s="6">
        <v>5</v>
      </c>
      <c r="S57" s="6" t="s">
        <v>14</v>
      </c>
      <c r="T57" s="53">
        <f t="shared" si="3"/>
        <v>18750</v>
      </c>
      <c r="U57" s="59">
        <f t="shared" si="4"/>
        <v>93750</v>
      </c>
      <c r="V57" s="91">
        <f t="shared" si="9"/>
        <v>0</v>
      </c>
      <c r="W57" s="44">
        <f t="shared" si="10"/>
        <v>0</v>
      </c>
      <c r="X57" s="95"/>
    </row>
    <row r="58" spans="1:24" s="44" customFormat="1" ht="15.6">
      <c r="A58" s="6">
        <v>55</v>
      </c>
      <c r="B58" s="6"/>
      <c r="C58" s="6" t="s">
        <v>462</v>
      </c>
      <c r="D58" s="7" t="s">
        <v>61</v>
      </c>
      <c r="E58" s="6" t="s">
        <v>14</v>
      </c>
      <c r="F58" s="39">
        <f t="shared" si="0"/>
        <v>9500</v>
      </c>
      <c r="G58" s="6">
        <v>10</v>
      </c>
      <c r="H58" s="39">
        <v>8050.8474576271192</v>
      </c>
      <c r="I58" s="39">
        <f t="shared" si="1"/>
        <v>95000</v>
      </c>
      <c r="J58" s="46"/>
      <c r="K58" s="58">
        <f t="shared" si="5"/>
        <v>0</v>
      </c>
      <c r="L58" s="56">
        <f t="shared" si="6"/>
        <v>10</v>
      </c>
      <c r="M58" s="39">
        <v>8050.8474576271192</v>
      </c>
      <c r="N58" s="53">
        <f t="shared" si="7"/>
        <v>95000</v>
      </c>
      <c r="O58" s="46">
        <v>10</v>
      </c>
      <c r="P58" s="81">
        <f t="shared" si="11"/>
        <v>8050.8474576271192</v>
      </c>
      <c r="Q58" s="58">
        <f t="shared" si="8"/>
        <v>95000</v>
      </c>
      <c r="R58" s="46">
        <v>10</v>
      </c>
      <c r="S58" s="6" t="s">
        <v>14</v>
      </c>
      <c r="T58" s="53">
        <f t="shared" si="3"/>
        <v>9500</v>
      </c>
      <c r="U58" s="59">
        <f t="shared" si="4"/>
        <v>95000</v>
      </c>
      <c r="V58" s="91">
        <f t="shared" si="9"/>
        <v>0</v>
      </c>
      <c r="W58" s="44">
        <f t="shared" si="10"/>
        <v>0</v>
      </c>
      <c r="X58" s="95"/>
    </row>
    <row r="59" spans="1:24" s="44" customFormat="1" ht="15.6">
      <c r="A59" s="6">
        <v>56</v>
      </c>
      <c r="B59" s="6"/>
      <c r="C59" s="6" t="s">
        <v>463</v>
      </c>
      <c r="D59" s="14" t="s">
        <v>362</v>
      </c>
      <c r="E59" s="12" t="s">
        <v>64</v>
      </c>
      <c r="F59" s="39">
        <f t="shared" si="0"/>
        <v>110</v>
      </c>
      <c r="G59" s="12">
        <v>10000</v>
      </c>
      <c r="H59" s="41">
        <v>93.220338983050851</v>
      </c>
      <c r="I59" s="39">
        <f t="shared" si="1"/>
        <v>1100000</v>
      </c>
      <c r="J59" s="46"/>
      <c r="K59" s="58">
        <f t="shared" si="5"/>
        <v>0</v>
      </c>
      <c r="L59" s="56">
        <f t="shared" si="6"/>
        <v>10000</v>
      </c>
      <c r="M59" s="41">
        <v>93.220338983050851</v>
      </c>
      <c r="N59" s="53">
        <f t="shared" si="7"/>
        <v>1100000</v>
      </c>
      <c r="O59" s="81">
        <f t="shared" ref="O59:O90" si="12">L59</f>
        <v>10000</v>
      </c>
      <c r="P59" s="81">
        <f t="shared" si="11"/>
        <v>93.220338983050851</v>
      </c>
      <c r="Q59" s="58">
        <f t="shared" si="8"/>
        <v>1100000</v>
      </c>
      <c r="R59" s="54">
        <f t="shared" ref="R59:R102" si="13">L59</f>
        <v>10000</v>
      </c>
      <c r="S59" s="12" t="s">
        <v>64</v>
      </c>
      <c r="T59" s="53">
        <f t="shared" si="3"/>
        <v>110</v>
      </c>
      <c r="U59" s="59">
        <f t="shared" si="4"/>
        <v>1100000</v>
      </c>
      <c r="V59" s="91">
        <f t="shared" si="9"/>
        <v>0</v>
      </c>
      <c r="W59" s="44">
        <f t="shared" si="10"/>
        <v>0</v>
      </c>
      <c r="X59" s="95"/>
    </row>
    <row r="60" spans="1:24" s="44" customFormat="1" ht="31.2">
      <c r="A60" s="6">
        <v>57</v>
      </c>
      <c r="B60" s="6"/>
      <c r="C60" s="6" t="s">
        <v>464</v>
      </c>
      <c r="D60" s="14" t="s">
        <v>361</v>
      </c>
      <c r="E60" s="12" t="s">
        <v>64</v>
      </c>
      <c r="F60" s="39">
        <f t="shared" si="0"/>
        <v>115</v>
      </c>
      <c r="G60" s="12">
        <v>4000</v>
      </c>
      <c r="H60" s="41">
        <v>97.457627118644069</v>
      </c>
      <c r="I60" s="39">
        <f t="shared" si="1"/>
        <v>460000</v>
      </c>
      <c r="J60" s="46"/>
      <c r="K60" s="58">
        <f t="shared" si="5"/>
        <v>0</v>
      </c>
      <c r="L60" s="56">
        <f t="shared" si="6"/>
        <v>4000</v>
      </c>
      <c r="M60" s="41">
        <v>97.457627118644069</v>
      </c>
      <c r="N60" s="53">
        <f t="shared" si="7"/>
        <v>460000</v>
      </c>
      <c r="O60" s="81">
        <f t="shared" si="12"/>
        <v>4000</v>
      </c>
      <c r="P60" s="81">
        <f t="shared" si="11"/>
        <v>97.457627118644069</v>
      </c>
      <c r="Q60" s="58">
        <f t="shared" si="8"/>
        <v>460000</v>
      </c>
      <c r="R60" s="54">
        <f t="shared" si="13"/>
        <v>4000</v>
      </c>
      <c r="S60" s="12" t="s">
        <v>64</v>
      </c>
      <c r="T60" s="53">
        <f t="shared" si="3"/>
        <v>115</v>
      </c>
      <c r="U60" s="59">
        <f t="shared" si="4"/>
        <v>460000</v>
      </c>
      <c r="V60" s="91">
        <f t="shared" si="9"/>
        <v>0</v>
      </c>
      <c r="W60" s="44">
        <f t="shared" si="10"/>
        <v>0</v>
      </c>
      <c r="X60" s="95"/>
    </row>
    <row r="61" spans="1:24" s="44" customFormat="1" ht="46.8">
      <c r="A61" s="6">
        <v>58</v>
      </c>
      <c r="B61" s="6"/>
      <c r="C61" s="6" t="s">
        <v>465</v>
      </c>
      <c r="D61" s="16" t="s">
        <v>118</v>
      </c>
      <c r="E61" s="12" t="s">
        <v>119</v>
      </c>
      <c r="F61" s="39">
        <f t="shared" si="0"/>
        <v>1525</v>
      </c>
      <c r="G61" s="12">
        <v>570</v>
      </c>
      <c r="H61" s="41">
        <v>1292.3728813559323</v>
      </c>
      <c r="I61" s="39">
        <f t="shared" si="1"/>
        <v>869250</v>
      </c>
      <c r="J61" s="46"/>
      <c r="K61" s="58">
        <f t="shared" si="5"/>
        <v>0</v>
      </c>
      <c r="L61" s="56">
        <f t="shared" si="6"/>
        <v>570</v>
      </c>
      <c r="M61" s="41">
        <v>1292.3728813559323</v>
      </c>
      <c r="N61" s="53">
        <f t="shared" si="7"/>
        <v>869250</v>
      </c>
      <c r="O61" s="81">
        <f t="shared" si="12"/>
        <v>570</v>
      </c>
      <c r="P61" s="81">
        <f t="shared" si="11"/>
        <v>1292.3728813559323</v>
      </c>
      <c r="Q61" s="58">
        <f t="shared" si="8"/>
        <v>869250</v>
      </c>
      <c r="R61" s="54">
        <f t="shared" si="13"/>
        <v>570</v>
      </c>
      <c r="S61" s="12" t="s">
        <v>119</v>
      </c>
      <c r="T61" s="53">
        <f t="shared" si="3"/>
        <v>1525</v>
      </c>
      <c r="U61" s="59">
        <f t="shared" si="4"/>
        <v>869250</v>
      </c>
      <c r="V61" s="91">
        <f t="shared" si="9"/>
        <v>0</v>
      </c>
      <c r="W61" s="44">
        <f t="shared" si="10"/>
        <v>0</v>
      </c>
      <c r="X61" s="95"/>
    </row>
    <row r="62" spans="1:24" s="44" customFormat="1" ht="46.8">
      <c r="A62" s="6">
        <v>59</v>
      </c>
      <c r="B62" s="6"/>
      <c r="C62" s="6" t="s">
        <v>466</v>
      </c>
      <c r="D62" s="16" t="s">
        <v>121</v>
      </c>
      <c r="E62" s="12" t="s">
        <v>119</v>
      </c>
      <c r="F62" s="39">
        <f t="shared" si="0"/>
        <v>1100</v>
      </c>
      <c r="G62" s="12">
        <v>10</v>
      </c>
      <c r="H62" s="41">
        <v>932.20338983050851</v>
      </c>
      <c r="I62" s="39">
        <f t="shared" si="1"/>
        <v>11000</v>
      </c>
      <c r="J62" s="46"/>
      <c r="K62" s="58">
        <f t="shared" si="5"/>
        <v>0</v>
      </c>
      <c r="L62" s="56">
        <f t="shared" si="6"/>
        <v>10</v>
      </c>
      <c r="M62" s="41">
        <v>932.20338983050851</v>
      </c>
      <c r="N62" s="53">
        <f t="shared" si="7"/>
        <v>11000</v>
      </c>
      <c r="O62" s="81">
        <f t="shared" si="12"/>
        <v>10</v>
      </c>
      <c r="P62" s="81">
        <f t="shared" si="11"/>
        <v>932.20338983050851</v>
      </c>
      <c r="Q62" s="58">
        <f t="shared" si="8"/>
        <v>11000</v>
      </c>
      <c r="R62" s="54">
        <f t="shared" si="13"/>
        <v>10</v>
      </c>
      <c r="S62" s="12" t="s">
        <v>119</v>
      </c>
      <c r="T62" s="53">
        <f t="shared" si="3"/>
        <v>1100</v>
      </c>
      <c r="U62" s="59">
        <f t="shared" si="4"/>
        <v>11000</v>
      </c>
      <c r="V62" s="91">
        <f t="shared" si="9"/>
        <v>0</v>
      </c>
      <c r="W62" s="44">
        <f t="shared" si="10"/>
        <v>0</v>
      </c>
      <c r="X62" s="95"/>
    </row>
    <row r="63" spans="1:24" s="44" customFormat="1" ht="31.2">
      <c r="A63" s="6">
        <v>60</v>
      </c>
      <c r="B63" s="6"/>
      <c r="C63" s="6" t="s">
        <v>467</v>
      </c>
      <c r="D63" s="14" t="s">
        <v>123</v>
      </c>
      <c r="E63" s="12" t="s">
        <v>119</v>
      </c>
      <c r="F63" s="39">
        <f t="shared" si="0"/>
        <v>900</v>
      </c>
      <c r="G63" s="12">
        <v>25</v>
      </c>
      <c r="H63" s="41">
        <v>762.71186440677968</v>
      </c>
      <c r="I63" s="39">
        <f t="shared" si="1"/>
        <v>22500</v>
      </c>
      <c r="J63" s="46"/>
      <c r="K63" s="58">
        <f t="shared" si="5"/>
        <v>0</v>
      </c>
      <c r="L63" s="56">
        <f t="shared" si="6"/>
        <v>25</v>
      </c>
      <c r="M63" s="41">
        <v>762.71186440677968</v>
      </c>
      <c r="N63" s="53">
        <f t="shared" si="7"/>
        <v>22500</v>
      </c>
      <c r="O63" s="81">
        <f t="shared" si="12"/>
        <v>25</v>
      </c>
      <c r="P63" s="81">
        <f t="shared" si="11"/>
        <v>762.71186440677968</v>
      </c>
      <c r="Q63" s="58">
        <f t="shared" si="8"/>
        <v>22500</v>
      </c>
      <c r="R63" s="54">
        <f t="shared" si="13"/>
        <v>25</v>
      </c>
      <c r="S63" s="12" t="s">
        <v>119</v>
      </c>
      <c r="T63" s="53">
        <f t="shared" si="3"/>
        <v>900</v>
      </c>
      <c r="U63" s="59">
        <f t="shared" si="4"/>
        <v>22500</v>
      </c>
      <c r="V63" s="91">
        <f t="shared" si="9"/>
        <v>0</v>
      </c>
      <c r="W63" s="44">
        <f t="shared" si="10"/>
        <v>0</v>
      </c>
      <c r="X63" s="95"/>
    </row>
    <row r="64" spans="1:24" s="44" customFormat="1" ht="46.8">
      <c r="A64" s="6">
        <v>61</v>
      </c>
      <c r="B64" s="6"/>
      <c r="C64" s="6" t="s">
        <v>468</v>
      </c>
      <c r="D64" s="14" t="s">
        <v>125</v>
      </c>
      <c r="E64" s="12" t="s">
        <v>119</v>
      </c>
      <c r="F64" s="39">
        <f t="shared" si="0"/>
        <v>2800</v>
      </c>
      <c r="G64" s="12">
        <v>50</v>
      </c>
      <c r="H64" s="41">
        <v>2372.8813559322034</v>
      </c>
      <c r="I64" s="39">
        <f t="shared" si="1"/>
        <v>140000</v>
      </c>
      <c r="J64" s="46"/>
      <c r="K64" s="58">
        <f t="shared" si="5"/>
        <v>0</v>
      </c>
      <c r="L64" s="56">
        <f t="shared" si="6"/>
        <v>50</v>
      </c>
      <c r="M64" s="41">
        <v>2372.8813559322034</v>
      </c>
      <c r="N64" s="53">
        <f t="shared" si="7"/>
        <v>140000</v>
      </c>
      <c r="O64" s="81">
        <f t="shared" si="12"/>
        <v>50</v>
      </c>
      <c r="P64" s="81">
        <f t="shared" si="11"/>
        <v>2372.8813559322034</v>
      </c>
      <c r="Q64" s="58">
        <f t="shared" si="8"/>
        <v>140000</v>
      </c>
      <c r="R64" s="54">
        <f t="shared" si="13"/>
        <v>50</v>
      </c>
      <c r="S64" s="12" t="s">
        <v>119</v>
      </c>
      <c r="T64" s="53">
        <f t="shared" si="3"/>
        <v>2800</v>
      </c>
      <c r="U64" s="59">
        <f t="shared" si="4"/>
        <v>140000</v>
      </c>
      <c r="V64" s="91">
        <f t="shared" si="9"/>
        <v>0</v>
      </c>
      <c r="W64" s="44">
        <f t="shared" si="10"/>
        <v>0</v>
      </c>
      <c r="X64" s="95"/>
    </row>
    <row r="65" spans="1:24" s="44" customFormat="1" ht="31.2">
      <c r="A65" s="6">
        <v>62</v>
      </c>
      <c r="B65" s="6"/>
      <c r="C65" s="6" t="s">
        <v>469</v>
      </c>
      <c r="D65" s="14" t="s">
        <v>127</v>
      </c>
      <c r="E65" s="12" t="s">
        <v>119</v>
      </c>
      <c r="F65" s="39">
        <f t="shared" si="0"/>
        <v>1400</v>
      </c>
      <c r="G65" s="12">
        <v>200</v>
      </c>
      <c r="H65" s="41">
        <v>1186.4406779661017</v>
      </c>
      <c r="I65" s="39">
        <f t="shared" si="1"/>
        <v>280000</v>
      </c>
      <c r="J65" s="46"/>
      <c r="K65" s="58">
        <f t="shared" si="5"/>
        <v>0</v>
      </c>
      <c r="L65" s="56">
        <f t="shared" si="6"/>
        <v>200</v>
      </c>
      <c r="M65" s="41">
        <v>1186.4406779661017</v>
      </c>
      <c r="N65" s="53">
        <f t="shared" si="7"/>
        <v>280000</v>
      </c>
      <c r="O65" s="81">
        <f t="shared" si="12"/>
        <v>200</v>
      </c>
      <c r="P65" s="81">
        <f t="shared" si="11"/>
        <v>1186.4406779661017</v>
      </c>
      <c r="Q65" s="58">
        <f t="shared" si="8"/>
        <v>280000</v>
      </c>
      <c r="R65" s="54">
        <f t="shared" si="13"/>
        <v>200</v>
      </c>
      <c r="S65" s="12" t="s">
        <v>119</v>
      </c>
      <c r="T65" s="53">
        <f t="shared" si="3"/>
        <v>1400</v>
      </c>
      <c r="U65" s="59">
        <f t="shared" si="4"/>
        <v>280000</v>
      </c>
      <c r="V65" s="91">
        <f t="shared" si="9"/>
        <v>0</v>
      </c>
      <c r="W65" s="44">
        <f t="shared" si="10"/>
        <v>0</v>
      </c>
      <c r="X65" s="95"/>
    </row>
    <row r="66" spans="1:24" s="44" customFormat="1" ht="31.2">
      <c r="A66" s="6">
        <v>63</v>
      </c>
      <c r="B66" s="6"/>
      <c r="C66" s="6" t="s">
        <v>470</v>
      </c>
      <c r="D66" s="14" t="s">
        <v>129</v>
      </c>
      <c r="E66" s="6" t="s">
        <v>14</v>
      </c>
      <c r="F66" s="39">
        <f t="shared" si="0"/>
        <v>900</v>
      </c>
      <c r="G66" s="12">
        <v>200</v>
      </c>
      <c r="H66" s="41">
        <v>762.71186440677968</v>
      </c>
      <c r="I66" s="39">
        <f t="shared" si="1"/>
        <v>180000</v>
      </c>
      <c r="J66" s="46"/>
      <c r="K66" s="58">
        <f t="shared" si="5"/>
        <v>0</v>
      </c>
      <c r="L66" s="56">
        <f t="shared" si="6"/>
        <v>200</v>
      </c>
      <c r="M66" s="41">
        <v>762.71186440677968</v>
      </c>
      <c r="N66" s="53">
        <f t="shared" si="7"/>
        <v>180000</v>
      </c>
      <c r="O66" s="81">
        <f t="shared" si="12"/>
        <v>200</v>
      </c>
      <c r="P66" s="81">
        <f t="shared" si="11"/>
        <v>762.71186440677968</v>
      </c>
      <c r="Q66" s="58">
        <f t="shared" si="8"/>
        <v>180000</v>
      </c>
      <c r="R66" s="54">
        <f t="shared" si="13"/>
        <v>200</v>
      </c>
      <c r="S66" s="6" t="s">
        <v>14</v>
      </c>
      <c r="T66" s="53">
        <f t="shared" si="3"/>
        <v>900</v>
      </c>
      <c r="U66" s="59">
        <f t="shared" si="4"/>
        <v>180000</v>
      </c>
      <c r="V66" s="91">
        <f t="shared" si="9"/>
        <v>0</v>
      </c>
      <c r="W66" s="44">
        <f t="shared" si="10"/>
        <v>0</v>
      </c>
      <c r="X66" s="95"/>
    </row>
    <row r="67" spans="1:24" s="44" customFormat="1" ht="15.6">
      <c r="A67" s="6">
        <v>64</v>
      </c>
      <c r="B67" s="6"/>
      <c r="C67" s="6" t="s">
        <v>471</v>
      </c>
      <c r="D67" s="14" t="s">
        <v>131</v>
      </c>
      <c r="E67" s="6" t="s">
        <v>14</v>
      </c>
      <c r="F67" s="39">
        <f t="shared" si="0"/>
        <v>1600</v>
      </c>
      <c r="G67" s="12">
        <v>18</v>
      </c>
      <c r="H67" s="41">
        <v>1355.9322033898306</v>
      </c>
      <c r="I67" s="39">
        <f t="shared" si="1"/>
        <v>28800</v>
      </c>
      <c r="J67" s="46"/>
      <c r="K67" s="58">
        <f t="shared" si="5"/>
        <v>0</v>
      </c>
      <c r="L67" s="56">
        <f t="shared" si="6"/>
        <v>18</v>
      </c>
      <c r="M67" s="41">
        <v>1355.9322033898306</v>
      </c>
      <c r="N67" s="53">
        <f t="shared" si="7"/>
        <v>28800</v>
      </c>
      <c r="O67" s="81">
        <f t="shared" si="12"/>
        <v>18</v>
      </c>
      <c r="P67" s="81">
        <f t="shared" si="11"/>
        <v>1355.9322033898306</v>
      </c>
      <c r="Q67" s="58">
        <f t="shared" si="8"/>
        <v>28800</v>
      </c>
      <c r="R67" s="54">
        <f t="shared" si="13"/>
        <v>18</v>
      </c>
      <c r="S67" s="6" t="s">
        <v>14</v>
      </c>
      <c r="T67" s="53">
        <f t="shared" si="3"/>
        <v>1600</v>
      </c>
      <c r="U67" s="59">
        <f t="shared" si="4"/>
        <v>28800</v>
      </c>
      <c r="V67" s="91">
        <f t="shared" si="9"/>
        <v>0</v>
      </c>
      <c r="W67" s="44">
        <f t="shared" si="10"/>
        <v>0</v>
      </c>
      <c r="X67" s="95"/>
    </row>
    <row r="68" spans="1:24" s="44" customFormat="1" ht="31.2">
      <c r="A68" s="6">
        <v>65</v>
      </c>
      <c r="B68" s="6"/>
      <c r="C68" s="6" t="s">
        <v>472</v>
      </c>
      <c r="D68" s="14" t="s">
        <v>133</v>
      </c>
      <c r="E68" s="6" t="s">
        <v>14</v>
      </c>
      <c r="F68" s="39">
        <f t="shared" ref="F68:F131" si="14">H68*1.18</f>
        <v>18000</v>
      </c>
      <c r="G68" s="12">
        <v>4</v>
      </c>
      <c r="H68" s="41">
        <v>15254.237288135593</v>
      </c>
      <c r="I68" s="39">
        <f t="shared" ref="I68:I131" si="15">G68*F68</f>
        <v>72000</v>
      </c>
      <c r="J68" s="46"/>
      <c r="K68" s="58">
        <f t="shared" si="5"/>
        <v>0</v>
      </c>
      <c r="L68" s="56">
        <f t="shared" si="6"/>
        <v>4</v>
      </c>
      <c r="M68" s="41">
        <v>15254.237288135593</v>
      </c>
      <c r="N68" s="53">
        <f t="shared" si="7"/>
        <v>72000</v>
      </c>
      <c r="O68" s="81">
        <f t="shared" si="12"/>
        <v>4</v>
      </c>
      <c r="P68" s="81">
        <f t="shared" si="11"/>
        <v>15254.237288135593</v>
      </c>
      <c r="Q68" s="58">
        <f t="shared" si="8"/>
        <v>72000</v>
      </c>
      <c r="R68" s="54">
        <f t="shared" si="13"/>
        <v>4</v>
      </c>
      <c r="S68" s="6" t="s">
        <v>14</v>
      </c>
      <c r="T68" s="53">
        <f t="shared" ref="T68:T131" si="16">F68</f>
        <v>18000</v>
      </c>
      <c r="U68" s="59">
        <f t="shared" ref="U68:U131" si="17">R68*T68</f>
        <v>72000</v>
      </c>
      <c r="V68" s="91">
        <f t="shared" si="9"/>
        <v>0</v>
      </c>
      <c r="W68" s="44">
        <f t="shared" si="10"/>
        <v>0</v>
      </c>
      <c r="X68" s="95"/>
    </row>
    <row r="69" spans="1:24" s="44" customFormat="1" ht="46.8">
      <c r="A69" s="6">
        <v>66</v>
      </c>
      <c r="B69" s="6"/>
      <c r="C69" s="6" t="s">
        <v>473</v>
      </c>
      <c r="D69" s="14" t="s">
        <v>135</v>
      </c>
      <c r="E69" s="12" t="s">
        <v>64</v>
      </c>
      <c r="F69" s="39">
        <f t="shared" si="14"/>
        <v>36</v>
      </c>
      <c r="G69" s="12">
        <v>2000</v>
      </c>
      <c r="H69" s="41">
        <v>30.508474576271187</v>
      </c>
      <c r="I69" s="39">
        <f t="shared" si="15"/>
        <v>72000</v>
      </c>
      <c r="J69" s="46"/>
      <c r="K69" s="58">
        <f t="shared" ref="K69:K132" si="18">J69*F69</f>
        <v>0</v>
      </c>
      <c r="L69" s="56">
        <f t="shared" ref="L69:L132" si="19">G69+J69</f>
        <v>2000</v>
      </c>
      <c r="M69" s="41">
        <v>30.508474576271187</v>
      </c>
      <c r="N69" s="53">
        <f t="shared" ref="N69:N132" si="20">L69*F69</f>
        <v>72000</v>
      </c>
      <c r="O69" s="81">
        <f t="shared" si="12"/>
        <v>2000</v>
      </c>
      <c r="P69" s="81">
        <f t="shared" si="11"/>
        <v>30.508474576271187</v>
      </c>
      <c r="Q69" s="58">
        <f t="shared" ref="Q69:Q132" si="21">O69*F69</f>
        <v>72000</v>
      </c>
      <c r="R69" s="54">
        <f t="shared" si="13"/>
        <v>2000</v>
      </c>
      <c r="S69" s="12" t="s">
        <v>64</v>
      </c>
      <c r="T69" s="53">
        <f t="shared" si="16"/>
        <v>36</v>
      </c>
      <c r="U69" s="59">
        <f t="shared" si="17"/>
        <v>72000</v>
      </c>
      <c r="V69" s="91">
        <f t="shared" ref="V69:V132" si="22">IF(Q69&gt;N69,Q69-N69,0)</f>
        <v>0</v>
      </c>
      <c r="W69" s="44">
        <f t="shared" ref="W69:W132" si="23">IF(N69&gt;Q69,N69-Q69,0)</f>
        <v>0</v>
      </c>
      <c r="X69" s="95"/>
    </row>
    <row r="70" spans="1:24" s="44" customFormat="1" ht="46.8">
      <c r="A70" s="6">
        <v>67</v>
      </c>
      <c r="B70" s="6"/>
      <c r="C70" s="6" t="s">
        <v>474</v>
      </c>
      <c r="D70" s="14" t="s">
        <v>137</v>
      </c>
      <c r="E70" s="12" t="s">
        <v>64</v>
      </c>
      <c r="F70" s="39">
        <f t="shared" si="14"/>
        <v>100</v>
      </c>
      <c r="G70" s="12">
        <v>2000</v>
      </c>
      <c r="H70" s="41">
        <v>84.745762711864415</v>
      </c>
      <c r="I70" s="39">
        <f t="shared" si="15"/>
        <v>200000</v>
      </c>
      <c r="J70" s="46"/>
      <c r="K70" s="58">
        <f t="shared" si="18"/>
        <v>0</v>
      </c>
      <c r="L70" s="56">
        <f t="shared" si="19"/>
        <v>2000</v>
      </c>
      <c r="M70" s="41">
        <v>84.745762711864415</v>
      </c>
      <c r="N70" s="53">
        <f t="shared" si="20"/>
        <v>200000</v>
      </c>
      <c r="O70" s="81">
        <f t="shared" si="12"/>
        <v>2000</v>
      </c>
      <c r="P70" s="81">
        <f t="shared" si="11"/>
        <v>84.745762711864415</v>
      </c>
      <c r="Q70" s="58">
        <f t="shared" si="21"/>
        <v>200000</v>
      </c>
      <c r="R70" s="54">
        <f t="shared" si="13"/>
        <v>2000</v>
      </c>
      <c r="S70" s="12" t="s">
        <v>64</v>
      </c>
      <c r="T70" s="53">
        <f t="shared" si="16"/>
        <v>100</v>
      </c>
      <c r="U70" s="59">
        <f t="shared" si="17"/>
        <v>200000</v>
      </c>
      <c r="V70" s="91">
        <f t="shared" si="22"/>
        <v>0</v>
      </c>
      <c r="W70" s="44">
        <f t="shared" si="23"/>
        <v>0</v>
      </c>
      <c r="X70" s="95"/>
    </row>
    <row r="71" spans="1:24" s="44" customFormat="1" ht="46.8">
      <c r="A71" s="6">
        <v>68</v>
      </c>
      <c r="B71" s="6"/>
      <c r="C71" s="6" t="s">
        <v>475</v>
      </c>
      <c r="D71" s="14" t="s">
        <v>139</v>
      </c>
      <c r="E71" s="12" t="s">
        <v>64</v>
      </c>
      <c r="F71" s="39">
        <f t="shared" si="14"/>
        <v>145</v>
      </c>
      <c r="G71" s="12">
        <v>8000</v>
      </c>
      <c r="H71" s="41">
        <v>122.88135593220339</v>
      </c>
      <c r="I71" s="39">
        <f t="shared" si="15"/>
        <v>1160000</v>
      </c>
      <c r="J71" s="46"/>
      <c r="K71" s="58">
        <f t="shared" si="18"/>
        <v>0</v>
      </c>
      <c r="L71" s="56">
        <f t="shared" si="19"/>
        <v>8000</v>
      </c>
      <c r="M71" s="41">
        <v>122.88135593220339</v>
      </c>
      <c r="N71" s="53">
        <f t="shared" si="20"/>
        <v>1160000</v>
      </c>
      <c r="O71" s="81">
        <f t="shared" si="12"/>
        <v>8000</v>
      </c>
      <c r="P71" s="81">
        <f t="shared" si="11"/>
        <v>122.88135593220339</v>
      </c>
      <c r="Q71" s="58">
        <f t="shared" si="21"/>
        <v>1160000</v>
      </c>
      <c r="R71" s="54">
        <f t="shared" si="13"/>
        <v>8000</v>
      </c>
      <c r="S71" s="12" t="s">
        <v>64</v>
      </c>
      <c r="T71" s="53">
        <f t="shared" si="16"/>
        <v>145</v>
      </c>
      <c r="U71" s="59">
        <f t="shared" si="17"/>
        <v>1160000</v>
      </c>
      <c r="V71" s="91">
        <f t="shared" si="22"/>
        <v>0</v>
      </c>
      <c r="W71" s="44">
        <f t="shared" si="23"/>
        <v>0</v>
      </c>
      <c r="X71" s="95"/>
    </row>
    <row r="72" spans="1:24" s="44" customFormat="1" ht="46.8">
      <c r="A72" s="6">
        <v>69</v>
      </c>
      <c r="B72" s="6"/>
      <c r="C72" s="6" t="s">
        <v>476</v>
      </c>
      <c r="D72" s="14" t="s">
        <v>141</v>
      </c>
      <c r="E72" s="12" t="s">
        <v>64</v>
      </c>
      <c r="F72" s="39">
        <f t="shared" si="14"/>
        <v>230</v>
      </c>
      <c r="G72" s="12">
        <v>5000</v>
      </c>
      <c r="H72" s="41">
        <v>194.91525423728814</v>
      </c>
      <c r="I72" s="39">
        <f t="shared" si="15"/>
        <v>1150000</v>
      </c>
      <c r="J72" s="46"/>
      <c r="K72" s="58">
        <f t="shared" si="18"/>
        <v>0</v>
      </c>
      <c r="L72" s="56">
        <f t="shared" si="19"/>
        <v>5000</v>
      </c>
      <c r="M72" s="41">
        <v>194.91525423728814</v>
      </c>
      <c r="N72" s="53">
        <f t="shared" si="20"/>
        <v>1150000</v>
      </c>
      <c r="O72" s="81">
        <f t="shared" si="12"/>
        <v>5000</v>
      </c>
      <c r="P72" s="81">
        <f t="shared" si="11"/>
        <v>194.91525423728814</v>
      </c>
      <c r="Q72" s="58">
        <f t="shared" si="21"/>
        <v>1150000</v>
      </c>
      <c r="R72" s="54">
        <f t="shared" si="13"/>
        <v>5000</v>
      </c>
      <c r="S72" s="12" t="s">
        <v>64</v>
      </c>
      <c r="T72" s="53">
        <f t="shared" si="16"/>
        <v>230</v>
      </c>
      <c r="U72" s="59">
        <f t="shared" si="17"/>
        <v>1150000</v>
      </c>
      <c r="V72" s="91">
        <f t="shared" si="22"/>
        <v>0</v>
      </c>
      <c r="W72" s="44">
        <f t="shared" si="23"/>
        <v>0</v>
      </c>
      <c r="X72" s="95"/>
    </row>
    <row r="73" spans="1:24" s="44" customFormat="1" ht="46.8">
      <c r="A73" s="6">
        <v>70</v>
      </c>
      <c r="B73" s="6"/>
      <c r="C73" s="6" t="s">
        <v>477</v>
      </c>
      <c r="D73" s="14" t="s">
        <v>143</v>
      </c>
      <c r="E73" s="12" t="s">
        <v>64</v>
      </c>
      <c r="F73" s="39">
        <f t="shared" si="14"/>
        <v>325.00000000000006</v>
      </c>
      <c r="G73" s="12">
        <v>300</v>
      </c>
      <c r="H73" s="41">
        <v>275.42372881355936</v>
      </c>
      <c r="I73" s="39">
        <f t="shared" si="15"/>
        <v>97500.000000000015</v>
      </c>
      <c r="J73" s="46"/>
      <c r="K73" s="58">
        <f t="shared" si="18"/>
        <v>0</v>
      </c>
      <c r="L73" s="56">
        <f t="shared" si="19"/>
        <v>300</v>
      </c>
      <c r="M73" s="41">
        <v>275.42372881355936</v>
      </c>
      <c r="N73" s="53">
        <f t="shared" si="20"/>
        <v>97500.000000000015</v>
      </c>
      <c r="O73" s="81">
        <f t="shared" si="12"/>
        <v>300</v>
      </c>
      <c r="P73" s="81">
        <f t="shared" si="11"/>
        <v>275.42372881355936</v>
      </c>
      <c r="Q73" s="58">
        <f t="shared" si="21"/>
        <v>97500.000000000015</v>
      </c>
      <c r="R73" s="54">
        <f t="shared" si="13"/>
        <v>300</v>
      </c>
      <c r="S73" s="12" t="s">
        <v>64</v>
      </c>
      <c r="T73" s="53">
        <f t="shared" si="16"/>
        <v>325.00000000000006</v>
      </c>
      <c r="U73" s="59">
        <f t="shared" si="17"/>
        <v>97500.000000000015</v>
      </c>
      <c r="V73" s="91">
        <f t="shared" si="22"/>
        <v>0</v>
      </c>
      <c r="W73" s="44">
        <f t="shared" si="23"/>
        <v>0</v>
      </c>
      <c r="X73" s="95"/>
    </row>
    <row r="74" spans="1:24" s="44" customFormat="1" ht="46.8">
      <c r="A74" s="6">
        <v>71</v>
      </c>
      <c r="B74" s="6"/>
      <c r="C74" s="6" t="s">
        <v>478</v>
      </c>
      <c r="D74" s="14" t="s">
        <v>145</v>
      </c>
      <c r="E74" s="12" t="s">
        <v>64</v>
      </c>
      <c r="F74" s="39">
        <f t="shared" si="14"/>
        <v>545</v>
      </c>
      <c r="G74" s="12">
        <v>300</v>
      </c>
      <c r="H74" s="41">
        <v>461.86440677966107</v>
      </c>
      <c r="I74" s="39">
        <f t="shared" si="15"/>
        <v>163500</v>
      </c>
      <c r="J74" s="46"/>
      <c r="K74" s="58">
        <f t="shared" si="18"/>
        <v>0</v>
      </c>
      <c r="L74" s="56">
        <f t="shared" si="19"/>
        <v>300</v>
      </c>
      <c r="M74" s="41">
        <v>461.86440677966107</v>
      </c>
      <c r="N74" s="53">
        <f t="shared" si="20"/>
        <v>163500</v>
      </c>
      <c r="O74" s="81">
        <f t="shared" si="12"/>
        <v>300</v>
      </c>
      <c r="P74" s="81">
        <f t="shared" si="11"/>
        <v>461.86440677966107</v>
      </c>
      <c r="Q74" s="58">
        <f t="shared" si="21"/>
        <v>163500</v>
      </c>
      <c r="R74" s="54">
        <f t="shared" si="13"/>
        <v>300</v>
      </c>
      <c r="S74" s="12" t="s">
        <v>64</v>
      </c>
      <c r="T74" s="53">
        <f t="shared" si="16"/>
        <v>545</v>
      </c>
      <c r="U74" s="59">
        <f t="shared" si="17"/>
        <v>163500</v>
      </c>
      <c r="V74" s="91">
        <f t="shared" si="22"/>
        <v>0</v>
      </c>
      <c r="W74" s="44">
        <f t="shared" si="23"/>
        <v>0</v>
      </c>
      <c r="X74" s="95"/>
    </row>
    <row r="75" spans="1:24" s="44" customFormat="1" ht="46.8">
      <c r="A75" s="6">
        <v>72</v>
      </c>
      <c r="B75" s="6"/>
      <c r="C75" s="6" t="s">
        <v>479</v>
      </c>
      <c r="D75" s="14" t="s">
        <v>147</v>
      </c>
      <c r="E75" s="12" t="s">
        <v>64</v>
      </c>
      <c r="F75" s="39">
        <f t="shared" si="14"/>
        <v>849.99999999999989</v>
      </c>
      <c r="G75" s="12">
        <v>500</v>
      </c>
      <c r="H75" s="41">
        <v>720.33898305084745</v>
      </c>
      <c r="I75" s="39">
        <f t="shared" si="15"/>
        <v>424999.99999999994</v>
      </c>
      <c r="J75" s="46"/>
      <c r="K75" s="58">
        <f t="shared" si="18"/>
        <v>0</v>
      </c>
      <c r="L75" s="56">
        <f t="shared" si="19"/>
        <v>500</v>
      </c>
      <c r="M75" s="41">
        <v>720.33898305084745</v>
      </c>
      <c r="N75" s="53">
        <f t="shared" si="20"/>
        <v>424999.99999999994</v>
      </c>
      <c r="O75" s="81">
        <f t="shared" si="12"/>
        <v>500</v>
      </c>
      <c r="P75" s="81">
        <f t="shared" si="11"/>
        <v>720.33898305084745</v>
      </c>
      <c r="Q75" s="58">
        <f t="shared" si="21"/>
        <v>424999.99999999994</v>
      </c>
      <c r="R75" s="54">
        <f t="shared" si="13"/>
        <v>500</v>
      </c>
      <c r="S75" s="12" t="s">
        <v>64</v>
      </c>
      <c r="T75" s="53">
        <f t="shared" si="16"/>
        <v>849.99999999999989</v>
      </c>
      <c r="U75" s="59">
        <f t="shared" si="17"/>
        <v>424999.99999999994</v>
      </c>
      <c r="V75" s="91">
        <f t="shared" si="22"/>
        <v>0</v>
      </c>
      <c r="W75" s="44">
        <f t="shared" si="23"/>
        <v>0</v>
      </c>
      <c r="X75" s="95"/>
    </row>
    <row r="76" spans="1:24" s="44" customFormat="1" ht="31.2">
      <c r="A76" s="6">
        <v>73</v>
      </c>
      <c r="B76" s="6"/>
      <c r="C76" s="6" t="s">
        <v>480</v>
      </c>
      <c r="D76" s="14" t="s">
        <v>149</v>
      </c>
      <c r="E76" s="6" t="s">
        <v>14</v>
      </c>
      <c r="F76" s="39">
        <f t="shared" si="14"/>
        <v>1800</v>
      </c>
      <c r="G76" s="12">
        <v>8</v>
      </c>
      <c r="H76" s="41">
        <v>1525.4237288135594</v>
      </c>
      <c r="I76" s="39">
        <f t="shared" si="15"/>
        <v>14400</v>
      </c>
      <c r="J76" s="46"/>
      <c r="K76" s="58">
        <f t="shared" si="18"/>
        <v>0</v>
      </c>
      <c r="L76" s="56">
        <f t="shared" si="19"/>
        <v>8</v>
      </c>
      <c r="M76" s="41">
        <v>1525.4237288135594</v>
      </c>
      <c r="N76" s="53">
        <f t="shared" si="20"/>
        <v>14400</v>
      </c>
      <c r="O76" s="81">
        <f t="shared" si="12"/>
        <v>8</v>
      </c>
      <c r="P76" s="81">
        <f t="shared" si="11"/>
        <v>1525.4237288135594</v>
      </c>
      <c r="Q76" s="58">
        <f t="shared" si="21"/>
        <v>14400</v>
      </c>
      <c r="R76" s="54">
        <f t="shared" si="13"/>
        <v>8</v>
      </c>
      <c r="S76" s="6" t="s">
        <v>14</v>
      </c>
      <c r="T76" s="53">
        <f t="shared" si="16"/>
        <v>1800</v>
      </c>
      <c r="U76" s="59">
        <f t="shared" si="17"/>
        <v>14400</v>
      </c>
      <c r="V76" s="91">
        <f t="shared" si="22"/>
        <v>0</v>
      </c>
      <c r="W76" s="44">
        <f t="shared" si="23"/>
        <v>0</v>
      </c>
      <c r="X76" s="95"/>
    </row>
    <row r="77" spans="1:24" s="44" customFormat="1" ht="46.8">
      <c r="A77" s="6">
        <v>74</v>
      </c>
      <c r="B77" s="6"/>
      <c r="C77" s="6" t="s">
        <v>481</v>
      </c>
      <c r="D77" s="14" t="s">
        <v>151</v>
      </c>
      <c r="E77" s="6" t="s">
        <v>14</v>
      </c>
      <c r="F77" s="39">
        <f t="shared" si="14"/>
        <v>13000</v>
      </c>
      <c r="G77" s="6">
        <v>10</v>
      </c>
      <c r="H77" s="41">
        <v>11016.949152542373</v>
      </c>
      <c r="I77" s="39">
        <f t="shared" si="15"/>
        <v>130000</v>
      </c>
      <c r="J77" s="46"/>
      <c r="K77" s="58">
        <f t="shared" si="18"/>
        <v>0</v>
      </c>
      <c r="L77" s="56">
        <f t="shared" si="19"/>
        <v>10</v>
      </c>
      <c r="M77" s="41">
        <v>11016.949152542373</v>
      </c>
      <c r="N77" s="53">
        <f t="shared" si="20"/>
        <v>130000</v>
      </c>
      <c r="O77" s="81">
        <f t="shared" si="12"/>
        <v>10</v>
      </c>
      <c r="P77" s="81">
        <f t="shared" si="11"/>
        <v>11016.949152542373</v>
      </c>
      <c r="Q77" s="58">
        <f t="shared" si="21"/>
        <v>130000</v>
      </c>
      <c r="R77" s="54">
        <f t="shared" si="13"/>
        <v>10</v>
      </c>
      <c r="S77" s="6" t="s">
        <v>14</v>
      </c>
      <c r="T77" s="53">
        <f t="shared" si="16"/>
        <v>13000</v>
      </c>
      <c r="U77" s="59">
        <f t="shared" si="17"/>
        <v>130000</v>
      </c>
      <c r="V77" s="91">
        <f t="shared" si="22"/>
        <v>0</v>
      </c>
      <c r="W77" s="44">
        <f t="shared" si="23"/>
        <v>0</v>
      </c>
      <c r="X77" s="95"/>
    </row>
    <row r="78" spans="1:24" s="44" customFormat="1" ht="46.8">
      <c r="A78" s="6">
        <v>75</v>
      </c>
      <c r="B78" s="6"/>
      <c r="C78" s="6" t="s">
        <v>482</v>
      </c>
      <c r="D78" s="14" t="s">
        <v>153</v>
      </c>
      <c r="E78" s="6" t="s">
        <v>14</v>
      </c>
      <c r="F78" s="39">
        <f t="shared" si="14"/>
        <v>13000</v>
      </c>
      <c r="G78" s="6">
        <v>14</v>
      </c>
      <c r="H78" s="41">
        <v>11016.949152542373</v>
      </c>
      <c r="I78" s="39">
        <f t="shared" si="15"/>
        <v>182000</v>
      </c>
      <c r="J78" s="46"/>
      <c r="K78" s="58">
        <f t="shared" si="18"/>
        <v>0</v>
      </c>
      <c r="L78" s="56">
        <f t="shared" si="19"/>
        <v>14</v>
      </c>
      <c r="M78" s="41">
        <v>11016.949152542373</v>
      </c>
      <c r="N78" s="53">
        <f t="shared" si="20"/>
        <v>182000</v>
      </c>
      <c r="O78" s="81">
        <f t="shared" si="12"/>
        <v>14</v>
      </c>
      <c r="P78" s="81">
        <f t="shared" ref="P78:P109" si="24">M78</f>
        <v>11016.949152542373</v>
      </c>
      <c r="Q78" s="58">
        <f t="shared" si="21"/>
        <v>182000</v>
      </c>
      <c r="R78" s="54">
        <f t="shared" si="13"/>
        <v>14</v>
      </c>
      <c r="S78" s="6" t="s">
        <v>14</v>
      </c>
      <c r="T78" s="53">
        <f t="shared" si="16"/>
        <v>13000</v>
      </c>
      <c r="U78" s="59">
        <f t="shared" si="17"/>
        <v>182000</v>
      </c>
      <c r="V78" s="91">
        <f t="shared" si="22"/>
        <v>0</v>
      </c>
      <c r="W78" s="44">
        <f t="shared" si="23"/>
        <v>0</v>
      </c>
      <c r="X78" s="95"/>
    </row>
    <row r="79" spans="1:24" s="44" customFormat="1" ht="31.2">
      <c r="A79" s="6">
        <v>76</v>
      </c>
      <c r="B79" s="6"/>
      <c r="C79" s="6" t="s">
        <v>483</v>
      </c>
      <c r="D79" s="14" t="s">
        <v>155</v>
      </c>
      <c r="E79" s="6" t="s">
        <v>14</v>
      </c>
      <c r="F79" s="39">
        <f t="shared" si="14"/>
        <v>50000</v>
      </c>
      <c r="G79" s="6">
        <v>5</v>
      </c>
      <c r="H79" s="41">
        <v>42372.881355932208</v>
      </c>
      <c r="I79" s="39">
        <f t="shared" si="15"/>
        <v>250000</v>
      </c>
      <c r="J79" s="46"/>
      <c r="K79" s="58">
        <f t="shared" si="18"/>
        <v>0</v>
      </c>
      <c r="L79" s="56">
        <f t="shared" si="19"/>
        <v>5</v>
      </c>
      <c r="M79" s="41">
        <v>42372.881355932208</v>
      </c>
      <c r="N79" s="53">
        <f t="shared" si="20"/>
        <v>250000</v>
      </c>
      <c r="O79" s="81">
        <f t="shared" si="12"/>
        <v>5</v>
      </c>
      <c r="P79" s="81">
        <f t="shared" si="24"/>
        <v>42372.881355932208</v>
      </c>
      <c r="Q79" s="58">
        <f t="shared" si="21"/>
        <v>250000</v>
      </c>
      <c r="R79" s="54">
        <f t="shared" si="13"/>
        <v>5</v>
      </c>
      <c r="S79" s="6" t="s">
        <v>14</v>
      </c>
      <c r="T79" s="53">
        <f t="shared" si="16"/>
        <v>50000</v>
      </c>
      <c r="U79" s="59">
        <f t="shared" si="17"/>
        <v>250000</v>
      </c>
      <c r="V79" s="91">
        <f t="shared" si="22"/>
        <v>0</v>
      </c>
      <c r="W79" s="44">
        <f t="shared" si="23"/>
        <v>0</v>
      </c>
      <c r="X79" s="95"/>
    </row>
    <row r="80" spans="1:24" s="44" customFormat="1" ht="46.8">
      <c r="A80" s="6">
        <v>77</v>
      </c>
      <c r="B80" s="6"/>
      <c r="C80" s="6" t="s">
        <v>484</v>
      </c>
      <c r="D80" s="14" t="s">
        <v>157</v>
      </c>
      <c r="E80" s="6" t="s">
        <v>14</v>
      </c>
      <c r="F80" s="39">
        <f t="shared" si="14"/>
        <v>6000</v>
      </c>
      <c r="G80" s="6">
        <v>10</v>
      </c>
      <c r="H80" s="41">
        <v>5084.7457627118647</v>
      </c>
      <c r="I80" s="39">
        <f t="shared" si="15"/>
        <v>60000</v>
      </c>
      <c r="J80" s="46"/>
      <c r="K80" s="58">
        <f t="shared" si="18"/>
        <v>0</v>
      </c>
      <c r="L80" s="56">
        <f t="shared" si="19"/>
        <v>10</v>
      </c>
      <c r="M80" s="41">
        <v>5084.7457627118647</v>
      </c>
      <c r="N80" s="53">
        <f t="shared" si="20"/>
        <v>60000</v>
      </c>
      <c r="O80" s="81">
        <f t="shared" si="12"/>
        <v>10</v>
      </c>
      <c r="P80" s="81">
        <f t="shared" si="24"/>
        <v>5084.7457627118647</v>
      </c>
      <c r="Q80" s="58">
        <f t="shared" si="21"/>
        <v>60000</v>
      </c>
      <c r="R80" s="54">
        <f t="shared" si="13"/>
        <v>10</v>
      </c>
      <c r="S80" s="6" t="s">
        <v>14</v>
      </c>
      <c r="T80" s="53">
        <f t="shared" si="16"/>
        <v>6000</v>
      </c>
      <c r="U80" s="59">
        <f t="shared" si="17"/>
        <v>60000</v>
      </c>
      <c r="V80" s="91">
        <f t="shared" si="22"/>
        <v>0</v>
      </c>
      <c r="W80" s="44">
        <f t="shared" si="23"/>
        <v>0</v>
      </c>
      <c r="X80" s="95"/>
    </row>
    <row r="81" spans="1:24" s="44" customFormat="1" ht="31.2">
      <c r="A81" s="6">
        <v>78</v>
      </c>
      <c r="B81" s="6"/>
      <c r="C81" s="6" t="s">
        <v>485</v>
      </c>
      <c r="D81" s="14" t="s">
        <v>159</v>
      </c>
      <c r="E81" s="6" t="s">
        <v>14</v>
      </c>
      <c r="F81" s="39">
        <f t="shared" si="14"/>
        <v>22500</v>
      </c>
      <c r="G81" s="12">
        <v>18</v>
      </c>
      <c r="H81" s="41">
        <v>19067.796610169491</v>
      </c>
      <c r="I81" s="39">
        <f t="shared" si="15"/>
        <v>405000</v>
      </c>
      <c r="J81" s="46"/>
      <c r="K81" s="58">
        <f t="shared" si="18"/>
        <v>0</v>
      </c>
      <c r="L81" s="56">
        <f t="shared" si="19"/>
        <v>18</v>
      </c>
      <c r="M81" s="41">
        <v>19067.796610169491</v>
      </c>
      <c r="N81" s="53">
        <f t="shared" si="20"/>
        <v>405000</v>
      </c>
      <c r="O81" s="81">
        <f t="shared" si="12"/>
        <v>18</v>
      </c>
      <c r="P81" s="81">
        <f t="shared" si="24"/>
        <v>19067.796610169491</v>
      </c>
      <c r="Q81" s="58">
        <f t="shared" si="21"/>
        <v>405000</v>
      </c>
      <c r="R81" s="54">
        <f t="shared" si="13"/>
        <v>18</v>
      </c>
      <c r="S81" s="6" t="s">
        <v>14</v>
      </c>
      <c r="T81" s="53">
        <f t="shared" si="16"/>
        <v>22500</v>
      </c>
      <c r="U81" s="59">
        <f t="shared" si="17"/>
        <v>405000</v>
      </c>
      <c r="V81" s="91">
        <f t="shared" si="22"/>
        <v>0</v>
      </c>
      <c r="W81" s="44">
        <f t="shared" si="23"/>
        <v>0</v>
      </c>
      <c r="X81" s="95"/>
    </row>
    <row r="82" spans="1:24" s="44" customFormat="1" ht="46.8">
      <c r="A82" s="6">
        <v>79</v>
      </c>
      <c r="B82" s="6"/>
      <c r="C82" s="6" t="s">
        <v>486</v>
      </c>
      <c r="D82" s="14" t="s">
        <v>161</v>
      </c>
      <c r="E82" s="6" t="s">
        <v>14</v>
      </c>
      <c r="F82" s="39">
        <f t="shared" si="14"/>
        <v>54000</v>
      </c>
      <c r="G82" s="12">
        <v>18</v>
      </c>
      <c r="H82" s="41">
        <v>45762.711864406781</v>
      </c>
      <c r="I82" s="39">
        <f t="shared" si="15"/>
        <v>972000</v>
      </c>
      <c r="J82" s="46"/>
      <c r="K82" s="58">
        <f t="shared" si="18"/>
        <v>0</v>
      </c>
      <c r="L82" s="56">
        <f t="shared" si="19"/>
        <v>18</v>
      </c>
      <c r="M82" s="41">
        <v>45762.711864406781</v>
      </c>
      <c r="N82" s="53">
        <f t="shared" si="20"/>
        <v>972000</v>
      </c>
      <c r="O82" s="81">
        <f t="shared" si="12"/>
        <v>18</v>
      </c>
      <c r="P82" s="81">
        <f t="shared" si="24"/>
        <v>45762.711864406781</v>
      </c>
      <c r="Q82" s="58">
        <f t="shared" si="21"/>
        <v>972000</v>
      </c>
      <c r="R82" s="54">
        <f t="shared" si="13"/>
        <v>18</v>
      </c>
      <c r="S82" s="6" t="s">
        <v>14</v>
      </c>
      <c r="T82" s="53">
        <f t="shared" si="16"/>
        <v>54000</v>
      </c>
      <c r="U82" s="59">
        <f t="shared" si="17"/>
        <v>972000</v>
      </c>
      <c r="V82" s="91">
        <f t="shared" si="22"/>
        <v>0</v>
      </c>
      <c r="W82" s="44">
        <f t="shared" si="23"/>
        <v>0</v>
      </c>
      <c r="X82" s="95"/>
    </row>
    <row r="83" spans="1:24" s="44" customFormat="1" ht="31.2">
      <c r="A83" s="6">
        <v>80</v>
      </c>
      <c r="B83" s="6"/>
      <c r="C83" s="6" t="s">
        <v>487</v>
      </c>
      <c r="D83" s="14" t="s">
        <v>163</v>
      </c>
      <c r="E83" s="6" t="s">
        <v>14</v>
      </c>
      <c r="F83" s="39">
        <f t="shared" si="14"/>
        <v>25000</v>
      </c>
      <c r="G83" s="12">
        <v>6</v>
      </c>
      <c r="H83" s="41">
        <v>21186.440677966104</v>
      </c>
      <c r="I83" s="39">
        <f t="shared" si="15"/>
        <v>150000</v>
      </c>
      <c r="J83" s="46"/>
      <c r="K83" s="58">
        <f t="shared" si="18"/>
        <v>0</v>
      </c>
      <c r="L83" s="56">
        <f t="shared" si="19"/>
        <v>6</v>
      </c>
      <c r="M83" s="41">
        <v>21186.440677966104</v>
      </c>
      <c r="N83" s="53">
        <f t="shared" si="20"/>
        <v>150000</v>
      </c>
      <c r="O83" s="81">
        <f t="shared" si="12"/>
        <v>6</v>
      </c>
      <c r="P83" s="81">
        <f t="shared" si="24"/>
        <v>21186.440677966104</v>
      </c>
      <c r="Q83" s="58">
        <f t="shared" si="21"/>
        <v>150000</v>
      </c>
      <c r="R83" s="54">
        <f t="shared" si="13"/>
        <v>6</v>
      </c>
      <c r="S83" s="6" t="s">
        <v>14</v>
      </c>
      <c r="T83" s="53">
        <f t="shared" si="16"/>
        <v>25000</v>
      </c>
      <c r="U83" s="59">
        <f t="shared" si="17"/>
        <v>150000</v>
      </c>
      <c r="V83" s="91">
        <f t="shared" si="22"/>
        <v>0</v>
      </c>
      <c r="W83" s="44">
        <f t="shared" si="23"/>
        <v>0</v>
      </c>
      <c r="X83" s="95"/>
    </row>
    <row r="84" spans="1:24" s="44" customFormat="1" ht="15.6">
      <c r="A84" s="6">
        <v>81</v>
      </c>
      <c r="B84" s="6"/>
      <c r="C84" s="6" t="s">
        <v>488</v>
      </c>
      <c r="D84" s="14" t="s">
        <v>165</v>
      </c>
      <c r="E84" s="12" t="s">
        <v>64</v>
      </c>
      <c r="F84" s="39">
        <f t="shared" si="14"/>
        <v>450</v>
      </c>
      <c r="G84" s="6">
        <v>400</v>
      </c>
      <c r="H84" s="41">
        <v>381.35593220338984</v>
      </c>
      <c r="I84" s="39">
        <f t="shared" si="15"/>
        <v>180000</v>
      </c>
      <c r="J84" s="46"/>
      <c r="K84" s="58">
        <f t="shared" si="18"/>
        <v>0</v>
      </c>
      <c r="L84" s="56">
        <f t="shared" si="19"/>
        <v>400</v>
      </c>
      <c r="M84" s="41">
        <v>381.35593220338984</v>
      </c>
      <c r="N84" s="53">
        <f t="shared" si="20"/>
        <v>180000</v>
      </c>
      <c r="O84" s="81">
        <f t="shared" si="12"/>
        <v>400</v>
      </c>
      <c r="P84" s="81">
        <f t="shared" si="24"/>
        <v>381.35593220338984</v>
      </c>
      <c r="Q84" s="58">
        <f t="shared" si="21"/>
        <v>180000</v>
      </c>
      <c r="R84" s="54">
        <f t="shared" si="13"/>
        <v>400</v>
      </c>
      <c r="S84" s="12" t="s">
        <v>64</v>
      </c>
      <c r="T84" s="53">
        <f t="shared" si="16"/>
        <v>450</v>
      </c>
      <c r="U84" s="59">
        <f t="shared" si="17"/>
        <v>180000</v>
      </c>
      <c r="V84" s="91">
        <f t="shared" si="22"/>
        <v>0</v>
      </c>
      <c r="W84" s="44">
        <f t="shared" si="23"/>
        <v>0</v>
      </c>
      <c r="X84" s="95"/>
    </row>
    <row r="85" spans="1:24" s="44" customFormat="1" ht="15.6">
      <c r="A85" s="6">
        <v>82</v>
      </c>
      <c r="B85" s="6"/>
      <c r="C85" s="6" t="s">
        <v>489</v>
      </c>
      <c r="D85" s="14" t="s">
        <v>167</v>
      </c>
      <c r="E85" s="12" t="s">
        <v>64</v>
      </c>
      <c r="F85" s="39">
        <f t="shared" si="14"/>
        <v>300</v>
      </c>
      <c r="G85" s="6">
        <v>400</v>
      </c>
      <c r="H85" s="41">
        <v>254.23728813559325</v>
      </c>
      <c r="I85" s="39">
        <f t="shared" si="15"/>
        <v>120000</v>
      </c>
      <c r="J85" s="46"/>
      <c r="K85" s="58">
        <f t="shared" si="18"/>
        <v>0</v>
      </c>
      <c r="L85" s="56">
        <f t="shared" si="19"/>
        <v>400</v>
      </c>
      <c r="M85" s="41">
        <v>254.23728813559325</v>
      </c>
      <c r="N85" s="53">
        <f t="shared" si="20"/>
        <v>120000</v>
      </c>
      <c r="O85" s="81">
        <f t="shared" si="12"/>
        <v>400</v>
      </c>
      <c r="P85" s="81">
        <f t="shared" si="24"/>
        <v>254.23728813559325</v>
      </c>
      <c r="Q85" s="58">
        <f t="shared" si="21"/>
        <v>120000</v>
      </c>
      <c r="R85" s="54">
        <f t="shared" si="13"/>
        <v>400</v>
      </c>
      <c r="S85" s="12" t="s">
        <v>64</v>
      </c>
      <c r="T85" s="53">
        <f t="shared" si="16"/>
        <v>300</v>
      </c>
      <c r="U85" s="59">
        <f t="shared" si="17"/>
        <v>120000</v>
      </c>
      <c r="V85" s="91">
        <f t="shared" si="22"/>
        <v>0</v>
      </c>
      <c r="W85" s="44">
        <f t="shared" si="23"/>
        <v>0</v>
      </c>
      <c r="X85" s="95"/>
    </row>
    <row r="86" spans="1:24" s="44" customFormat="1" ht="31.2">
      <c r="A86" s="6">
        <v>83</v>
      </c>
      <c r="B86" s="6"/>
      <c r="C86" s="6" t="s">
        <v>490</v>
      </c>
      <c r="D86" s="14" t="s">
        <v>169</v>
      </c>
      <c r="E86" s="6" t="s">
        <v>14</v>
      </c>
      <c r="F86" s="39">
        <f t="shared" si="14"/>
        <v>4800</v>
      </c>
      <c r="G86" s="12">
        <v>20</v>
      </c>
      <c r="H86" s="41">
        <v>4067.7966101694919</v>
      </c>
      <c r="I86" s="39">
        <f t="shared" si="15"/>
        <v>96000</v>
      </c>
      <c r="J86" s="46"/>
      <c r="K86" s="58">
        <f t="shared" si="18"/>
        <v>0</v>
      </c>
      <c r="L86" s="56">
        <f t="shared" si="19"/>
        <v>20</v>
      </c>
      <c r="M86" s="41">
        <v>4067.7966101694919</v>
      </c>
      <c r="N86" s="53">
        <f t="shared" si="20"/>
        <v>96000</v>
      </c>
      <c r="O86" s="81">
        <f t="shared" si="12"/>
        <v>20</v>
      </c>
      <c r="P86" s="81">
        <f t="shared" si="24"/>
        <v>4067.7966101694919</v>
      </c>
      <c r="Q86" s="58">
        <f t="shared" si="21"/>
        <v>96000</v>
      </c>
      <c r="R86" s="54">
        <f t="shared" si="13"/>
        <v>20</v>
      </c>
      <c r="S86" s="6" t="s">
        <v>14</v>
      </c>
      <c r="T86" s="53">
        <f t="shared" si="16"/>
        <v>4800</v>
      </c>
      <c r="U86" s="59">
        <f t="shared" si="17"/>
        <v>96000</v>
      </c>
      <c r="V86" s="91">
        <f t="shared" si="22"/>
        <v>0</v>
      </c>
      <c r="W86" s="44">
        <f t="shared" si="23"/>
        <v>0</v>
      </c>
      <c r="X86" s="95"/>
    </row>
    <row r="87" spans="1:24" s="44" customFormat="1" ht="31.2">
      <c r="A87" s="6">
        <v>84</v>
      </c>
      <c r="B87" s="6"/>
      <c r="C87" s="6" t="s">
        <v>491</v>
      </c>
      <c r="D87" s="14" t="s">
        <v>171</v>
      </c>
      <c r="E87" s="6" t="s">
        <v>14</v>
      </c>
      <c r="F87" s="39">
        <f t="shared" si="14"/>
        <v>4000</v>
      </c>
      <c r="G87" s="12">
        <v>60</v>
      </c>
      <c r="H87" s="41">
        <v>3389.8305084745766</v>
      </c>
      <c r="I87" s="39">
        <f t="shared" si="15"/>
        <v>240000</v>
      </c>
      <c r="J87" s="46"/>
      <c r="K87" s="58">
        <f t="shared" si="18"/>
        <v>0</v>
      </c>
      <c r="L87" s="56">
        <f t="shared" si="19"/>
        <v>60</v>
      </c>
      <c r="M87" s="41">
        <v>3389.8305084745766</v>
      </c>
      <c r="N87" s="53">
        <f t="shared" si="20"/>
        <v>240000</v>
      </c>
      <c r="O87" s="81">
        <f t="shared" si="12"/>
        <v>60</v>
      </c>
      <c r="P87" s="81">
        <f t="shared" si="24"/>
        <v>3389.8305084745766</v>
      </c>
      <c r="Q87" s="58">
        <f t="shared" si="21"/>
        <v>240000</v>
      </c>
      <c r="R87" s="54">
        <f t="shared" si="13"/>
        <v>60</v>
      </c>
      <c r="S87" s="6" t="s">
        <v>14</v>
      </c>
      <c r="T87" s="53">
        <f t="shared" si="16"/>
        <v>4000</v>
      </c>
      <c r="U87" s="59">
        <f t="shared" si="17"/>
        <v>240000</v>
      </c>
      <c r="V87" s="91">
        <f t="shared" si="22"/>
        <v>0</v>
      </c>
      <c r="W87" s="44">
        <f t="shared" si="23"/>
        <v>0</v>
      </c>
      <c r="X87" s="95"/>
    </row>
    <row r="88" spans="1:24" s="44" customFormat="1" ht="46.8">
      <c r="A88" s="6">
        <v>85</v>
      </c>
      <c r="B88" s="6"/>
      <c r="C88" s="6" t="s">
        <v>492</v>
      </c>
      <c r="D88" s="14" t="s">
        <v>173</v>
      </c>
      <c r="E88" s="6" t="s">
        <v>14</v>
      </c>
      <c r="F88" s="39">
        <f t="shared" si="14"/>
        <v>1400</v>
      </c>
      <c r="G88" s="12">
        <v>215</v>
      </c>
      <c r="H88" s="41">
        <v>1186.4406779661017</v>
      </c>
      <c r="I88" s="39">
        <f t="shared" si="15"/>
        <v>301000</v>
      </c>
      <c r="J88" s="46"/>
      <c r="K88" s="58">
        <f t="shared" si="18"/>
        <v>0</v>
      </c>
      <c r="L88" s="56">
        <f t="shared" si="19"/>
        <v>215</v>
      </c>
      <c r="M88" s="41">
        <v>1186.4406779661017</v>
      </c>
      <c r="N88" s="53">
        <f t="shared" si="20"/>
        <v>301000</v>
      </c>
      <c r="O88" s="81">
        <f t="shared" si="12"/>
        <v>215</v>
      </c>
      <c r="P88" s="81">
        <f t="shared" si="24"/>
        <v>1186.4406779661017</v>
      </c>
      <c r="Q88" s="58">
        <f t="shared" si="21"/>
        <v>301000</v>
      </c>
      <c r="R88" s="54">
        <f t="shared" si="13"/>
        <v>215</v>
      </c>
      <c r="S88" s="6" t="s">
        <v>14</v>
      </c>
      <c r="T88" s="53">
        <f t="shared" si="16"/>
        <v>1400</v>
      </c>
      <c r="U88" s="59">
        <f t="shared" si="17"/>
        <v>301000</v>
      </c>
      <c r="V88" s="91">
        <f t="shared" si="22"/>
        <v>0</v>
      </c>
      <c r="W88" s="44">
        <f t="shared" si="23"/>
        <v>0</v>
      </c>
      <c r="X88" s="95"/>
    </row>
    <row r="89" spans="1:24" s="44" customFormat="1" ht="31.2">
      <c r="A89" s="6">
        <v>86</v>
      </c>
      <c r="B89" s="6"/>
      <c r="C89" s="6" t="s">
        <v>493</v>
      </c>
      <c r="D89" s="14" t="s">
        <v>175</v>
      </c>
      <c r="E89" s="6" t="s">
        <v>14</v>
      </c>
      <c r="F89" s="39">
        <f t="shared" si="14"/>
        <v>1800</v>
      </c>
      <c r="G89" s="12">
        <v>95</v>
      </c>
      <c r="H89" s="41">
        <v>1525.4237288135594</v>
      </c>
      <c r="I89" s="39">
        <f t="shared" si="15"/>
        <v>171000</v>
      </c>
      <c r="J89" s="46"/>
      <c r="K89" s="58">
        <f t="shared" si="18"/>
        <v>0</v>
      </c>
      <c r="L89" s="56">
        <f t="shared" si="19"/>
        <v>95</v>
      </c>
      <c r="M89" s="41">
        <v>1525.4237288135594</v>
      </c>
      <c r="N89" s="53">
        <f t="shared" si="20"/>
        <v>171000</v>
      </c>
      <c r="O89" s="81">
        <f t="shared" si="12"/>
        <v>95</v>
      </c>
      <c r="P89" s="81">
        <f t="shared" si="24"/>
        <v>1525.4237288135594</v>
      </c>
      <c r="Q89" s="58">
        <f t="shared" si="21"/>
        <v>171000</v>
      </c>
      <c r="R89" s="54">
        <f t="shared" si="13"/>
        <v>95</v>
      </c>
      <c r="S89" s="6" t="s">
        <v>14</v>
      </c>
      <c r="T89" s="53">
        <f t="shared" si="16"/>
        <v>1800</v>
      </c>
      <c r="U89" s="59">
        <f t="shared" si="17"/>
        <v>171000</v>
      </c>
      <c r="V89" s="91">
        <f t="shared" si="22"/>
        <v>0</v>
      </c>
      <c r="W89" s="44">
        <f t="shared" si="23"/>
        <v>0</v>
      </c>
      <c r="X89" s="95"/>
    </row>
    <row r="90" spans="1:24" s="44" customFormat="1" ht="31.2">
      <c r="A90" s="6">
        <v>87</v>
      </c>
      <c r="B90" s="6"/>
      <c r="C90" s="6" t="s">
        <v>494</v>
      </c>
      <c r="D90" s="14" t="s">
        <v>177</v>
      </c>
      <c r="E90" s="6" t="s">
        <v>14</v>
      </c>
      <c r="F90" s="39">
        <f t="shared" si="14"/>
        <v>160</v>
      </c>
      <c r="G90" s="12">
        <v>8</v>
      </c>
      <c r="H90" s="41">
        <v>135.59322033898306</v>
      </c>
      <c r="I90" s="39">
        <f t="shared" si="15"/>
        <v>1280</v>
      </c>
      <c r="J90" s="46"/>
      <c r="K90" s="58">
        <f t="shared" si="18"/>
        <v>0</v>
      </c>
      <c r="L90" s="56">
        <f t="shared" si="19"/>
        <v>8</v>
      </c>
      <c r="M90" s="41">
        <v>135.59322033898306</v>
      </c>
      <c r="N90" s="53">
        <f t="shared" si="20"/>
        <v>1280</v>
      </c>
      <c r="O90" s="81">
        <f t="shared" si="12"/>
        <v>8</v>
      </c>
      <c r="P90" s="81">
        <f t="shared" si="24"/>
        <v>135.59322033898306</v>
      </c>
      <c r="Q90" s="58">
        <f t="shared" si="21"/>
        <v>1280</v>
      </c>
      <c r="R90" s="54">
        <f t="shared" si="13"/>
        <v>8</v>
      </c>
      <c r="S90" s="6" t="s">
        <v>14</v>
      </c>
      <c r="T90" s="53">
        <f t="shared" si="16"/>
        <v>160</v>
      </c>
      <c r="U90" s="59">
        <f t="shared" si="17"/>
        <v>1280</v>
      </c>
      <c r="V90" s="91">
        <f t="shared" si="22"/>
        <v>0</v>
      </c>
      <c r="W90" s="44">
        <f t="shared" si="23"/>
        <v>0</v>
      </c>
      <c r="X90" s="95"/>
    </row>
    <row r="91" spans="1:24" s="44" customFormat="1" ht="46.8">
      <c r="A91" s="6">
        <v>88</v>
      </c>
      <c r="B91" s="6"/>
      <c r="C91" s="6" t="s">
        <v>495</v>
      </c>
      <c r="D91" s="14" t="s">
        <v>179</v>
      </c>
      <c r="E91" s="6" t="s">
        <v>14</v>
      </c>
      <c r="F91" s="39">
        <f t="shared" si="14"/>
        <v>3700.0000000000005</v>
      </c>
      <c r="G91" s="12">
        <v>40</v>
      </c>
      <c r="H91" s="41">
        <v>3135.5932203389834</v>
      </c>
      <c r="I91" s="39">
        <f t="shared" si="15"/>
        <v>148000.00000000003</v>
      </c>
      <c r="J91" s="46"/>
      <c r="K91" s="58">
        <f t="shared" si="18"/>
        <v>0</v>
      </c>
      <c r="L91" s="56">
        <f t="shared" si="19"/>
        <v>40</v>
      </c>
      <c r="M91" s="41">
        <v>3135.5932203389834</v>
      </c>
      <c r="N91" s="53">
        <f t="shared" si="20"/>
        <v>148000.00000000003</v>
      </c>
      <c r="O91" s="81">
        <f t="shared" ref="O91:O123" si="25">L91</f>
        <v>40</v>
      </c>
      <c r="P91" s="81">
        <f t="shared" si="24"/>
        <v>3135.5932203389834</v>
      </c>
      <c r="Q91" s="58">
        <f t="shared" si="21"/>
        <v>148000.00000000003</v>
      </c>
      <c r="R91" s="54">
        <f t="shared" si="13"/>
        <v>40</v>
      </c>
      <c r="S91" s="6" t="s">
        <v>14</v>
      </c>
      <c r="T91" s="53">
        <f t="shared" si="16"/>
        <v>3700.0000000000005</v>
      </c>
      <c r="U91" s="59">
        <f t="shared" si="17"/>
        <v>148000.00000000003</v>
      </c>
      <c r="V91" s="91">
        <f t="shared" si="22"/>
        <v>0</v>
      </c>
      <c r="W91" s="44">
        <f t="shared" si="23"/>
        <v>0</v>
      </c>
      <c r="X91" s="95"/>
    </row>
    <row r="92" spans="1:24" s="44" customFormat="1" ht="31.2">
      <c r="A92" s="6">
        <v>89</v>
      </c>
      <c r="B92" s="6"/>
      <c r="C92" s="6" t="s">
        <v>496</v>
      </c>
      <c r="D92" s="14" t="s">
        <v>181</v>
      </c>
      <c r="E92" s="6" t="s">
        <v>14</v>
      </c>
      <c r="F92" s="39">
        <f t="shared" si="14"/>
        <v>1000</v>
      </c>
      <c r="G92" s="12">
        <v>40</v>
      </c>
      <c r="H92" s="41">
        <v>847.45762711864415</v>
      </c>
      <c r="I92" s="39">
        <f t="shared" si="15"/>
        <v>40000</v>
      </c>
      <c r="J92" s="46"/>
      <c r="K92" s="58">
        <f t="shared" si="18"/>
        <v>0</v>
      </c>
      <c r="L92" s="56">
        <f t="shared" si="19"/>
        <v>40</v>
      </c>
      <c r="M92" s="41">
        <v>847.45762711864415</v>
      </c>
      <c r="N92" s="53">
        <f t="shared" si="20"/>
        <v>40000</v>
      </c>
      <c r="O92" s="81">
        <f t="shared" si="25"/>
        <v>40</v>
      </c>
      <c r="P92" s="81">
        <f t="shared" si="24"/>
        <v>847.45762711864415</v>
      </c>
      <c r="Q92" s="58">
        <f t="shared" si="21"/>
        <v>40000</v>
      </c>
      <c r="R92" s="54">
        <f t="shared" si="13"/>
        <v>40</v>
      </c>
      <c r="S92" s="6" t="s">
        <v>14</v>
      </c>
      <c r="T92" s="53">
        <f t="shared" si="16"/>
        <v>1000</v>
      </c>
      <c r="U92" s="59">
        <f t="shared" si="17"/>
        <v>40000</v>
      </c>
      <c r="V92" s="91">
        <f t="shared" si="22"/>
        <v>0</v>
      </c>
      <c r="W92" s="44">
        <f t="shared" si="23"/>
        <v>0</v>
      </c>
      <c r="X92" s="95"/>
    </row>
    <row r="93" spans="1:24" s="44" customFormat="1" ht="15.6">
      <c r="A93" s="6">
        <v>90</v>
      </c>
      <c r="B93" s="6"/>
      <c r="C93" s="6" t="s">
        <v>497</v>
      </c>
      <c r="D93" s="14" t="s">
        <v>183</v>
      </c>
      <c r="E93" s="6" t="s">
        <v>14</v>
      </c>
      <c r="F93" s="39">
        <f t="shared" si="14"/>
        <v>210</v>
      </c>
      <c r="G93" s="12">
        <v>40</v>
      </c>
      <c r="H93" s="41">
        <v>177.96610169491527</v>
      </c>
      <c r="I93" s="39">
        <f t="shared" si="15"/>
        <v>8400</v>
      </c>
      <c r="J93" s="46"/>
      <c r="K93" s="58">
        <f t="shared" si="18"/>
        <v>0</v>
      </c>
      <c r="L93" s="56">
        <f t="shared" si="19"/>
        <v>40</v>
      </c>
      <c r="M93" s="41">
        <v>177.96610169491527</v>
      </c>
      <c r="N93" s="53">
        <f t="shared" si="20"/>
        <v>8400</v>
      </c>
      <c r="O93" s="81">
        <f t="shared" si="25"/>
        <v>40</v>
      </c>
      <c r="P93" s="81">
        <f t="shared" si="24"/>
        <v>177.96610169491527</v>
      </c>
      <c r="Q93" s="58">
        <f t="shared" si="21"/>
        <v>8400</v>
      </c>
      <c r="R93" s="54">
        <f t="shared" si="13"/>
        <v>40</v>
      </c>
      <c r="S93" s="6" t="s">
        <v>14</v>
      </c>
      <c r="T93" s="53">
        <f t="shared" si="16"/>
        <v>210</v>
      </c>
      <c r="U93" s="59">
        <f t="shared" si="17"/>
        <v>8400</v>
      </c>
      <c r="V93" s="91">
        <f t="shared" si="22"/>
        <v>0</v>
      </c>
      <c r="W93" s="44">
        <f t="shared" si="23"/>
        <v>0</v>
      </c>
      <c r="X93" s="95"/>
    </row>
    <row r="94" spans="1:24" s="44" customFormat="1" ht="31.2">
      <c r="A94" s="6">
        <v>91</v>
      </c>
      <c r="B94" s="6"/>
      <c r="C94" s="6" t="s">
        <v>498</v>
      </c>
      <c r="D94" s="14" t="s">
        <v>185</v>
      </c>
      <c r="E94" s="6" t="s">
        <v>14</v>
      </c>
      <c r="F94" s="39">
        <f t="shared" si="14"/>
        <v>600</v>
      </c>
      <c r="G94" s="12">
        <v>40</v>
      </c>
      <c r="H94" s="41">
        <v>508.47457627118649</v>
      </c>
      <c r="I94" s="39">
        <f t="shared" si="15"/>
        <v>24000</v>
      </c>
      <c r="J94" s="46"/>
      <c r="K94" s="58">
        <f t="shared" si="18"/>
        <v>0</v>
      </c>
      <c r="L94" s="56">
        <f t="shared" si="19"/>
        <v>40</v>
      </c>
      <c r="M94" s="41">
        <v>508.47457627118649</v>
      </c>
      <c r="N94" s="53">
        <f t="shared" si="20"/>
        <v>24000</v>
      </c>
      <c r="O94" s="81">
        <f t="shared" si="25"/>
        <v>40</v>
      </c>
      <c r="P94" s="81">
        <f t="shared" si="24"/>
        <v>508.47457627118649</v>
      </c>
      <c r="Q94" s="58">
        <f t="shared" si="21"/>
        <v>24000</v>
      </c>
      <c r="R94" s="54">
        <f t="shared" si="13"/>
        <v>40</v>
      </c>
      <c r="S94" s="6" t="s">
        <v>14</v>
      </c>
      <c r="T94" s="53">
        <f t="shared" si="16"/>
        <v>600</v>
      </c>
      <c r="U94" s="59">
        <f t="shared" si="17"/>
        <v>24000</v>
      </c>
      <c r="V94" s="91">
        <f t="shared" si="22"/>
        <v>0</v>
      </c>
      <c r="W94" s="44">
        <f t="shared" si="23"/>
        <v>0</v>
      </c>
      <c r="X94" s="95"/>
    </row>
    <row r="95" spans="1:24" s="44" customFormat="1" ht="15.6">
      <c r="A95" s="6">
        <v>92</v>
      </c>
      <c r="B95" s="6"/>
      <c r="C95" s="6" t="s">
        <v>499</v>
      </c>
      <c r="D95" s="14" t="s">
        <v>187</v>
      </c>
      <c r="E95" s="6" t="s">
        <v>14</v>
      </c>
      <c r="F95" s="39">
        <f t="shared" si="14"/>
        <v>3000</v>
      </c>
      <c r="G95" s="12">
        <v>5</v>
      </c>
      <c r="H95" s="41">
        <v>2542.3728813559323</v>
      </c>
      <c r="I95" s="39">
        <f t="shared" si="15"/>
        <v>15000</v>
      </c>
      <c r="J95" s="46"/>
      <c r="K95" s="58">
        <f t="shared" si="18"/>
        <v>0</v>
      </c>
      <c r="L95" s="56">
        <f t="shared" si="19"/>
        <v>5</v>
      </c>
      <c r="M95" s="41">
        <v>2542.3728813559323</v>
      </c>
      <c r="N95" s="53">
        <f t="shared" si="20"/>
        <v>15000</v>
      </c>
      <c r="O95" s="81">
        <f t="shared" si="25"/>
        <v>5</v>
      </c>
      <c r="P95" s="81">
        <f t="shared" si="24"/>
        <v>2542.3728813559323</v>
      </c>
      <c r="Q95" s="58">
        <f t="shared" si="21"/>
        <v>15000</v>
      </c>
      <c r="R95" s="54">
        <f t="shared" si="13"/>
        <v>5</v>
      </c>
      <c r="S95" s="6" t="s">
        <v>14</v>
      </c>
      <c r="T95" s="53">
        <f t="shared" si="16"/>
        <v>3000</v>
      </c>
      <c r="U95" s="59">
        <f t="shared" si="17"/>
        <v>15000</v>
      </c>
      <c r="V95" s="91">
        <f t="shared" si="22"/>
        <v>0</v>
      </c>
      <c r="W95" s="44">
        <f t="shared" si="23"/>
        <v>0</v>
      </c>
      <c r="X95" s="95"/>
    </row>
    <row r="96" spans="1:24" s="44" customFormat="1" ht="31.2">
      <c r="A96" s="6">
        <v>93</v>
      </c>
      <c r="B96" s="6"/>
      <c r="C96" s="6" t="s">
        <v>500</v>
      </c>
      <c r="D96" s="14" t="s">
        <v>189</v>
      </c>
      <c r="E96" s="6" t="s">
        <v>14</v>
      </c>
      <c r="F96" s="39">
        <f t="shared" si="14"/>
        <v>4899.9999999999991</v>
      </c>
      <c r="G96" s="12">
        <v>10</v>
      </c>
      <c r="H96" s="41">
        <v>4152.5423728813557</v>
      </c>
      <c r="I96" s="39">
        <f t="shared" si="15"/>
        <v>48999.999999999993</v>
      </c>
      <c r="J96" s="46"/>
      <c r="K96" s="58">
        <f t="shared" si="18"/>
        <v>0</v>
      </c>
      <c r="L96" s="56">
        <f t="shared" si="19"/>
        <v>10</v>
      </c>
      <c r="M96" s="41">
        <v>4152.5423728813557</v>
      </c>
      <c r="N96" s="53">
        <f t="shared" si="20"/>
        <v>48999.999999999993</v>
      </c>
      <c r="O96" s="81">
        <f t="shared" si="25"/>
        <v>10</v>
      </c>
      <c r="P96" s="81">
        <f t="shared" si="24"/>
        <v>4152.5423728813557</v>
      </c>
      <c r="Q96" s="58">
        <f t="shared" si="21"/>
        <v>48999.999999999993</v>
      </c>
      <c r="R96" s="54">
        <f t="shared" si="13"/>
        <v>10</v>
      </c>
      <c r="S96" s="6" t="s">
        <v>14</v>
      </c>
      <c r="T96" s="53">
        <f t="shared" si="16"/>
        <v>4899.9999999999991</v>
      </c>
      <c r="U96" s="59">
        <f t="shared" si="17"/>
        <v>48999.999999999993</v>
      </c>
      <c r="V96" s="91">
        <f t="shared" si="22"/>
        <v>0</v>
      </c>
      <c r="W96" s="44">
        <f t="shared" si="23"/>
        <v>0</v>
      </c>
      <c r="X96" s="95"/>
    </row>
    <row r="97" spans="1:24" s="44" customFormat="1" ht="31.2">
      <c r="A97" s="6">
        <v>94</v>
      </c>
      <c r="B97" s="6"/>
      <c r="C97" s="6" t="s">
        <v>501</v>
      </c>
      <c r="D97" s="14" t="s">
        <v>191</v>
      </c>
      <c r="E97" s="6" t="s">
        <v>14</v>
      </c>
      <c r="F97" s="39">
        <f t="shared" si="14"/>
        <v>900</v>
      </c>
      <c r="G97" s="12">
        <v>15</v>
      </c>
      <c r="H97" s="41">
        <v>762.71186440677968</v>
      </c>
      <c r="I97" s="39">
        <f t="shared" si="15"/>
        <v>13500</v>
      </c>
      <c r="J97" s="46"/>
      <c r="K97" s="58">
        <f t="shared" si="18"/>
        <v>0</v>
      </c>
      <c r="L97" s="56">
        <f t="shared" si="19"/>
        <v>15</v>
      </c>
      <c r="M97" s="41">
        <v>762.71186440677968</v>
      </c>
      <c r="N97" s="53">
        <f t="shared" si="20"/>
        <v>13500</v>
      </c>
      <c r="O97" s="81">
        <f t="shared" si="25"/>
        <v>15</v>
      </c>
      <c r="P97" s="81">
        <f t="shared" si="24"/>
        <v>762.71186440677968</v>
      </c>
      <c r="Q97" s="58">
        <f t="shared" si="21"/>
        <v>13500</v>
      </c>
      <c r="R97" s="54">
        <f t="shared" si="13"/>
        <v>15</v>
      </c>
      <c r="S97" s="6" t="s">
        <v>14</v>
      </c>
      <c r="T97" s="53">
        <f t="shared" si="16"/>
        <v>900</v>
      </c>
      <c r="U97" s="59">
        <f t="shared" si="17"/>
        <v>13500</v>
      </c>
      <c r="V97" s="91">
        <f t="shared" si="22"/>
        <v>0</v>
      </c>
      <c r="W97" s="44">
        <f t="shared" si="23"/>
        <v>0</v>
      </c>
      <c r="X97" s="95"/>
    </row>
    <row r="98" spans="1:24" s="44" customFormat="1" ht="15.6">
      <c r="A98" s="6">
        <v>95</v>
      </c>
      <c r="B98" s="6"/>
      <c r="C98" s="6" t="s">
        <v>502</v>
      </c>
      <c r="D98" s="14" t="s">
        <v>193</v>
      </c>
      <c r="E98" s="6" t="s">
        <v>14</v>
      </c>
      <c r="F98" s="39">
        <f t="shared" si="14"/>
        <v>3200</v>
      </c>
      <c r="G98" s="12">
        <v>15</v>
      </c>
      <c r="H98" s="41">
        <v>2711.8644067796613</v>
      </c>
      <c r="I98" s="39">
        <f t="shared" si="15"/>
        <v>48000</v>
      </c>
      <c r="J98" s="46"/>
      <c r="K98" s="58">
        <f t="shared" si="18"/>
        <v>0</v>
      </c>
      <c r="L98" s="56">
        <f t="shared" si="19"/>
        <v>15</v>
      </c>
      <c r="M98" s="41">
        <v>2711.8644067796613</v>
      </c>
      <c r="N98" s="53">
        <f t="shared" si="20"/>
        <v>48000</v>
      </c>
      <c r="O98" s="81">
        <f t="shared" si="25"/>
        <v>15</v>
      </c>
      <c r="P98" s="81">
        <f t="shared" si="24"/>
        <v>2711.8644067796613</v>
      </c>
      <c r="Q98" s="58">
        <f t="shared" si="21"/>
        <v>48000</v>
      </c>
      <c r="R98" s="54">
        <f t="shared" si="13"/>
        <v>15</v>
      </c>
      <c r="S98" s="6" t="s">
        <v>14</v>
      </c>
      <c r="T98" s="53">
        <f t="shared" si="16"/>
        <v>3200</v>
      </c>
      <c r="U98" s="59">
        <f t="shared" si="17"/>
        <v>48000</v>
      </c>
      <c r="V98" s="91">
        <f t="shared" si="22"/>
        <v>0</v>
      </c>
      <c r="W98" s="44">
        <f t="shared" si="23"/>
        <v>0</v>
      </c>
      <c r="X98" s="95"/>
    </row>
    <row r="99" spans="1:24" s="44" customFormat="1" ht="62.4">
      <c r="A99" s="6">
        <v>96</v>
      </c>
      <c r="B99" s="6"/>
      <c r="C99" s="6" t="s">
        <v>503</v>
      </c>
      <c r="D99" s="14" t="s">
        <v>195</v>
      </c>
      <c r="E99" s="6" t="s">
        <v>14</v>
      </c>
      <c r="F99" s="39">
        <f t="shared" si="14"/>
        <v>1315000</v>
      </c>
      <c r="G99" s="12">
        <v>1</v>
      </c>
      <c r="H99" s="41">
        <v>1114406.779661017</v>
      </c>
      <c r="I99" s="39">
        <f t="shared" si="15"/>
        <v>1315000</v>
      </c>
      <c r="J99" s="46"/>
      <c r="K99" s="58">
        <f t="shared" si="18"/>
        <v>0</v>
      </c>
      <c r="L99" s="56">
        <f t="shared" si="19"/>
        <v>1</v>
      </c>
      <c r="M99" s="41">
        <v>1114406.779661017</v>
      </c>
      <c r="N99" s="53">
        <f t="shared" si="20"/>
        <v>1315000</v>
      </c>
      <c r="O99" s="81">
        <f t="shared" si="25"/>
        <v>1</v>
      </c>
      <c r="P99" s="81">
        <f t="shared" si="24"/>
        <v>1114406.779661017</v>
      </c>
      <c r="Q99" s="58">
        <f t="shared" si="21"/>
        <v>1315000</v>
      </c>
      <c r="R99" s="54">
        <f t="shared" si="13"/>
        <v>1</v>
      </c>
      <c r="S99" s="6" t="s">
        <v>14</v>
      </c>
      <c r="T99" s="53">
        <f t="shared" si="16"/>
        <v>1315000</v>
      </c>
      <c r="U99" s="59">
        <f t="shared" si="17"/>
        <v>1315000</v>
      </c>
      <c r="V99" s="91">
        <f t="shared" si="22"/>
        <v>0</v>
      </c>
      <c r="W99" s="44">
        <f t="shared" si="23"/>
        <v>0</v>
      </c>
      <c r="X99" s="95"/>
    </row>
    <row r="100" spans="1:24" s="44" customFormat="1" ht="62.4">
      <c r="A100" s="6">
        <v>97</v>
      </c>
      <c r="B100" s="6"/>
      <c r="C100" s="6" t="s">
        <v>504</v>
      </c>
      <c r="D100" s="14" t="s">
        <v>197</v>
      </c>
      <c r="E100" s="6" t="s">
        <v>14</v>
      </c>
      <c r="F100" s="39">
        <f t="shared" si="14"/>
        <v>875000.00000000012</v>
      </c>
      <c r="G100" s="12">
        <v>1</v>
      </c>
      <c r="H100" s="41">
        <v>741525.42372881365</v>
      </c>
      <c r="I100" s="39">
        <f t="shared" si="15"/>
        <v>875000.00000000012</v>
      </c>
      <c r="J100" s="46"/>
      <c r="K100" s="58">
        <f t="shared" si="18"/>
        <v>0</v>
      </c>
      <c r="L100" s="56">
        <f t="shared" si="19"/>
        <v>1</v>
      </c>
      <c r="M100" s="41">
        <v>741525.42372881365</v>
      </c>
      <c r="N100" s="53">
        <f t="shared" si="20"/>
        <v>875000.00000000012</v>
      </c>
      <c r="O100" s="81">
        <f t="shared" si="25"/>
        <v>1</v>
      </c>
      <c r="P100" s="81">
        <f t="shared" si="24"/>
        <v>741525.42372881365</v>
      </c>
      <c r="Q100" s="58">
        <f t="shared" si="21"/>
        <v>875000.00000000012</v>
      </c>
      <c r="R100" s="54">
        <f t="shared" si="13"/>
        <v>1</v>
      </c>
      <c r="S100" s="6" t="s">
        <v>14</v>
      </c>
      <c r="T100" s="53">
        <f t="shared" si="16"/>
        <v>875000.00000000012</v>
      </c>
      <c r="U100" s="59">
        <f t="shared" si="17"/>
        <v>875000.00000000012</v>
      </c>
      <c r="V100" s="91">
        <f t="shared" si="22"/>
        <v>0</v>
      </c>
      <c r="W100" s="44">
        <f t="shared" si="23"/>
        <v>0</v>
      </c>
      <c r="X100" s="95"/>
    </row>
    <row r="101" spans="1:24" s="44" customFormat="1" ht="62.4">
      <c r="A101" s="6">
        <v>98</v>
      </c>
      <c r="B101" s="6"/>
      <c r="C101" s="6" t="s">
        <v>505</v>
      </c>
      <c r="D101" s="14" t="s">
        <v>199</v>
      </c>
      <c r="E101" s="6" t="s">
        <v>14</v>
      </c>
      <c r="F101" s="39">
        <f t="shared" si="14"/>
        <v>370000</v>
      </c>
      <c r="G101" s="17">
        <v>2</v>
      </c>
      <c r="H101" s="41">
        <v>313559.32203389832</v>
      </c>
      <c r="I101" s="39">
        <f t="shared" si="15"/>
        <v>740000</v>
      </c>
      <c r="J101" s="46"/>
      <c r="K101" s="58">
        <f t="shared" si="18"/>
        <v>0</v>
      </c>
      <c r="L101" s="56">
        <f t="shared" si="19"/>
        <v>2</v>
      </c>
      <c r="M101" s="41">
        <v>313559.32203389832</v>
      </c>
      <c r="N101" s="53">
        <f t="shared" si="20"/>
        <v>740000</v>
      </c>
      <c r="O101" s="81">
        <f t="shared" si="25"/>
        <v>2</v>
      </c>
      <c r="P101" s="81">
        <f t="shared" si="24"/>
        <v>313559.32203389832</v>
      </c>
      <c r="Q101" s="58">
        <f t="shared" si="21"/>
        <v>740000</v>
      </c>
      <c r="R101" s="54">
        <f t="shared" si="13"/>
        <v>2</v>
      </c>
      <c r="S101" s="6" t="s">
        <v>14</v>
      </c>
      <c r="T101" s="53">
        <f t="shared" si="16"/>
        <v>370000</v>
      </c>
      <c r="U101" s="59">
        <f t="shared" si="17"/>
        <v>740000</v>
      </c>
      <c r="V101" s="91">
        <f t="shared" si="22"/>
        <v>0</v>
      </c>
      <c r="W101" s="44">
        <f t="shared" si="23"/>
        <v>0</v>
      </c>
      <c r="X101" s="95"/>
    </row>
    <row r="102" spans="1:24" s="44" customFormat="1" ht="78">
      <c r="A102" s="6">
        <v>99</v>
      </c>
      <c r="B102" s="6"/>
      <c r="C102" s="6" t="s">
        <v>506</v>
      </c>
      <c r="D102" s="14" t="s">
        <v>201</v>
      </c>
      <c r="E102" s="6" t="s">
        <v>14</v>
      </c>
      <c r="F102" s="39">
        <f t="shared" si="14"/>
        <v>450000.00000000006</v>
      </c>
      <c r="G102" s="17">
        <v>1</v>
      </c>
      <c r="H102" s="41">
        <v>381355.93220338988</v>
      </c>
      <c r="I102" s="39">
        <f t="shared" si="15"/>
        <v>450000.00000000006</v>
      </c>
      <c r="J102" s="46"/>
      <c r="K102" s="58">
        <f t="shared" si="18"/>
        <v>0</v>
      </c>
      <c r="L102" s="56">
        <f t="shared" si="19"/>
        <v>1</v>
      </c>
      <c r="M102" s="41">
        <v>381355.93220338988</v>
      </c>
      <c r="N102" s="53">
        <f t="shared" si="20"/>
        <v>450000.00000000006</v>
      </c>
      <c r="O102" s="81">
        <f t="shared" si="25"/>
        <v>1</v>
      </c>
      <c r="P102" s="81">
        <f t="shared" si="24"/>
        <v>381355.93220338988</v>
      </c>
      <c r="Q102" s="58">
        <f t="shared" si="21"/>
        <v>450000.00000000006</v>
      </c>
      <c r="R102" s="54">
        <f t="shared" si="13"/>
        <v>1</v>
      </c>
      <c r="S102" s="6" t="s">
        <v>14</v>
      </c>
      <c r="T102" s="53">
        <f t="shared" si="16"/>
        <v>450000.00000000006</v>
      </c>
      <c r="U102" s="59">
        <f t="shared" si="17"/>
        <v>450000.00000000006</v>
      </c>
      <c r="V102" s="91">
        <f t="shared" si="22"/>
        <v>0</v>
      </c>
      <c r="W102" s="44">
        <f t="shared" si="23"/>
        <v>0</v>
      </c>
      <c r="X102" s="95"/>
    </row>
    <row r="103" spans="1:24" s="44" customFormat="1" ht="156">
      <c r="A103" s="6">
        <v>100</v>
      </c>
      <c r="B103" s="6"/>
      <c r="C103" s="6" t="s">
        <v>507</v>
      </c>
      <c r="D103" s="7" t="s">
        <v>203</v>
      </c>
      <c r="E103" s="6" t="s">
        <v>14</v>
      </c>
      <c r="F103" s="39">
        <f t="shared" si="14"/>
        <v>4000000</v>
      </c>
      <c r="G103" s="6">
        <v>1</v>
      </c>
      <c r="H103" s="41">
        <v>3389830.5084745763</v>
      </c>
      <c r="I103" s="39">
        <f t="shared" si="15"/>
        <v>4000000</v>
      </c>
      <c r="J103" s="46"/>
      <c r="K103" s="58">
        <f t="shared" si="18"/>
        <v>0</v>
      </c>
      <c r="L103" s="56">
        <f t="shared" si="19"/>
        <v>1</v>
      </c>
      <c r="M103" s="41">
        <v>3389830.5084745763</v>
      </c>
      <c r="N103" s="53">
        <f t="shared" si="20"/>
        <v>4000000</v>
      </c>
      <c r="O103" s="81">
        <f t="shared" si="25"/>
        <v>1</v>
      </c>
      <c r="P103" s="81">
        <f t="shared" si="24"/>
        <v>3389830.5084745763</v>
      </c>
      <c r="Q103" s="58">
        <f t="shared" si="21"/>
        <v>4000000</v>
      </c>
      <c r="R103" s="54">
        <v>0</v>
      </c>
      <c r="S103" s="6" t="s">
        <v>14</v>
      </c>
      <c r="T103" s="53">
        <f t="shared" si="16"/>
        <v>4000000</v>
      </c>
      <c r="U103" s="59">
        <f t="shared" si="17"/>
        <v>0</v>
      </c>
      <c r="V103" s="91">
        <f t="shared" si="22"/>
        <v>0</v>
      </c>
      <c r="W103" s="44">
        <f t="shared" si="23"/>
        <v>0</v>
      </c>
      <c r="X103" s="95"/>
    </row>
    <row r="104" spans="1:24" s="44" customFormat="1" ht="15.6">
      <c r="A104" s="6">
        <v>101</v>
      </c>
      <c r="B104" s="6"/>
      <c r="C104" s="6" t="s">
        <v>508</v>
      </c>
      <c r="D104" s="14" t="s">
        <v>205</v>
      </c>
      <c r="E104" s="12" t="s">
        <v>64</v>
      </c>
      <c r="F104" s="39">
        <f t="shared" si="14"/>
        <v>300</v>
      </c>
      <c r="G104" s="12">
        <v>200</v>
      </c>
      <c r="H104" s="41">
        <v>254.23728813559325</v>
      </c>
      <c r="I104" s="39">
        <f t="shared" si="15"/>
        <v>60000</v>
      </c>
      <c r="J104" s="46"/>
      <c r="K104" s="58">
        <f t="shared" si="18"/>
        <v>0</v>
      </c>
      <c r="L104" s="56">
        <f t="shared" si="19"/>
        <v>200</v>
      </c>
      <c r="M104" s="41">
        <v>254.23728813559325</v>
      </c>
      <c r="N104" s="53">
        <f t="shared" si="20"/>
        <v>60000</v>
      </c>
      <c r="O104" s="81">
        <f t="shared" si="25"/>
        <v>200</v>
      </c>
      <c r="P104" s="81">
        <f t="shared" si="24"/>
        <v>254.23728813559325</v>
      </c>
      <c r="Q104" s="58">
        <f t="shared" si="21"/>
        <v>60000</v>
      </c>
      <c r="R104" s="54">
        <f t="shared" ref="R104:R123" si="26">L104</f>
        <v>200</v>
      </c>
      <c r="S104" s="12" t="s">
        <v>64</v>
      </c>
      <c r="T104" s="53">
        <f t="shared" si="16"/>
        <v>300</v>
      </c>
      <c r="U104" s="59">
        <f t="shared" si="17"/>
        <v>60000</v>
      </c>
      <c r="V104" s="91">
        <f t="shared" si="22"/>
        <v>0</v>
      </c>
      <c r="W104" s="44">
        <f t="shared" si="23"/>
        <v>0</v>
      </c>
      <c r="X104" s="95"/>
    </row>
    <row r="105" spans="1:24" s="44" customFormat="1" ht="15.6">
      <c r="A105" s="6">
        <v>102</v>
      </c>
      <c r="B105" s="6"/>
      <c r="C105" s="6" t="s">
        <v>509</v>
      </c>
      <c r="D105" s="14" t="s">
        <v>207</v>
      </c>
      <c r="E105" s="12" t="s">
        <v>64</v>
      </c>
      <c r="F105" s="39">
        <f t="shared" si="14"/>
        <v>560</v>
      </c>
      <c r="G105" s="12">
        <v>200</v>
      </c>
      <c r="H105" s="41">
        <v>474.57627118644069</v>
      </c>
      <c r="I105" s="39">
        <f t="shared" si="15"/>
        <v>112000</v>
      </c>
      <c r="J105" s="46"/>
      <c r="K105" s="58">
        <f t="shared" si="18"/>
        <v>0</v>
      </c>
      <c r="L105" s="56">
        <f t="shared" si="19"/>
        <v>200</v>
      </c>
      <c r="M105" s="41">
        <v>474.57627118644069</v>
      </c>
      <c r="N105" s="53">
        <f t="shared" si="20"/>
        <v>112000</v>
      </c>
      <c r="O105" s="81">
        <f t="shared" si="25"/>
        <v>200</v>
      </c>
      <c r="P105" s="81">
        <f t="shared" si="24"/>
        <v>474.57627118644069</v>
      </c>
      <c r="Q105" s="58">
        <f t="shared" si="21"/>
        <v>112000</v>
      </c>
      <c r="R105" s="54">
        <f t="shared" si="26"/>
        <v>200</v>
      </c>
      <c r="S105" s="12" t="s">
        <v>64</v>
      </c>
      <c r="T105" s="53">
        <f t="shared" si="16"/>
        <v>560</v>
      </c>
      <c r="U105" s="59">
        <f t="shared" si="17"/>
        <v>112000</v>
      </c>
      <c r="V105" s="91">
        <f t="shared" si="22"/>
        <v>0</v>
      </c>
      <c r="W105" s="44">
        <f t="shared" si="23"/>
        <v>0</v>
      </c>
      <c r="X105" s="95"/>
    </row>
    <row r="106" spans="1:24" s="44" customFormat="1" ht="15.6">
      <c r="A106" s="6">
        <v>103</v>
      </c>
      <c r="B106" s="6"/>
      <c r="C106" s="6" t="s">
        <v>510</v>
      </c>
      <c r="D106" s="14" t="s">
        <v>209</v>
      </c>
      <c r="E106" s="12" t="s">
        <v>64</v>
      </c>
      <c r="F106" s="39">
        <f t="shared" si="14"/>
        <v>750</v>
      </c>
      <c r="G106" s="12">
        <v>75</v>
      </c>
      <c r="H106" s="41">
        <v>635.59322033898309</v>
      </c>
      <c r="I106" s="39">
        <f t="shared" si="15"/>
        <v>56250</v>
      </c>
      <c r="J106" s="46"/>
      <c r="K106" s="58">
        <f t="shared" si="18"/>
        <v>0</v>
      </c>
      <c r="L106" s="56">
        <f t="shared" si="19"/>
        <v>75</v>
      </c>
      <c r="M106" s="41">
        <v>635.59322033898309</v>
      </c>
      <c r="N106" s="53">
        <f t="shared" si="20"/>
        <v>56250</v>
      </c>
      <c r="O106" s="81">
        <f t="shared" si="25"/>
        <v>75</v>
      </c>
      <c r="P106" s="81">
        <f t="shared" si="24"/>
        <v>635.59322033898309</v>
      </c>
      <c r="Q106" s="58">
        <f t="shared" si="21"/>
        <v>56250</v>
      </c>
      <c r="R106" s="54">
        <f t="shared" si="26"/>
        <v>75</v>
      </c>
      <c r="S106" s="12" t="s">
        <v>64</v>
      </c>
      <c r="T106" s="53">
        <f t="shared" si="16"/>
        <v>750</v>
      </c>
      <c r="U106" s="59">
        <f t="shared" si="17"/>
        <v>56250</v>
      </c>
      <c r="V106" s="91">
        <f t="shared" si="22"/>
        <v>0</v>
      </c>
      <c r="W106" s="44">
        <f t="shared" si="23"/>
        <v>0</v>
      </c>
      <c r="X106" s="95"/>
    </row>
    <row r="107" spans="1:24" s="44" customFormat="1" ht="15.6">
      <c r="A107" s="6">
        <v>104</v>
      </c>
      <c r="B107" s="6"/>
      <c r="C107" s="6" t="s">
        <v>511</v>
      </c>
      <c r="D107" s="14" t="s">
        <v>211</v>
      </c>
      <c r="E107" s="12" t="s">
        <v>64</v>
      </c>
      <c r="F107" s="39">
        <f t="shared" si="14"/>
        <v>1050</v>
      </c>
      <c r="G107" s="12">
        <v>50</v>
      </c>
      <c r="H107" s="41">
        <v>889.83050847457628</v>
      </c>
      <c r="I107" s="39">
        <f t="shared" si="15"/>
        <v>52500</v>
      </c>
      <c r="J107" s="46"/>
      <c r="K107" s="58">
        <f t="shared" si="18"/>
        <v>0</v>
      </c>
      <c r="L107" s="56">
        <f t="shared" si="19"/>
        <v>50</v>
      </c>
      <c r="M107" s="41">
        <v>889.83050847457628</v>
      </c>
      <c r="N107" s="53">
        <f t="shared" si="20"/>
        <v>52500</v>
      </c>
      <c r="O107" s="81">
        <f t="shared" si="25"/>
        <v>50</v>
      </c>
      <c r="P107" s="81">
        <f t="shared" si="24"/>
        <v>889.83050847457628</v>
      </c>
      <c r="Q107" s="58">
        <f t="shared" si="21"/>
        <v>52500</v>
      </c>
      <c r="R107" s="54">
        <f t="shared" si="26"/>
        <v>50</v>
      </c>
      <c r="S107" s="12" t="s">
        <v>64</v>
      </c>
      <c r="T107" s="53">
        <f t="shared" si="16"/>
        <v>1050</v>
      </c>
      <c r="U107" s="59">
        <f t="shared" si="17"/>
        <v>52500</v>
      </c>
      <c r="V107" s="91">
        <f t="shared" si="22"/>
        <v>0</v>
      </c>
      <c r="W107" s="44">
        <f t="shared" si="23"/>
        <v>0</v>
      </c>
      <c r="X107" s="95"/>
    </row>
    <row r="108" spans="1:24" s="44" customFormat="1" ht="15.6">
      <c r="A108" s="6">
        <v>105</v>
      </c>
      <c r="B108" s="6"/>
      <c r="C108" s="6" t="s">
        <v>512</v>
      </c>
      <c r="D108" s="14" t="s">
        <v>213</v>
      </c>
      <c r="E108" s="12" t="s">
        <v>64</v>
      </c>
      <c r="F108" s="39">
        <f t="shared" si="14"/>
        <v>1500</v>
      </c>
      <c r="G108" s="12">
        <v>50</v>
      </c>
      <c r="H108" s="41">
        <v>1271.1864406779662</v>
      </c>
      <c r="I108" s="39">
        <f t="shared" si="15"/>
        <v>75000</v>
      </c>
      <c r="J108" s="46"/>
      <c r="K108" s="58">
        <f t="shared" si="18"/>
        <v>0</v>
      </c>
      <c r="L108" s="56">
        <f t="shared" si="19"/>
        <v>50</v>
      </c>
      <c r="M108" s="41">
        <v>1271.1864406779662</v>
      </c>
      <c r="N108" s="53">
        <f t="shared" si="20"/>
        <v>75000</v>
      </c>
      <c r="O108" s="81">
        <f t="shared" si="25"/>
        <v>50</v>
      </c>
      <c r="P108" s="81">
        <f t="shared" si="24"/>
        <v>1271.1864406779662</v>
      </c>
      <c r="Q108" s="58">
        <f t="shared" si="21"/>
        <v>75000</v>
      </c>
      <c r="R108" s="54">
        <f t="shared" si="26"/>
        <v>50</v>
      </c>
      <c r="S108" s="12" t="s">
        <v>64</v>
      </c>
      <c r="T108" s="53">
        <f t="shared" si="16"/>
        <v>1500</v>
      </c>
      <c r="U108" s="59">
        <f t="shared" si="17"/>
        <v>75000</v>
      </c>
      <c r="V108" s="91">
        <f t="shared" si="22"/>
        <v>0</v>
      </c>
      <c r="W108" s="44">
        <f t="shared" si="23"/>
        <v>0</v>
      </c>
      <c r="X108" s="95"/>
    </row>
    <row r="109" spans="1:24" s="44" customFormat="1" ht="15.6">
      <c r="A109" s="6">
        <v>106</v>
      </c>
      <c r="B109" s="6"/>
      <c r="C109" s="6" t="s">
        <v>513</v>
      </c>
      <c r="D109" s="14" t="s">
        <v>215</v>
      </c>
      <c r="E109" s="12" t="s">
        <v>64</v>
      </c>
      <c r="F109" s="39">
        <f t="shared" si="14"/>
        <v>1900</v>
      </c>
      <c r="G109" s="12">
        <v>100</v>
      </c>
      <c r="H109" s="41">
        <v>1610.1694915254238</v>
      </c>
      <c r="I109" s="39">
        <f t="shared" si="15"/>
        <v>190000</v>
      </c>
      <c r="J109" s="46"/>
      <c r="K109" s="58">
        <f t="shared" si="18"/>
        <v>0</v>
      </c>
      <c r="L109" s="56">
        <f t="shared" si="19"/>
        <v>100</v>
      </c>
      <c r="M109" s="41">
        <v>1610.1694915254238</v>
      </c>
      <c r="N109" s="53">
        <f t="shared" si="20"/>
        <v>190000</v>
      </c>
      <c r="O109" s="81">
        <f t="shared" si="25"/>
        <v>100</v>
      </c>
      <c r="P109" s="81">
        <f t="shared" si="24"/>
        <v>1610.1694915254238</v>
      </c>
      <c r="Q109" s="58">
        <f t="shared" si="21"/>
        <v>190000</v>
      </c>
      <c r="R109" s="54">
        <f t="shared" si="26"/>
        <v>100</v>
      </c>
      <c r="S109" s="12" t="s">
        <v>64</v>
      </c>
      <c r="T109" s="53">
        <f t="shared" si="16"/>
        <v>1900</v>
      </c>
      <c r="U109" s="59">
        <f t="shared" si="17"/>
        <v>190000</v>
      </c>
      <c r="V109" s="91">
        <f t="shared" si="22"/>
        <v>0</v>
      </c>
      <c r="W109" s="44">
        <f t="shared" si="23"/>
        <v>0</v>
      </c>
      <c r="X109" s="95"/>
    </row>
    <row r="110" spans="1:24" s="44" customFormat="1" ht="15.6">
      <c r="A110" s="6">
        <v>107</v>
      </c>
      <c r="B110" s="6"/>
      <c r="C110" s="6" t="s">
        <v>514</v>
      </c>
      <c r="D110" s="14" t="s">
        <v>217</v>
      </c>
      <c r="E110" s="12" t="s">
        <v>64</v>
      </c>
      <c r="F110" s="39">
        <f t="shared" si="14"/>
        <v>2400</v>
      </c>
      <c r="G110" s="12">
        <v>500</v>
      </c>
      <c r="H110" s="41">
        <v>2033.898305084746</v>
      </c>
      <c r="I110" s="39">
        <f t="shared" si="15"/>
        <v>1200000</v>
      </c>
      <c r="J110" s="46"/>
      <c r="K110" s="58">
        <f t="shared" si="18"/>
        <v>0</v>
      </c>
      <c r="L110" s="56">
        <f t="shared" si="19"/>
        <v>500</v>
      </c>
      <c r="M110" s="41">
        <v>2033.898305084746</v>
      </c>
      <c r="N110" s="53">
        <f t="shared" si="20"/>
        <v>1200000</v>
      </c>
      <c r="O110" s="81">
        <f t="shared" si="25"/>
        <v>500</v>
      </c>
      <c r="P110" s="81">
        <f t="shared" ref="P110:P141" si="27">M110</f>
        <v>2033.898305084746</v>
      </c>
      <c r="Q110" s="58">
        <f t="shared" si="21"/>
        <v>1200000</v>
      </c>
      <c r="R110" s="54">
        <f t="shared" si="26"/>
        <v>500</v>
      </c>
      <c r="S110" s="12" t="s">
        <v>64</v>
      </c>
      <c r="T110" s="53">
        <f t="shared" si="16"/>
        <v>2400</v>
      </c>
      <c r="U110" s="59">
        <f t="shared" si="17"/>
        <v>1200000</v>
      </c>
      <c r="V110" s="91">
        <f t="shared" si="22"/>
        <v>0</v>
      </c>
      <c r="W110" s="44">
        <f t="shared" si="23"/>
        <v>0</v>
      </c>
      <c r="X110" s="95"/>
    </row>
    <row r="111" spans="1:24" s="44" customFormat="1" ht="15.6">
      <c r="A111" s="6">
        <v>108</v>
      </c>
      <c r="B111" s="6"/>
      <c r="C111" s="6" t="s">
        <v>515</v>
      </c>
      <c r="D111" s="14" t="s">
        <v>219</v>
      </c>
      <c r="E111" s="6" t="s">
        <v>14</v>
      </c>
      <c r="F111" s="39">
        <f t="shared" si="14"/>
        <v>849.99999999999989</v>
      </c>
      <c r="G111" s="12">
        <v>8</v>
      </c>
      <c r="H111" s="41">
        <v>720.33898305084745</v>
      </c>
      <c r="I111" s="39">
        <f t="shared" si="15"/>
        <v>6799.9999999999991</v>
      </c>
      <c r="J111" s="46"/>
      <c r="K111" s="58">
        <f t="shared" si="18"/>
        <v>0</v>
      </c>
      <c r="L111" s="56">
        <f t="shared" si="19"/>
        <v>8</v>
      </c>
      <c r="M111" s="41">
        <v>720.33898305084745</v>
      </c>
      <c r="N111" s="53">
        <f t="shared" si="20"/>
        <v>6799.9999999999991</v>
      </c>
      <c r="O111" s="81">
        <f t="shared" si="25"/>
        <v>8</v>
      </c>
      <c r="P111" s="81">
        <f t="shared" si="27"/>
        <v>720.33898305084745</v>
      </c>
      <c r="Q111" s="58">
        <f t="shared" si="21"/>
        <v>6799.9999999999991</v>
      </c>
      <c r="R111" s="54">
        <f t="shared" si="26"/>
        <v>8</v>
      </c>
      <c r="S111" s="6" t="s">
        <v>14</v>
      </c>
      <c r="T111" s="53">
        <f t="shared" si="16"/>
        <v>849.99999999999989</v>
      </c>
      <c r="U111" s="59">
        <f t="shared" si="17"/>
        <v>6799.9999999999991</v>
      </c>
      <c r="V111" s="91">
        <f t="shared" si="22"/>
        <v>0</v>
      </c>
      <c r="W111" s="44">
        <f t="shared" si="23"/>
        <v>0</v>
      </c>
      <c r="X111" s="95"/>
    </row>
    <row r="112" spans="1:24" s="44" customFormat="1" ht="15.6">
      <c r="A112" s="6">
        <v>109</v>
      </c>
      <c r="B112" s="6"/>
      <c r="C112" s="6" t="s">
        <v>516</v>
      </c>
      <c r="D112" s="14" t="s">
        <v>221</v>
      </c>
      <c r="E112" s="6" t="s">
        <v>14</v>
      </c>
      <c r="F112" s="39">
        <f t="shared" si="14"/>
        <v>1200</v>
      </c>
      <c r="G112" s="12">
        <v>8</v>
      </c>
      <c r="H112" s="41">
        <v>1016.949152542373</v>
      </c>
      <c r="I112" s="39">
        <f t="shared" si="15"/>
        <v>9600</v>
      </c>
      <c r="J112" s="46"/>
      <c r="K112" s="58">
        <f t="shared" si="18"/>
        <v>0</v>
      </c>
      <c r="L112" s="56">
        <f t="shared" si="19"/>
        <v>8</v>
      </c>
      <c r="M112" s="41">
        <v>1016.949152542373</v>
      </c>
      <c r="N112" s="53">
        <f t="shared" si="20"/>
        <v>9600</v>
      </c>
      <c r="O112" s="81">
        <f t="shared" si="25"/>
        <v>8</v>
      </c>
      <c r="P112" s="81">
        <f t="shared" si="27"/>
        <v>1016.949152542373</v>
      </c>
      <c r="Q112" s="58">
        <f t="shared" si="21"/>
        <v>9600</v>
      </c>
      <c r="R112" s="54">
        <f t="shared" si="26"/>
        <v>8</v>
      </c>
      <c r="S112" s="6" t="s">
        <v>14</v>
      </c>
      <c r="T112" s="53">
        <f t="shared" si="16"/>
        <v>1200</v>
      </c>
      <c r="U112" s="59">
        <f t="shared" si="17"/>
        <v>9600</v>
      </c>
      <c r="V112" s="91">
        <f t="shared" si="22"/>
        <v>0</v>
      </c>
      <c r="W112" s="44">
        <f t="shared" si="23"/>
        <v>0</v>
      </c>
      <c r="X112" s="95"/>
    </row>
    <row r="113" spans="1:24" s="44" customFormat="1" ht="15.6">
      <c r="A113" s="6">
        <v>110</v>
      </c>
      <c r="B113" s="6"/>
      <c r="C113" s="6" t="s">
        <v>517</v>
      </c>
      <c r="D113" s="14" t="s">
        <v>223</v>
      </c>
      <c r="E113" s="6" t="s">
        <v>14</v>
      </c>
      <c r="F113" s="39">
        <f t="shared" si="14"/>
        <v>1500</v>
      </c>
      <c r="G113" s="12">
        <v>8</v>
      </c>
      <c r="H113" s="41">
        <v>1271.1864406779662</v>
      </c>
      <c r="I113" s="39">
        <f t="shared" si="15"/>
        <v>12000</v>
      </c>
      <c r="J113" s="46"/>
      <c r="K113" s="58">
        <f t="shared" si="18"/>
        <v>0</v>
      </c>
      <c r="L113" s="56">
        <f t="shared" si="19"/>
        <v>8</v>
      </c>
      <c r="M113" s="41">
        <v>1271.1864406779662</v>
      </c>
      <c r="N113" s="53">
        <f t="shared" si="20"/>
        <v>12000</v>
      </c>
      <c r="O113" s="81">
        <f t="shared" si="25"/>
        <v>8</v>
      </c>
      <c r="P113" s="81">
        <f t="shared" si="27"/>
        <v>1271.1864406779662</v>
      </c>
      <c r="Q113" s="58">
        <f t="shared" si="21"/>
        <v>12000</v>
      </c>
      <c r="R113" s="54">
        <f t="shared" si="26"/>
        <v>8</v>
      </c>
      <c r="S113" s="6" t="s">
        <v>14</v>
      </c>
      <c r="T113" s="53">
        <f t="shared" si="16"/>
        <v>1500</v>
      </c>
      <c r="U113" s="59">
        <f t="shared" si="17"/>
        <v>12000</v>
      </c>
      <c r="V113" s="91">
        <f t="shared" si="22"/>
        <v>0</v>
      </c>
      <c r="W113" s="44">
        <f t="shared" si="23"/>
        <v>0</v>
      </c>
      <c r="X113" s="95"/>
    </row>
    <row r="114" spans="1:24" s="44" customFormat="1" ht="15.6">
      <c r="A114" s="6">
        <v>111</v>
      </c>
      <c r="B114" s="6"/>
      <c r="C114" s="6" t="s">
        <v>518</v>
      </c>
      <c r="D114" s="14" t="s">
        <v>225</v>
      </c>
      <c r="E114" s="6" t="s">
        <v>14</v>
      </c>
      <c r="F114" s="39">
        <f t="shared" si="14"/>
        <v>1900</v>
      </c>
      <c r="G114" s="12">
        <v>4</v>
      </c>
      <c r="H114" s="41">
        <v>1610.1694915254238</v>
      </c>
      <c r="I114" s="39">
        <f t="shared" si="15"/>
        <v>7600</v>
      </c>
      <c r="J114" s="46"/>
      <c r="K114" s="58">
        <f t="shared" si="18"/>
        <v>0</v>
      </c>
      <c r="L114" s="56">
        <f t="shared" si="19"/>
        <v>4</v>
      </c>
      <c r="M114" s="41">
        <v>1610.1694915254238</v>
      </c>
      <c r="N114" s="53">
        <f t="shared" si="20"/>
        <v>7600</v>
      </c>
      <c r="O114" s="81">
        <f t="shared" si="25"/>
        <v>4</v>
      </c>
      <c r="P114" s="81">
        <f t="shared" si="27"/>
        <v>1610.1694915254238</v>
      </c>
      <c r="Q114" s="58">
        <f t="shared" si="21"/>
        <v>7600</v>
      </c>
      <c r="R114" s="54">
        <f t="shared" si="26"/>
        <v>4</v>
      </c>
      <c r="S114" s="6" t="s">
        <v>14</v>
      </c>
      <c r="T114" s="53">
        <f t="shared" si="16"/>
        <v>1900</v>
      </c>
      <c r="U114" s="59">
        <f t="shared" si="17"/>
        <v>7600</v>
      </c>
      <c r="V114" s="91">
        <f t="shared" si="22"/>
        <v>0</v>
      </c>
      <c r="W114" s="44">
        <f t="shared" si="23"/>
        <v>0</v>
      </c>
      <c r="X114" s="95"/>
    </row>
    <row r="115" spans="1:24" s="44" customFormat="1" ht="15.6">
      <c r="A115" s="6">
        <v>112</v>
      </c>
      <c r="B115" s="6"/>
      <c r="C115" s="6" t="s">
        <v>519</v>
      </c>
      <c r="D115" s="14" t="s">
        <v>227</v>
      </c>
      <c r="E115" s="6" t="s">
        <v>14</v>
      </c>
      <c r="F115" s="39">
        <f t="shared" si="14"/>
        <v>2500</v>
      </c>
      <c r="G115" s="12">
        <v>4</v>
      </c>
      <c r="H115" s="41">
        <v>2118.6440677966102</v>
      </c>
      <c r="I115" s="39">
        <f t="shared" si="15"/>
        <v>10000</v>
      </c>
      <c r="J115" s="46"/>
      <c r="K115" s="58">
        <f t="shared" si="18"/>
        <v>0</v>
      </c>
      <c r="L115" s="56">
        <f t="shared" si="19"/>
        <v>4</v>
      </c>
      <c r="M115" s="41">
        <v>2118.6440677966102</v>
      </c>
      <c r="N115" s="53">
        <f t="shared" si="20"/>
        <v>10000</v>
      </c>
      <c r="O115" s="81">
        <f t="shared" si="25"/>
        <v>4</v>
      </c>
      <c r="P115" s="81">
        <f t="shared" si="27"/>
        <v>2118.6440677966102</v>
      </c>
      <c r="Q115" s="58">
        <f t="shared" si="21"/>
        <v>10000</v>
      </c>
      <c r="R115" s="54">
        <f t="shared" si="26"/>
        <v>4</v>
      </c>
      <c r="S115" s="6" t="s">
        <v>14</v>
      </c>
      <c r="T115" s="53">
        <f t="shared" si="16"/>
        <v>2500</v>
      </c>
      <c r="U115" s="59">
        <f t="shared" si="17"/>
        <v>10000</v>
      </c>
      <c r="V115" s="91">
        <f t="shared" si="22"/>
        <v>0</v>
      </c>
      <c r="W115" s="44">
        <f t="shared" si="23"/>
        <v>0</v>
      </c>
      <c r="X115" s="95"/>
    </row>
    <row r="116" spans="1:24" s="44" customFormat="1" ht="15.6">
      <c r="A116" s="6">
        <v>113</v>
      </c>
      <c r="B116" s="6"/>
      <c r="C116" s="6" t="s">
        <v>520</v>
      </c>
      <c r="D116" s="14" t="s">
        <v>229</v>
      </c>
      <c r="E116" s="6" t="s">
        <v>14</v>
      </c>
      <c r="F116" s="39">
        <f t="shared" si="14"/>
        <v>3500</v>
      </c>
      <c r="G116" s="12">
        <v>4</v>
      </c>
      <c r="H116" s="41">
        <v>2966.1016949152545</v>
      </c>
      <c r="I116" s="39">
        <f t="shared" si="15"/>
        <v>14000</v>
      </c>
      <c r="J116" s="46"/>
      <c r="K116" s="58">
        <f t="shared" si="18"/>
        <v>0</v>
      </c>
      <c r="L116" s="56">
        <f t="shared" si="19"/>
        <v>4</v>
      </c>
      <c r="M116" s="41">
        <v>2966.1016949152545</v>
      </c>
      <c r="N116" s="53">
        <f t="shared" si="20"/>
        <v>14000</v>
      </c>
      <c r="O116" s="81">
        <f t="shared" si="25"/>
        <v>4</v>
      </c>
      <c r="P116" s="81">
        <f t="shared" si="27"/>
        <v>2966.1016949152545</v>
      </c>
      <c r="Q116" s="58">
        <f t="shared" si="21"/>
        <v>14000</v>
      </c>
      <c r="R116" s="54">
        <f t="shared" si="26"/>
        <v>4</v>
      </c>
      <c r="S116" s="6" t="s">
        <v>14</v>
      </c>
      <c r="T116" s="53">
        <f t="shared" si="16"/>
        <v>3500</v>
      </c>
      <c r="U116" s="59">
        <f t="shared" si="17"/>
        <v>14000</v>
      </c>
      <c r="V116" s="91">
        <f t="shared" si="22"/>
        <v>0</v>
      </c>
      <c r="W116" s="44">
        <f t="shared" si="23"/>
        <v>0</v>
      </c>
      <c r="X116" s="95"/>
    </row>
    <row r="117" spans="1:24" s="44" customFormat="1" ht="15.6">
      <c r="A117" s="6">
        <v>114</v>
      </c>
      <c r="B117" s="6"/>
      <c r="C117" s="6" t="s">
        <v>521</v>
      </c>
      <c r="D117" s="14" t="s">
        <v>231</v>
      </c>
      <c r="E117" s="6" t="s">
        <v>14</v>
      </c>
      <c r="F117" s="39">
        <f t="shared" si="14"/>
        <v>4000</v>
      </c>
      <c r="G117" s="12">
        <v>12</v>
      </c>
      <c r="H117" s="41">
        <v>3389.8305084745766</v>
      </c>
      <c r="I117" s="39">
        <f t="shared" si="15"/>
        <v>48000</v>
      </c>
      <c r="J117" s="46"/>
      <c r="K117" s="58">
        <f t="shared" si="18"/>
        <v>0</v>
      </c>
      <c r="L117" s="56">
        <f t="shared" si="19"/>
        <v>12</v>
      </c>
      <c r="M117" s="41">
        <v>3389.8305084745766</v>
      </c>
      <c r="N117" s="53">
        <f t="shared" si="20"/>
        <v>48000</v>
      </c>
      <c r="O117" s="81">
        <f t="shared" si="25"/>
        <v>12</v>
      </c>
      <c r="P117" s="81">
        <f t="shared" si="27"/>
        <v>3389.8305084745766</v>
      </c>
      <c r="Q117" s="58">
        <f t="shared" si="21"/>
        <v>48000</v>
      </c>
      <c r="R117" s="54">
        <f t="shared" si="26"/>
        <v>12</v>
      </c>
      <c r="S117" s="6" t="s">
        <v>14</v>
      </c>
      <c r="T117" s="53">
        <f t="shared" si="16"/>
        <v>4000</v>
      </c>
      <c r="U117" s="59">
        <f t="shared" si="17"/>
        <v>48000</v>
      </c>
      <c r="V117" s="91">
        <f t="shared" si="22"/>
        <v>0</v>
      </c>
      <c r="W117" s="44">
        <f t="shared" si="23"/>
        <v>0</v>
      </c>
      <c r="X117" s="95"/>
    </row>
    <row r="118" spans="1:24" s="44" customFormat="1" ht="31.2">
      <c r="A118" s="6">
        <v>115</v>
      </c>
      <c r="B118" s="6"/>
      <c r="C118" s="6" t="s">
        <v>522</v>
      </c>
      <c r="D118" s="14" t="s">
        <v>233</v>
      </c>
      <c r="E118" s="12" t="s">
        <v>64</v>
      </c>
      <c r="F118" s="39">
        <f t="shared" si="14"/>
        <v>1100</v>
      </c>
      <c r="G118" s="12">
        <v>100</v>
      </c>
      <c r="H118" s="41">
        <v>932.20338983050851</v>
      </c>
      <c r="I118" s="39">
        <f t="shared" si="15"/>
        <v>110000</v>
      </c>
      <c r="J118" s="46"/>
      <c r="K118" s="58">
        <f t="shared" si="18"/>
        <v>0</v>
      </c>
      <c r="L118" s="56">
        <f t="shared" si="19"/>
        <v>100</v>
      </c>
      <c r="M118" s="41">
        <v>932.20338983050851</v>
      </c>
      <c r="N118" s="53">
        <f t="shared" si="20"/>
        <v>110000</v>
      </c>
      <c r="O118" s="81">
        <f t="shared" si="25"/>
        <v>100</v>
      </c>
      <c r="P118" s="81">
        <f t="shared" si="27"/>
        <v>932.20338983050851</v>
      </c>
      <c r="Q118" s="58">
        <f t="shared" si="21"/>
        <v>110000</v>
      </c>
      <c r="R118" s="54">
        <f t="shared" si="26"/>
        <v>100</v>
      </c>
      <c r="S118" s="12" t="s">
        <v>64</v>
      </c>
      <c r="T118" s="53">
        <f t="shared" si="16"/>
        <v>1100</v>
      </c>
      <c r="U118" s="59">
        <f t="shared" si="17"/>
        <v>110000</v>
      </c>
      <c r="V118" s="91">
        <f t="shared" si="22"/>
        <v>0</v>
      </c>
      <c r="W118" s="44">
        <f t="shared" si="23"/>
        <v>0</v>
      </c>
      <c r="X118" s="95"/>
    </row>
    <row r="119" spans="1:24" s="44" customFormat="1" ht="31.2">
      <c r="A119" s="6">
        <v>116</v>
      </c>
      <c r="B119" s="6"/>
      <c r="C119" s="6" t="s">
        <v>523</v>
      </c>
      <c r="D119" s="14" t="s">
        <v>235</v>
      </c>
      <c r="E119" s="12" t="s">
        <v>64</v>
      </c>
      <c r="F119" s="39">
        <f t="shared" si="14"/>
        <v>1150</v>
      </c>
      <c r="G119" s="12">
        <v>100</v>
      </c>
      <c r="H119" s="41">
        <v>974.57627118644075</v>
      </c>
      <c r="I119" s="39">
        <f t="shared" si="15"/>
        <v>115000</v>
      </c>
      <c r="J119" s="46"/>
      <c r="K119" s="58">
        <f t="shared" si="18"/>
        <v>0</v>
      </c>
      <c r="L119" s="56">
        <f t="shared" si="19"/>
        <v>100</v>
      </c>
      <c r="M119" s="41">
        <v>974.57627118644075</v>
      </c>
      <c r="N119" s="53">
        <f t="shared" si="20"/>
        <v>115000</v>
      </c>
      <c r="O119" s="81">
        <f t="shared" si="25"/>
        <v>100</v>
      </c>
      <c r="P119" s="81">
        <f t="shared" si="27"/>
        <v>974.57627118644075</v>
      </c>
      <c r="Q119" s="58">
        <f t="shared" si="21"/>
        <v>115000</v>
      </c>
      <c r="R119" s="54">
        <f t="shared" si="26"/>
        <v>100</v>
      </c>
      <c r="S119" s="12" t="s">
        <v>64</v>
      </c>
      <c r="T119" s="53">
        <f t="shared" si="16"/>
        <v>1150</v>
      </c>
      <c r="U119" s="59">
        <f t="shared" si="17"/>
        <v>115000</v>
      </c>
      <c r="V119" s="91">
        <f t="shared" si="22"/>
        <v>0</v>
      </c>
      <c r="W119" s="44">
        <f t="shared" si="23"/>
        <v>0</v>
      </c>
      <c r="X119" s="95"/>
    </row>
    <row r="120" spans="1:24" s="44" customFormat="1" ht="31.2">
      <c r="A120" s="6">
        <v>117</v>
      </c>
      <c r="B120" s="6"/>
      <c r="C120" s="6" t="s">
        <v>524</v>
      </c>
      <c r="D120" s="14" t="s">
        <v>237</v>
      </c>
      <c r="E120" s="12" t="s">
        <v>64</v>
      </c>
      <c r="F120" s="39">
        <f t="shared" si="14"/>
        <v>125</v>
      </c>
      <c r="G120" s="12">
        <v>200</v>
      </c>
      <c r="H120" s="41">
        <v>105.93220338983052</v>
      </c>
      <c r="I120" s="39">
        <f t="shared" si="15"/>
        <v>25000</v>
      </c>
      <c r="J120" s="46"/>
      <c r="K120" s="58">
        <f t="shared" si="18"/>
        <v>0</v>
      </c>
      <c r="L120" s="56">
        <f t="shared" si="19"/>
        <v>200</v>
      </c>
      <c r="M120" s="41">
        <v>105.93220338983052</v>
      </c>
      <c r="N120" s="53">
        <f t="shared" si="20"/>
        <v>25000</v>
      </c>
      <c r="O120" s="81">
        <f t="shared" si="25"/>
        <v>200</v>
      </c>
      <c r="P120" s="81">
        <f t="shared" si="27"/>
        <v>105.93220338983052</v>
      </c>
      <c r="Q120" s="58">
        <f t="shared" si="21"/>
        <v>25000</v>
      </c>
      <c r="R120" s="54">
        <f t="shared" si="26"/>
        <v>200</v>
      </c>
      <c r="S120" s="12" t="s">
        <v>64</v>
      </c>
      <c r="T120" s="53">
        <f t="shared" si="16"/>
        <v>125</v>
      </c>
      <c r="U120" s="59">
        <f t="shared" si="17"/>
        <v>25000</v>
      </c>
      <c r="V120" s="91">
        <f t="shared" si="22"/>
        <v>0</v>
      </c>
      <c r="W120" s="44">
        <f t="shared" si="23"/>
        <v>0</v>
      </c>
      <c r="X120" s="95"/>
    </row>
    <row r="121" spans="1:24" s="44" customFormat="1" ht="31.2">
      <c r="A121" s="6">
        <v>118</v>
      </c>
      <c r="B121" s="6"/>
      <c r="C121" s="6" t="s">
        <v>525</v>
      </c>
      <c r="D121" s="14" t="s">
        <v>239</v>
      </c>
      <c r="E121" s="12" t="s">
        <v>64</v>
      </c>
      <c r="F121" s="39">
        <f t="shared" si="14"/>
        <v>270</v>
      </c>
      <c r="G121" s="12">
        <v>700</v>
      </c>
      <c r="H121" s="41">
        <v>228.81355932203391</v>
      </c>
      <c r="I121" s="39">
        <f t="shared" si="15"/>
        <v>189000</v>
      </c>
      <c r="J121" s="46"/>
      <c r="K121" s="58">
        <f t="shared" si="18"/>
        <v>0</v>
      </c>
      <c r="L121" s="56">
        <f t="shared" si="19"/>
        <v>700</v>
      </c>
      <c r="M121" s="41">
        <v>228.81355932203391</v>
      </c>
      <c r="N121" s="53">
        <f t="shared" si="20"/>
        <v>189000</v>
      </c>
      <c r="O121" s="81">
        <f t="shared" si="25"/>
        <v>700</v>
      </c>
      <c r="P121" s="81">
        <f t="shared" si="27"/>
        <v>228.81355932203391</v>
      </c>
      <c r="Q121" s="58">
        <f t="shared" si="21"/>
        <v>189000</v>
      </c>
      <c r="R121" s="54">
        <f t="shared" si="26"/>
        <v>700</v>
      </c>
      <c r="S121" s="12" t="s">
        <v>64</v>
      </c>
      <c r="T121" s="53">
        <f t="shared" si="16"/>
        <v>270</v>
      </c>
      <c r="U121" s="59">
        <f t="shared" si="17"/>
        <v>189000</v>
      </c>
      <c r="V121" s="91">
        <f t="shared" si="22"/>
        <v>0</v>
      </c>
      <c r="W121" s="44">
        <f t="shared" si="23"/>
        <v>0</v>
      </c>
      <c r="X121" s="95"/>
    </row>
    <row r="122" spans="1:24" s="44" customFormat="1" ht="31.2">
      <c r="A122" s="6">
        <v>119</v>
      </c>
      <c r="B122" s="6"/>
      <c r="C122" s="6" t="s">
        <v>526</v>
      </c>
      <c r="D122" s="14" t="s">
        <v>241</v>
      </c>
      <c r="E122" s="12" t="s">
        <v>64</v>
      </c>
      <c r="F122" s="39">
        <f t="shared" si="14"/>
        <v>1295</v>
      </c>
      <c r="G122" s="12">
        <v>200</v>
      </c>
      <c r="H122" s="41">
        <v>1097.457627118644</v>
      </c>
      <c r="I122" s="39">
        <f t="shared" si="15"/>
        <v>259000</v>
      </c>
      <c r="J122" s="46"/>
      <c r="K122" s="58">
        <f t="shared" si="18"/>
        <v>0</v>
      </c>
      <c r="L122" s="56">
        <f t="shared" si="19"/>
        <v>200</v>
      </c>
      <c r="M122" s="41">
        <v>1097.457627118644</v>
      </c>
      <c r="N122" s="53">
        <f t="shared" si="20"/>
        <v>259000</v>
      </c>
      <c r="O122" s="81">
        <f t="shared" si="25"/>
        <v>200</v>
      </c>
      <c r="P122" s="81">
        <f t="shared" si="27"/>
        <v>1097.457627118644</v>
      </c>
      <c r="Q122" s="58">
        <f t="shared" si="21"/>
        <v>259000</v>
      </c>
      <c r="R122" s="54">
        <f t="shared" si="26"/>
        <v>200</v>
      </c>
      <c r="S122" s="12" t="s">
        <v>64</v>
      </c>
      <c r="T122" s="53">
        <f t="shared" si="16"/>
        <v>1295</v>
      </c>
      <c r="U122" s="59">
        <f t="shared" si="17"/>
        <v>259000</v>
      </c>
      <c r="V122" s="91">
        <f t="shared" si="22"/>
        <v>0</v>
      </c>
      <c r="W122" s="44">
        <f t="shared" si="23"/>
        <v>0</v>
      </c>
      <c r="X122" s="95"/>
    </row>
    <row r="123" spans="1:24" s="44" customFormat="1" ht="31.2">
      <c r="A123" s="6">
        <v>120</v>
      </c>
      <c r="B123" s="6"/>
      <c r="C123" s="6" t="s">
        <v>527</v>
      </c>
      <c r="D123" s="14" t="s">
        <v>243</v>
      </c>
      <c r="E123" s="12" t="s">
        <v>64</v>
      </c>
      <c r="F123" s="39">
        <f t="shared" si="14"/>
        <v>4500</v>
      </c>
      <c r="G123" s="12">
        <v>100</v>
      </c>
      <c r="H123" s="41">
        <v>3813.5593220338983</v>
      </c>
      <c r="I123" s="39">
        <f t="shared" si="15"/>
        <v>450000</v>
      </c>
      <c r="J123" s="46"/>
      <c r="K123" s="58">
        <f t="shared" si="18"/>
        <v>0</v>
      </c>
      <c r="L123" s="56">
        <f t="shared" si="19"/>
        <v>100</v>
      </c>
      <c r="M123" s="41">
        <v>3813.5593220338983</v>
      </c>
      <c r="N123" s="53">
        <f t="shared" si="20"/>
        <v>450000</v>
      </c>
      <c r="O123" s="81">
        <f t="shared" si="25"/>
        <v>100</v>
      </c>
      <c r="P123" s="81">
        <f t="shared" si="27"/>
        <v>3813.5593220338983</v>
      </c>
      <c r="Q123" s="58">
        <f t="shared" si="21"/>
        <v>450000</v>
      </c>
      <c r="R123" s="54">
        <f t="shared" si="26"/>
        <v>100</v>
      </c>
      <c r="S123" s="12" t="s">
        <v>64</v>
      </c>
      <c r="T123" s="53">
        <f t="shared" si="16"/>
        <v>4500</v>
      </c>
      <c r="U123" s="59">
        <f t="shared" si="17"/>
        <v>450000</v>
      </c>
      <c r="V123" s="91">
        <f t="shared" si="22"/>
        <v>0</v>
      </c>
      <c r="W123" s="44">
        <f t="shared" si="23"/>
        <v>0</v>
      </c>
      <c r="X123" s="95"/>
    </row>
    <row r="124" spans="1:24" s="44" customFormat="1" ht="31.2">
      <c r="A124" s="6">
        <v>121</v>
      </c>
      <c r="B124" s="6"/>
      <c r="C124" s="6" t="s">
        <v>528</v>
      </c>
      <c r="D124" s="14" t="s">
        <v>245</v>
      </c>
      <c r="E124" s="6" t="s">
        <v>14</v>
      </c>
      <c r="F124" s="39">
        <f t="shared" si="14"/>
        <v>400000</v>
      </c>
      <c r="G124" s="12">
        <v>7</v>
      </c>
      <c r="H124" s="41">
        <v>338983.05084745766</v>
      </c>
      <c r="I124" s="39">
        <f t="shared" si="15"/>
        <v>2800000</v>
      </c>
      <c r="J124" s="46">
        <v>2</v>
      </c>
      <c r="K124" s="58">
        <f t="shared" si="18"/>
        <v>800000</v>
      </c>
      <c r="L124" s="56">
        <f t="shared" si="19"/>
        <v>9</v>
      </c>
      <c r="M124" s="41">
        <v>338983.05084745766</v>
      </c>
      <c r="N124" s="53">
        <f t="shared" si="20"/>
        <v>3600000</v>
      </c>
      <c r="O124" s="81">
        <v>13</v>
      </c>
      <c r="P124" s="81">
        <f t="shared" si="27"/>
        <v>338983.05084745766</v>
      </c>
      <c r="Q124" s="58">
        <f t="shared" si="21"/>
        <v>5200000</v>
      </c>
      <c r="R124" s="46">
        <v>13</v>
      </c>
      <c r="S124" s="6" t="s">
        <v>14</v>
      </c>
      <c r="T124" s="53">
        <f t="shared" si="16"/>
        <v>400000</v>
      </c>
      <c r="U124" s="59">
        <f t="shared" si="17"/>
        <v>5200000</v>
      </c>
      <c r="V124" s="91">
        <f t="shared" si="22"/>
        <v>1600000</v>
      </c>
      <c r="W124" s="44">
        <f t="shared" si="23"/>
        <v>0</v>
      </c>
      <c r="X124" s="95"/>
    </row>
    <row r="125" spans="1:24" s="44" customFormat="1" ht="15.6">
      <c r="A125" s="6">
        <v>122</v>
      </c>
      <c r="B125" s="6"/>
      <c r="C125" s="6" t="s">
        <v>529</v>
      </c>
      <c r="D125" s="14" t="s">
        <v>247</v>
      </c>
      <c r="E125" s="6" t="s">
        <v>14</v>
      </c>
      <c r="F125" s="39">
        <f t="shared" si="14"/>
        <v>25000</v>
      </c>
      <c r="G125" s="12">
        <v>182</v>
      </c>
      <c r="H125" s="41">
        <v>21186.440677966104</v>
      </c>
      <c r="I125" s="39">
        <f t="shared" si="15"/>
        <v>4550000</v>
      </c>
      <c r="J125" s="46">
        <v>52</v>
      </c>
      <c r="K125" s="58">
        <f t="shared" si="18"/>
        <v>1300000</v>
      </c>
      <c r="L125" s="56">
        <f t="shared" si="19"/>
        <v>234</v>
      </c>
      <c r="M125" s="41">
        <v>21186.440677966104</v>
      </c>
      <c r="N125" s="53">
        <f t="shared" si="20"/>
        <v>5850000</v>
      </c>
      <c r="O125" s="81">
        <v>338</v>
      </c>
      <c r="P125" s="81">
        <f t="shared" si="27"/>
        <v>21186.440677966104</v>
      </c>
      <c r="Q125" s="58">
        <f t="shared" si="21"/>
        <v>8450000</v>
      </c>
      <c r="R125" s="46">
        <v>338</v>
      </c>
      <c r="S125" s="6" t="s">
        <v>14</v>
      </c>
      <c r="T125" s="53">
        <f t="shared" si="16"/>
        <v>25000</v>
      </c>
      <c r="U125" s="59">
        <f t="shared" si="17"/>
        <v>8450000</v>
      </c>
      <c r="V125" s="91">
        <f t="shared" si="22"/>
        <v>2600000</v>
      </c>
      <c r="W125" s="44">
        <f t="shared" si="23"/>
        <v>0</v>
      </c>
      <c r="X125" s="95"/>
    </row>
    <row r="126" spans="1:24" s="44" customFormat="1" ht="15.6">
      <c r="A126" s="6">
        <v>123</v>
      </c>
      <c r="B126" s="6"/>
      <c r="C126" s="6" t="s">
        <v>530</v>
      </c>
      <c r="D126" s="14" t="s">
        <v>249</v>
      </c>
      <c r="E126" s="6" t="s">
        <v>14</v>
      </c>
      <c r="F126" s="39">
        <f t="shared" si="14"/>
        <v>30000</v>
      </c>
      <c r="G126" s="12">
        <v>7</v>
      </c>
      <c r="H126" s="41">
        <v>25423.728813559323</v>
      </c>
      <c r="I126" s="39">
        <f t="shared" si="15"/>
        <v>210000</v>
      </c>
      <c r="J126" s="46">
        <v>2</v>
      </c>
      <c r="K126" s="58">
        <f t="shared" si="18"/>
        <v>60000</v>
      </c>
      <c r="L126" s="56">
        <f t="shared" si="19"/>
        <v>9</v>
      </c>
      <c r="M126" s="41">
        <v>25423.728813559323</v>
      </c>
      <c r="N126" s="53">
        <f t="shared" si="20"/>
        <v>270000</v>
      </c>
      <c r="O126" s="81">
        <v>13</v>
      </c>
      <c r="P126" s="81">
        <f t="shared" si="27"/>
        <v>25423.728813559323</v>
      </c>
      <c r="Q126" s="58">
        <f t="shared" si="21"/>
        <v>390000</v>
      </c>
      <c r="R126" s="46">
        <v>13</v>
      </c>
      <c r="S126" s="6" t="s">
        <v>14</v>
      </c>
      <c r="T126" s="53">
        <f t="shared" si="16"/>
        <v>30000</v>
      </c>
      <c r="U126" s="59">
        <f t="shared" si="17"/>
        <v>390000</v>
      </c>
      <c r="V126" s="91">
        <f t="shared" si="22"/>
        <v>120000</v>
      </c>
      <c r="W126" s="44">
        <f t="shared" si="23"/>
        <v>0</v>
      </c>
      <c r="X126" s="95"/>
    </row>
    <row r="127" spans="1:24" s="44" customFormat="1" ht="46.8">
      <c r="A127" s="6">
        <v>124</v>
      </c>
      <c r="B127" s="6"/>
      <c r="C127" s="6" t="s">
        <v>531</v>
      </c>
      <c r="D127" s="14" t="s">
        <v>251</v>
      </c>
      <c r="E127" s="6" t="s">
        <v>14</v>
      </c>
      <c r="F127" s="39">
        <f t="shared" si="14"/>
        <v>16000</v>
      </c>
      <c r="G127" s="12">
        <v>7</v>
      </c>
      <c r="H127" s="41">
        <v>13559.322033898306</v>
      </c>
      <c r="I127" s="39">
        <f t="shared" si="15"/>
        <v>112000</v>
      </c>
      <c r="J127" s="46"/>
      <c r="K127" s="58">
        <f t="shared" si="18"/>
        <v>0</v>
      </c>
      <c r="L127" s="56">
        <f t="shared" si="19"/>
        <v>7</v>
      </c>
      <c r="M127" s="41">
        <v>13559.322033898306</v>
      </c>
      <c r="N127" s="53">
        <f t="shared" si="20"/>
        <v>112000</v>
      </c>
      <c r="O127" s="81">
        <v>11</v>
      </c>
      <c r="P127" s="81">
        <f t="shared" si="27"/>
        <v>13559.322033898306</v>
      </c>
      <c r="Q127" s="58">
        <f t="shared" si="21"/>
        <v>176000</v>
      </c>
      <c r="R127" s="46">
        <v>12</v>
      </c>
      <c r="S127" s="6" t="s">
        <v>14</v>
      </c>
      <c r="T127" s="53">
        <f t="shared" si="16"/>
        <v>16000</v>
      </c>
      <c r="U127" s="59">
        <f t="shared" si="17"/>
        <v>192000</v>
      </c>
      <c r="V127" s="91">
        <f t="shared" si="22"/>
        <v>64000</v>
      </c>
      <c r="W127" s="44">
        <f t="shared" si="23"/>
        <v>0</v>
      </c>
      <c r="X127" s="95"/>
    </row>
    <row r="128" spans="1:24" s="44" customFormat="1" ht="46.8">
      <c r="A128" s="6">
        <v>125</v>
      </c>
      <c r="B128" s="6"/>
      <c r="C128" s="6" t="s">
        <v>532</v>
      </c>
      <c r="D128" s="14" t="s">
        <v>252</v>
      </c>
      <c r="E128" s="6" t="s">
        <v>14</v>
      </c>
      <c r="F128" s="39">
        <f t="shared" si="14"/>
        <v>10494999.999999998</v>
      </c>
      <c r="G128" s="12">
        <v>1</v>
      </c>
      <c r="H128" s="41">
        <v>8894067.7966101691</v>
      </c>
      <c r="I128" s="39">
        <f t="shared" si="15"/>
        <v>10494999.999999998</v>
      </c>
      <c r="J128" s="46"/>
      <c r="K128" s="58">
        <f t="shared" si="18"/>
        <v>0</v>
      </c>
      <c r="L128" s="56">
        <f t="shared" si="19"/>
        <v>1</v>
      </c>
      <c r="M128" s="41">
        <v>8894067.7966101691</v>
      </c>
      <c r="N128" s="53">
        <f t="shared" si="20"/>
        <v>10494999.999999998</v>
      </c>
      <c r="O128" s="81">
        <f>L128</f>
        <v>1</v>
      </c>
      <c r="P128" s="81">
        <f t="shared" si="27"/>
        <v>8894067.7966101691</v>
      </c>
      <c r="Q128" s="58">
        <f t="shared" si="21"/>
        <v>10494999.999999998</v>
      </c>
      <c r="R128" s="46">
        <v>1</v>
      </c>
      <c r="S128" s="6" t="s">
        <v>14</v>
      </c>
      <c r="T128" s="53">
        <f t="shared" si="16"/>
        <v>10494999.999999998</v>
      </c>
      <c r="U128" s="59">
        <f t="shared" si="17"/>
        <v>10494999.999999998</v>
      </c>
      <c r="V128" s="91">
        <f t="shared" si="22"/>
        <v>0</v>
      </c>
      <c r="W128" s="44">
        <f t="shared" si="23"/>
        <v>0</v>
      </c>
      <c r="X128" s="95"/>
    </row>
    <row r="129" spans="1:24" s="44" customFormat="1" ht="31.2">
      <c r="A129" s="6">
        <v>126</v>
      </c>
      <c r="B129" s="6"/>
      <c r="C129" s="6" t="s">
        <v>533</v>
      </c>
      <c r="D129" s="14" t="s">
        <v>254</v>
      </c>
      <c r="E129" s="6" t="s">
        <v>14</v>
      </c>
      <c r="F129" s="39">
        <f t="shared" si="14"/>
        <v>150000</v>
      </c>
      <c r="G129" s="12">
        <v>6</v>
      </c>
      <c r="H129" s="39">
        <v>127118.64406779662</v>
      </c>
      <c r="I129" s="39">
        <f t="shared" si="15"/>
        <v>900000</v>
      </c>
      <c r="J129" s="46"/>
      <c r="K129" s="58">
        <f t="shared" si="18"/>
        <v>0</v>
      </c>
      <c r="L129" s="56">
        <f t="shared" si="19"/>
        <v>6</v>
      </c>
      <c r="M129" s="39">
        <v>127118.64406779662</v>
      </c>
      <c r="N129" s="53">
        <f t="shared" si="20"/>
        <v>900000</v>
      </c>
      <c r="O129" s="81">
        <f>L129</f>
        <v>6</v>
      </c>
      <c r="P129" s="81">
        <f t="shared" si="27"/>
        <v>127118.64406779662</v>
      </c>
      <c r="Q129" s="58">
        <f t="shared" si="21"/>
        <v>900000</v>
      </c>
      <c r="R129" s="46">
        <v>6</v>
      </c>
      <c r="S129" s="6" t="s">
        <v>14</v>
      </c>
      <c r="T129" s="53">
        <f t="shared" si="16"/>
        <v>150000</v>
      </c>
      <c r="U129" s="59">
        <f t="shared" si="17"/>
        <v>900000</v>
      </c>
      <c r="V129" s="91">
        <f t="shared" si="22"/>
        <v>0</v>
      </c>
      <c r="W129" s="44">
        <f t="shared" si="23"/>
        <v>0</v>
      </c>
      <c r="X129" s="95"/>
    </row>
    <row r="130" spans="1:24" s="44" customFormat="1" ht="31.2">
      <c r="A130" s="6">
        <v>127</v>
      </c>
      <c r="B130" s="6"/>
      <c r="C130" s="6" t="s">
        <v>534</v>
      </c>
      <c r="D130" s="14" t="s">
        <v>255</v>
      </c>
      <c r="E130" s="6" t="s">
        <v>14</v>
      </c>
      <c r="F130" s="39">
        <f t="shared" si="14"/>
        <v>210000</v>
      </c>
      <c r="G130" s="12">
        <v>2</v>
      </c>
      <c r="H130" s="39">
        <v>177966.10169491527</v>
      </c>
      <c r="I130" s="39">
        <f t="shared" si="15"/>
        <v>420000</v>
      </c>
      <c r="J130" s="46"/>
      <c r="K130" s="58">
        <f t="shared" si="18"/>
        <v>0</v>
      </c>
      <c r="L130" s="56">
        <f t="shared" si="19"/>
        <v>2</v>
      </c>
      <c r="M130" s="39">
        <v>177966.10169491527</v>
      </c>
      <c r="N130" s="53">
        <f t="shared" si="20"/>
        <v>420000</v>
      </c>
      <c r="O130" s="81">
        <v>6</v>
      </c>
      <c r="P130" s="81">
        <f t="shared" si="27"/>
        <v>177966.10169491527</v>
      </c>
      <c r="Q130" s="58">
        <f t="shared" si="21"/>
        <v>1260000</v>
      </c>
      <c r="R130" s="46">
        <v>6</v>
      </c>
      <c r="S130" s="6" t="s">
        <v>14</v>
      </c>
      <c r="T130" s="53">
        <f t="shared" si="16"/>
        <v>210000</v>
      </c>
      <c r="U130" s="59">
        <f t="shared" si="17"/>
        <v>1260000</v>
      </c>
      <c r="V130" s="91">
        <f t="shared" si="22"/>
        <v>840000</v>
      </c>
      <c r="W130" s="44">
        <f t="shared" si="23"/>
        <v>0</v>
      </c>
      <c r="X130" s="95"/>
    </row>
    <row r="131" spans="1:24" s="44" customFormat="1" ht="15.6">
      <c r="A131" s="6">
        <v>128</v>
      </c>
      <c r="B131" s="6"/>
      <c r="C131" s="6" t="s">
        <v>535</v>
      </c>
      <c r="D131" s="14" t="s">
        <v>256</v>
      </c>
      <c r="E131" s="6" t="s">
        <v>14</v>
      </c>
      <c r="F131" s="39">
        <f t="shared" si="14"/>
        <v>7000</v>
      </c>
      <c r="G131" s="12">
        <v>6</v>
      </c>
      <c r="H131" s="39">
        <v>5932.203389830509</v>
      </c>
      <c r="I131" s="39">
        <f t="shared" si="15"/>
        <v>42000</v>
      </c>
      <c r="J131" s="46"/>
      <c r="K131" s="58">
        <f t="shared" si="18"/>
        <v>0</v>
      </c>
      <c r="L131" s="56">
        <f t="shared" si="19"/>
        <v>6</v>
      </c>
      <c r="M131" s="39">
        <v>5932.203389830509</v>
      </c>
      <c r="N131" s="53">
        <f t="shared" si="20"/>
        <v>42000</v>
      </c>
      <c r="O131" s="81">
        <f>L131</f>
        <v>6</v>
      </c>
      <c r="P131" s="81">
        <f t="shared" si="27"/>
        <v>5932.203389830509</v>
      </c>
      <c r="Q131" s="58">
        <f t="shared" si="21"/>
        <v>42000</v>
      </c>
      <c r="R131" s="46">
        <v>6</v>
      </c>
      <c r="S131" s="6" t="s">
        <v>14</v>
      </c>
      <c r="T131" s="53">
        <f t="shared" si="16"/>
        <v>7000</v>
      </c>
      <c r="U131" s="59">
        <f t="shared" si="17"/>
        <v>42000</v>
      </c>
      <c r="V131" s="91">
        <f t="shared" si="22"/>
        <v>0</v>
      </c>
      <c r="W131" s="44">
        <f t="shared" si="23"/>
        <v>0</v>
      </c>
      <c r="X131" s="95"/>
    </row>
    <row r="132" spans="1:24" s="44" customFormat="1" ht="27.6" customHeight="1">
      <c r="A132" s="6">
        <v>129</v>
      </c>
      <c r="B132" s="6"/>
      <c r="C132" s="6" t="s">
        <v>536</v>
      </c>
      <c r="D132" s="14" t="s">
        <v>257</v>
      </c>
      <c r="E132" s="6" t="s">
        <v>14</v>
      </c>
      <c r="F132" s="39">
        <f t="shared" ref="F132:F195" si="28">H132*1.18</f>
        <v>8500</v>
      </c>
      <c r="G132" s="12">
        <v>2</v>
      </c>
      <c r="H132" s="39">
        <v>7203.3898305084749</v>
      </c>
      <c r="I132" s="39">
        <f t="shared" ref="I132:I195" si="29">G132*F132</f>
        <v>17000</v>
      </c>
      <c r="J132" s="46"/>
      <c r="K132" s="58">
        <f t="shared" si="18"/>
        <v>0</v>
      </c>
      <c r="L132" s="56">
        <f t="shared" si="19"/>
        <v>2</v>
      </c>
      <c r="M132" s="39">
        <v>7203.3898305084749</v>
      </c>
      <c r="N132" s="53">
        <f t="shared" si="20"/>
        <v>17000</v>
      </c>
      <c r="O132" s="81">
        <f>L132</f>
        <v>2</v>
      </c>
      <c r="P132" s="81">
        <f t="shared" si="27"/>
        <v>7203.3898305084749</v>
      </c>
      <c r="Q132" s="58">
        <f t="shared" si="21"/>
        <v>17000</v>
      </c>
      <c r="R132" s="46">
        <v>2</v>
      </c>
      <c r="S132" s="6" t="s">
        <v>14</v>
      </c>
      <c r="T132" s="53">
        <f t="shared" ref="T132:T195" si="30">F132</f>
        <v>8500</v>
      </c>
      <c r="U132" s="59">
        <f t="shared" ref="U132:U195" si="31">R132*T132</f>
        <v>17000</v>
      </c>
      <c r="V132" s="91">
        <f t="shared" si="22"/>
        <v>0</v>
      </c>
      <c r="W132" s="44">
        <f t="shared" si="23"/>
        <v>0</v>
      </c>
      <c r="X132" s="95"/>
    </row>
    <row r="133" spans="1:24" ht="15.6">
      <c r="A133" s="6">
        <v>130</v>
      </c>
      <c r="B133" s="6"/>
      <c r="C133" s="6" t="s">
        <v>537</v>
      </c>
      <c r="D133" s="14" t="s">
        <v>258</v>
      </c>
      <c r="E133" s="6" t="s">
        <v>14</v>
      </c>
      <c r="F133" s="39">
        <f t="shared" si="28"/>
        <v>1200000</v>
      </c>
      <c r="G133" s="12">
        <v>1</v>
      </c>
      <c r="H133" s="39">
        <v>1016949.1525423729</v>
      </c>
      <c r="I133" s="39">
        <f t="shared" si="29"/>
        <v>1200000</v>
      </c>
      <c r="J133" s="46"/>
      <c r="K133" s="58">
        <f t="shared" ref="K133:K196" si="32">J133*F133</f>
        <v>0</v>
      </c>
      <c r="L133" s="56">
        <f t="shared" ref="L133:L196" si="33">G133+J133</f>
        <v>1</v>
      </c>
      <c r="M133" s="39">
        <v>1016949.1525423729</v>
      </c>
      <c r="N133" s="53">
        <f t="shared" ref="N133:N196" si="34">L133*F133</f>
        <v>1200000</v>
      </c>
      <c r="O133" s="46">
        <v>1</v>
      </c>
      <c r="P133" s="81">
        <f t="shared" si="27"/>
        <v>1016949.1525423729</v>
      </c>
      <c r="Q133" s="58">
        <f t="shared" ref="Q133:Q196" si="35">O133*F133</f>
        <v>1200000</v>
      </c>
      <c r="R133" s="46">
        <v>1</v>
      </c>
      <c r="S133" s="6" t="s">
        <v>14</v>
      </c>
      <c r="T133" s="53">
        <f t="shared" si="30"/>
        <v>1200000</v>
      </c>
      <c r="U133" s="59">
        <f t="shared" si="31"/>
        <v>1200000</v>
      </c>
      <c r="V133" s="91">
        <f t="shared" ref="V133:V196" si="36">IF(Q133&gt;N133,Q133-N133,0)</f>
        <v>0</v>
      </c>
      <c r="W133" s="44">
        <f t="shared" ref="W133:W196" si="37">IF(N133&gt;Q133,N133-Q133,0)</f>
        <v>0</v>
      </c>
    </row>
    <row r="134" spans="1:24" ht="15.6">
      <c r="A134" s="6">
        <v>131</v>
      </c>
      <c r="B134" s="6"/>
      <c r="C134" s="6" t="s">
        <v>538</v>
      </c>
      <c r="D134" s="14" t="s">
        <v>259</v>
      </c>
      <c r="E134" s="6" t="s">
        <v>14</v>
      </c>
      <c r="F134" s="39">
        <f t="shared" si="28"/>
        <v>1000000</v>
      </c>
      <c r="G134" s="12">
        <v>2</v>
      </c>
      <c r="H134" s="39">
        <v>847457.62711864407</v>
      </c>
      <c r="I134" s="39">
        <f t="shared" si="29"/>
        <v>2000000</v>
      </c>
      <c r="J134" s="46"/>
      <c r="K134" s="58">
        <f t="shared" si="32"/>
        <v>0</v>
      </c>
      <c r="L134" s="56">
        <f t="shared" si="33"/>
        <v>2</v>
      </c>
      <c r="M134" s="39">
        <v>847457.62711864407</v>
      </c>
      <c r="N134" s="53">
        <f t="shared" si="34"/>
        <v>2000000</v>
      </c>
      <c r="O134" s="46">
        <v>2</v>
      </c>
      <c r="P134" s="81">
        <f t="shared" si="27"/>
        <v>847457.62711864407</v>
      </c>
      <c r="Q134" s="58">
        <f t="shared" si="35"/>
        <v>2000000</v>
      </c>
      <c r="R134" s="46">
        <v>2</v>
      </c>
      <c r="S134" s="6" t="s">
        <v>14</v>
      </c>
      <c r="T134" s="53">
        <f t="shared" si="30"/>
        <v>1000000</v>
      </c>
      <c r="U134" s="59">
        <f t="shared" si="31"/>
        <v>2000000</v>
      </c>
      <c r="V134" s="91">
        <f t="shared" si="36"/>
        <v>0</v>
      </c>
      <c r="W134" s="44">
        <f t="shared" si="37"/>
        <v>0</v>
      </c>
    </row>
    <row r="135" spans="1:24" ht="15.6">
      <c r="A135" s="6">
        <v>132</v>
      </c>
      <c r="B135" s="6"/>
      <c r="C135" s="6" t="s">
        <v>539</v>
      </c>
      <c r="D135" s="14" t="s">
        <v>260</v>
      </c>
      <c r="E135" s="6" t="s">
        <v>14</v>
      </c>
      <c r="F135" s="39">
        <f t="shared" si="28"/>
        <v>900000.00000000012</v>
      </c>
      <c r="G135" s="12">
        <v>1</v>
      </c>
      <c r="H135" s="39">
        <v>762711.86440677976</v>
      </c>
      <c r="I135" s="39">
        <f t="shared" si="29"/>
        <v>900000.00000000012</v>
      </c>
      <c r="J135" s="46"/>
      <c r="K135" s="58">
        <f t="shared" si="32"/>
        <v>0</v>
      </c>
      <c r="L135" s="56">
        <f t="shared" si="33"/>
        <v>1</v>
      </c>
      <c r="M135" s="39">
        <v>762711.86440677976</v>
      </c>
      <c r="N135" s="53">
        <f t="shared" si="34"/>
        <v>900000.00000000012</v>
      </c>
      <c r="O135" s="46">
        <v>3</v>
      </c>
      <c r="P135" s="81">
        <f t="shared" si="27"/>
        <v>762711.86440677976</v>
      </c>
      <c r="Q135" s="58">
        <f t="shared" si="35"/>
        <v>2700000.0000000005</v>
      </c>
      <c r="R135" s="46">
        <v>2</v>
      </c>
      <c r="S135" s="6" t="s">
        <v>14</v>
      </c>
      <c r="T135" s="53">
        <f t="shared" si="30"/>
        <v>900000.00000000012</v>
      </c>
      <c r="U135" s="59">
        <f t="shared" si="31"/>
        <v>1800000.0000000002</v>
      </c>
      <c r="V135" s="91">
        <f t="shared" si="36"/>
        <v>1800000.0000000005</v>
      </c>
      <c r="W135" s="44">
        <f t="shared" si="37"/>
        <v>0</v>
      </c>
    </row>
    <row r="136" spans="1:24" ht="15.6">
      <c r="A136" s="6">
        <v>133</v>
      </c>
      <c r="B136" s="6"/>
      <c r="C136" s="6" t="s">
        <v>540</v>
      </c>
      <c r="D136" s="7" t="s">
        <v>262</v>
      </c>
      <c r="E136" s="6" t="s">
        <v>49</v>
      </c>
      <c r="F136" s="39">
        <f t="shared" si="28"/>
        <v>1425000</v>
      </c>
      <c r="G136" s="6">
        <v>1</v>
      </c>
      <c r="H136" s="39">
        <v>1207627.1186440678</v>
      </c>
      <c r="I136" s="39">
        <f t="shared" si="29"/>
        <v>1425000</v>
      </c>
      <c r="J136" s="46"/>
      <c r="K136" s="58">
        <f t="shared" si="32"/>
        <v>0</v>
      </c>
      <c r="L136" s="56">
        <f t="shared" si="33"/>
        <v>1</v>
      </c>
      <c r="M136" s="39">
        <v>1207627.1186440678</v>
      </c>
      <c r="N136" s="53">
        <f t="shared" si="34"/>
        <v>1425000</v>
      </c>
      <c r="O136" s="46">
        <v>1</v>
      </c>
      <c r="P136" s="81">
        <f t="shared" si="27"/>
        <v>1207627.1186440678</v>
      </c>
      <c r="Q136" s="58">
        <f t="shared" si="35"/>
        <v>1425000</v>
      </c>
      <c r="R136" s="96">
        <f t="shared" ref="R136:R146" si="38">L136</f>
        <v>1</v>
      </c>
      <c r="S136" s="6" t="s">
        <v>49</v>
      </c>
      <c r="T136" s="53">
        <f t="shared" si="30"/>
        <v>1425000</v>
      </c>
      <c r="U136" s="59">
        <f t="shared" si="31"/>
        <v>1425000</v>
      </c>
      <c r="V136" s="91">
        <f t="shared" si="36"/>
        <v>0</v>
      </c>
      <c r="W136" s="44">
        <f t="shared" si="37"/>
        <v>0</v>
      </c>
    </row>
    <row r="137" spans="1:24" ht="15.6">
      <c r="A137" s="6">
        <v>134</v>
      </c>
      <c r="B137" s="6"/>
      <c r="C137" s="6" t="s">
        <v>541</v>
      </c>
      <c r="D137" s="7" t="s">
        <v>263</v>
      </c>
      <c r="E137" s="6" t="s">
        <v>49</v>
      </c>
      <c r="F137" s="39">
        <f t="shared" si="28"/>
        <v>1400000</v>
      </c>
      <c r="G137" s="6">
        <v>1</v>
      </c>
      <c r="H137" s="39">
        <v>1186440.6779661018</v>
      </c>
      <c r="I137" s="39">
        <f t="shared" si="29"/>
        <v>1400000</v>
      </c>
      <c r="J137" s="46"/>
      <c r="K137" s="58">
        <f t="shared" si="32"/>
        <v>0</v>
      </c>
      <c r="L137" s="56">
        <f t="shared" si="33"/>
        <v>1</v>
      </c>
      <c r="M137" s="39">
        <v>1186440.6779661018</v>
      </c>
      <c r="N137" s="53">
        <f t="shared" si="34"/>
        <v>1400000</v>
      </c>
      <c r="O137" s="46">
        <v>1</v>
      </c>
      <c r="P137" s="81">
        <f t="shared" si="27"/>
        <v>1186440.6779661018</v>
      </c>
      <c r="Q137" s="58">
        <f t="shared" si="35"/>
        <v>1400000</v>
      </c>
      <c r="R137" s="96">
        <f t="shared" si="38"/>
        <v>1</v>
      </c>
      <c r="S137" s="6" t="s">
        <v>49</v>
      </c>
      <c r="T137" s="53">
        <f t="shared" si="30"/>
        <v>1400000</v>
      </c>
      <c r="U137" s="59">
        <f t="shared" si="31"/>
        <v>1400000</v>
      </c>
      <c r="V137" s="91">
        <f t="shared" si="36"/>
        <v>0</v>
      </c>
      <c r="W137" s="44">
        <f t="shared" si="37"/>
        <v>0</v>
      </c>
    </row>
    <row r="138" spans="1:24" ht="15.6">
      <c r="A138" s="6">
        <v>135</v>
      </c>
      <c r="B138" s="6"/>
      <c r="C138" s="6" t="s">
        <v>542</v>
      </c>
      <c r="D138" s="7" t="s">
        <v>264</v>
      </c>
      <c r="E138" s="6" t="s">
        <v>14</v>
      </c>
      <c r="F138" s="39">
        <f t="shared" si="28"/>
        <v>27000</v>
      </c>
      <c r="G138" s="6">
        <v>6</v>
      </c>
      <c r="H138" s="39">
        <v>22881.355932203391</v>
      </c>
      <c r="I138" s="39">
        <f t="shared" si="29"/>
        <v>162000</v>
      </c>
      <c r="J138" s="46"/>
      <c r="K138" s="58">
        <f t="shared" si="32"/>
        <v>0</v>
      </c>
      <c r="L138" s="56">
        <f t="shared" si="33"/>
        <v>6</v>
      </c>
      <c r="M138" s="39">
        <v>22881.355932203391</v>
      </c>
      <c r="N138" s="53">
        <f t="shared" si="34"/>
        <v>162000</v>
      </c>
      <c r="O138" s="46">
        <v>6</v>
      </c>
      <c r="P138" s="81">
        <f t="shared" si="27"/>
        <v>22881.355932203391</v>
      </c>
      <c r="Q138" s="58">
        <f t="shared" si="35"/>
        <v>162000</v>
      </c>
      <c r="R138" s="96">
        <f t="shared" si="38"/>
        <v>6</v>
      </c>
      <c r="S138" s="6" t="s">
        <v>14</v>
      </c>
      <c r="T138" s="53">
        <f t="shared" si="30"/>
        <v>27000</v>
      </c>
      <c r="U138" s="59">
        <f t="shared" si="31"/>
        <v>162000</v>
      </c>
      <c r="V138" s="91">
        <f t="shared" si="36"/>
        <v>0</v>
      </c>
      <c r="W138" s="44">
        <f t="shared" si="37"/>
        <v>0</v>
      </c>
    </row>
    <row r="139" spans="1:24" ht="31.2">
      <c r="A139" s="6">
        <v>136</v>
      </c>
      <c r="B139" s="6"/>
      <c r="C139" s="6" t="s">
        <v>543</v>
      </c>
      <c r="D139" s="7" t="s">
        <v>265</v>
      </c>
      <c r="E139" s="6" t="s">
        <v>14</v>
      </c>
      <c r="F139" s="39">
        <f t="shared" si="28"/>
        <v>16000</v>
      </c>
      <c r="G139" s="6">
        <v>6</v>
      </c>
      <c r="H139" s="39">
        <v>13559.322033898306</v>
      </c>
      <c r="I139" s="39">
        <f t="shared" si="29"/>
        <v>96000</v>
      </c>
      <c r="J139" s="46"/>
      <c r="K139" s="58">
        <f t="shared" si="32"/>
        <v>0</v>
      </c>
      <c r="L139" s="56">
        <f t="shared" si="33"/>
        <v>6</v>
      </c>
      <c r="M139" s="39">
        <v>13559.322033898306</v>
      </c>
      <c r="N139" s="53">
        <f t="shared" si="34"/>
        <v>96000</v>
      </c>
      <c r="O139" s="46">
        <v>6</v>
      </c>
      <c r="P139" s="81">
        <f t="shared" si="27"/>
        <v>13559.322033898306</v>
      </c>
      <c r="Q139" s="58">
        <f t="shared" si="35"/>
        <v>96000</v>
      </c>
      <c r="R139" s="96">
        <f t="shared" si="38"/>
        <v>6</v>
      </c>
      <c r="S139" s="6" t="s">
        <v>14</v>
      </c>
      <c r="T139" s="53">
        <f t="shared" si="30"/>
        <v>16000</v>
      </c>
      <c r="U139" s="59">
        <f t="shared" si="31"/>
        <v>96000</v>
      </c>
      <c r="V139" s="91">
        <f t="shared" si="36"/>
        <v>0</v>
      </c>
      <c r="W139" s="44">
        <f t="shared" si="37"/>
        <v>0</v>
      </c>
    </row>
    <row r="140" spans="1:24" ht="31.2">
      <c r="A140" s="6">
        <v>137</v>
      </c>
      <c r="B140" s="6"/>
      <c r="C140" s="6" t="s">
        <v>544</v>
      </c>
      <c r="D140" s="7" t="s">
        <v>266</v>
      </c>
      <c r="E140" s="6" t="s">
        <v>14</v>
      </c>
      <c r="F140" s="39">
        <f t="shared" si="28"/>
        <v>11000.000000000002</v>
      </c>
      <c r="G140" s="6">
        <v>10</v>
      </c>
      <c r="H140" s="39">
        <v>9322.033898305086</v>
      </c>
      <c r="I140" s="39">
        <f t="shared" si="29"/>
        <v>110000.00000000001</v>
      </c>
      <c r="J140" s="46"/>
      <c r="K140" s="58">
        <f t="shared" si="32"/>
        <v>0</v>
      </c>
      <c r="L140" s="56">
        <f t="shared" si="33"/>
        <v>10</v>
      </c>
      <c r="M140" s="39">
        <v>9322.033898305086</v>
      </c>
      <c r="N140" s="53">
        <f t="shared" si="34"/>
        <v>110000.00000000001</v>
      </c>
      <c r="O140" s="46">
        <v>10</v>
      </c>
      <c r="P140" s="81">
        <f t="shared" si="27"/>
        <v>9322.033898305086</v>
      </c>
      <c r="Q140" s="58">
        <f t="shared" si="35"/>
        <v>110000.00000000001</v>
      </c>
      <c r="R140" s="96">
        <f t="shared" si="38"/>
        <v>10</v>
      </c>
      <c r="S140" s="6" t="s">
        <v>14</v>
      </c>
      <c r="T140" s="53">
        <f t="shared" si="30"/>
        <v>11000.000000000002</v>
      </c>
      <c r="U140" s="59">
        <f t="shared" si="31"/>
        <v>110000.00000000001</v>
      </c>
      <c r="V140" s="91">
        <f t="shared" si="36"/>
        <v>0</v>
      </c>
      <c r="W140" s="44">
        <f t="shared" si="37"/>
        <v>0</v>
      </c>
    </row>
    <row r="141" spans="1:24" ht="15.6">
      <c r="A141" s="6">
        <v>138</v>
      </c>
      <c r="B141" s="6"/>
      <c r="C141" s="6" t="s">
        <v>545</v>
      </c>
      <c r="D141" s="7" t="s">
        <v>267</v>
      </c>
      <c r="E141" s="6" t="s">
        <v>14</v>
      </c>
      <c r="F141" s="39">
        <f t="shared" si="28"/>
        <v>22500</v>
      </c>
      <c r="G141" s="6">
        <v>10</v>
      </c>
      <c r="H141" s="39">
        <v>19067.796610169491</v>
      </c>
      <c r="I141" s="39">
        <f t="shared" si="29"/>
        <v>225000</v>
      </c>
      <c r="J141" s="46"/>
      <c r="K141" s="58">
        <f t="shared" si="32"/>
        <v>0</v>
      </c>
      <c r="L141" s="56">
        <f t="shared" si="33"/>
        <v>10</v>
      </c>
      <c r="M141" s="39">
        <v>19067.796610169491</v>
      </c>
      <c r="N141" s="53">
        <f t="shared" si="34"/>
        <v>225000</v>
      </c>
      <c r="O141" s="46">
        <v>10</v>
      </c>
      <c r="P141" s="81">
        <f t="shared" si="27"/>
        <v>19067.796610169491</v>
      </c>
      <c r="Q141" s="58">
        <f t="shared" si="35"/>
        <v>225000</v>
      </c>
      <c r="R141" s="96">
        <f t="shared" si="38"/>
        <v>10</v>
      </c>
      <c r="S141" s="6" t="s">
        <v>14</v>
      </c>
      <c r="T141" s="53">
        <f t="shared" si="30"/>
        <v>22500</v>
      </c>
      <c r="U141" s="59">
        <f t="shared" si="31"/>
        <v>225000</v>
      </c>
      <c r="V141" s="91">
        <f t="shared" si="36"/>
        <v>0</v>
      </c>
      <c r="W141" s="44">
        <f t="shared" si="37"/>
        <v>0</v>
      </c>
    </row>
    <row r="142" spans="1:24" ht="31.2">
      <c r="A142" s="6">
        <v>139</v>
      </c>
      <c r="B142" s="6"/>
      <c r="C142" s="6" t="s">
        <v>546</v>
      </c>
      <c r="D142" s="7" t="s">
        <v>268</v>
      </c>
      <c r="E142" s="6" t="s">
        <v>14</v>
      </c>
      <c r="F142" s="39">
        <f t="shared" si="28"/>
        <v>2000</v>
      </c>
      <c r="G142" s="6">
        <v>150</v>
      </c>
      <c r="H142" s="39">
        <v>1694.9152542372883</v>
      </c>
      <c r="I142" s="39">
        <f t="shared" si="29"/>
        <v>300000</v>
      </c>
      <c r="J142" s="46"/>
      <c r="K142" s="58">
        <f t="shared" si="32"/>
        <v>0</v>
      </c>
      <c r="L142" s="56">
        <f t="shared" si="33"/>
        <v>150</v>
      </c>
      <c r="M142" s="39">
        <v>1694.9152542372883</v>
      </c>
      <c r="N142" s="53">
        <f t="shared" si="34"/>
        <v>300000</v>
      </c>
      <c r="O142" s="46">
        <v>150</v>
      </c>
      <c r="P142" s="81">
        <f t="shared" ref="P142:P173" si="39">M142</f>
        <v>1694.9152542372883</v>
      </c>
      <c r="Q142" s="58">
        <f t="shared" si="35"/>
        <v>300000</v>
      </c>
      <c r="R142" s="54">
        <f t="shared" si="38"/>
        <v>150</v>
      </c>
      <c r="S142" s="6" t="s">
        <v>14</v>
      </c>
      <c r="T142" s="53">
        <f t="shared" si="30"/>
        <v>2000</v>
      </c>
      <c r="U142" s="59">
        <f t="shared" si="31"/>
        <v>300000</v>
      </c>
      <c r="V142" s="91">
        <f t="shared" si="36"/>
        <v>0</v>
      </c>
      <c r="W142" s="44">
        <f t="shared" si="37"/>
        <v>0</v>
      </c>
    </row>
    <row r="143" spans="1:24" ht="15.6">
      <c r="A143" s="6">
        <v>140</v>
      </c>
      <c r="B143" s="6"/>
      <c r="C143" s="6" t="s">
        <v>547</v>
      </c>
      <c r="D143" s="7" t="s">
        <v>269</v>
      </c>
      <c r="E143" s="6" t="s">
        <v>11</v>
      </c>
      <c r="F143" s="39">
        <f t="shared" si="28"/>
        <v>29000.000000000004</v>
      </c>
      <c r="G143" s="6">
        <v>6</v>
      </c>
      <c r="H143" s="39">
        <v>24576.271186440681</v>
      </c>
      <c r="I143" s="39">
        <f t="shared" si="29"/>
        <v>174000.00000000003</v>
      </c>
      <c r="J143" s="46"/>
      <c r="K143" s="58">
        <f t="shared" si="32"/>
        <v>0</v>
      </c>
      <c r="L143" s="56">
        <f t="shared" si="33"/>
        <v>6</v>
      </c>
      <c r="M143" s="39">
        <v>24576.271186440681</v>
      </c>
      <c r="N143" s="53">
        <f t="shared" si="34"/>
        <v>174000.00000000003</v>
      </c>
      <c r="O143" s="46">
        <v>6</v>
      </c>
      <c r="P143" s="81">
        <f t="shared" si="39"/>
        <v>24576.271186440681</v>
      </c>
      <c r="Q143" s="58">
        <f t="shared" si="35"/>
        <v>174000.00000000003</v>
      </c>
      <c r="R143" s="54">
        <f t="shared" si="38"/>
        <v>6</v>
      </c>
      <c r="S143" s="6" t="s">
        <v>11</v>
      </c>
      <c r="T143" s="53">
        <f t="shared" si="30"/>
        <v>29000.000000000004</v>
      </c>
      <c r="U143" s="59">
        <f t="shared" si="31"/>
        <v>174000.00000000003</v>
      </c>
      <c r="V143" s="91">
        <f t="shared" si="36"/>
        <v>0</v>
      </c>
      <c r="W143" s="44">
        <f t="shared" si="37"/>
        <v>0</v>
      </c>
    </row>
    <row r="144" spans="1:24" ht="15.6">
      <c r="A144" s="6">
        <v>141</v>
      </c>
      <c r="B144" s="6"/>
      <c r="C144" s="6" t="s">
        <v>548</v>
      </c>
      <c r="D144" s="7" t="s">
        <v>271</v>
      </c>
      <c r="E144" s="6" t="s">
        <v>49</v>
      </c>
      <c r="F144" s="39">
        <f t="shared" si="28"/>
        <v>1000000</v>
      </c>
      <c r="G144" s="6">
        <v>1</v>
      </c>
      <c r="H144" s="39">
        <v>847457.62711864407</v>
      </c>
      <c r="I144" s="39">
        <f t="shared" si="29"/>
        <v>1000000</v>
      </c>
      <c r="J144" s="46"/>
      <c r="K144" s="58">
        <f t="shared" si="32"/>
        <v>0</v>
      </c>
      <c r="L144" s="56">
        <f t="shared" si="33"/>
        <v>1</v>
      </c>
      <c r="M144" s="39">
        <v>847457.62711864407</v>
      </c>
      <c r="N144" s="53">
        <f t="shared" si="34"/>
        <v>1000000</v>
      </c>
      <c r="O144" s="46">
        <v>1</v>
      </c>
      <c r="P144" s="81">
        <f t="shared" si="39"/>
        <v>847457.62711864407</v>
      </c>
      <c r="Q144" s="58">
        <f t="shared" si="35"/>
        <v>1000000</v>
      </c>
      <c r="R144" s="54">
        <f t="shared" si="38"/>
        <v>1</v>
      </c>
      <c r="S144" s="6" t="s">
        <v>49</v>
      </c>
      <c r="T144" s="53">
        <f t="shared" si="30"/>
        <v>1000000</v>
      </c>
      <c r="U144" s="59">
        <f t="shared" si="31"/>
        <v>1000000</v>
      </c>
      <c r="V144" s="91">
        <f t="shared" si="36"/>
        <v>0</v>
      </c>
      <c r="W144" s="44">
        <f t="shared" si="37"/>
        <v>0</v>
      </c>
    </row>
    <row r="145" spans="1:23" ht="15.6">
      <c r="A145" s="6">
        <v>142</v>
      </c>
      <c r="B145" s="6"/>
      <c r="C145" s="6" t="s">
        <v>549</v>
      </c>
      <c r="D145" s="7" t="s">
        <v>272</v>
      </c>
      <c r="E145" s="6" t="s">
        <v>49</v>
      </c>
      <c r="F145" s="39">
        <f t="shared" si="28"/>
        <v>1250000</v>
      </c>
      <c r="G145" s="6">
        <v>1</v>
      </c>
      <c r="H145" s="39">
        <v>1059322.0338983051</v>
      </c>
      <c r="I145" s="39">
        <f t="shared" si="29"/>
        <v>1250000</v>
      </c>
      <c r="J145" s="46"/>
      <c r="K145" s="58">
        <f t="shared" si="32"/>
        <v>0</v>
      </c>
      <c r="L145" s="56">
        <f t="shared" si="33"/>
        <v>1</v>
      </c>
      <c r="M145" s="39">
        <v>1059322.0338983051</v>
      </c>
      <c r="N145" s="53">
        <f t="shared" si="34"/>
        <v>1250000</v>
      </c>
      <c r="O145" s="46">
        <v>1</v>
      </c>
      <c r="P145" s="81">
        <f t="shared" si="39"/>
        <v>1059322.0338983051</v>
      </c>
      <c r="Q145" s="58">
        <f t="shared" si="35"/>
        <v>1250000</v>
      </c>
      <c r="R145" s="54">
        <f t="shared" si="38"/>
        <v>1</v>
      </c>
      <c r="S145" s="6" t="s">
        <v>49</v>
      </c>
      <c r="T145" s="53">
        <f t="shared" si="30"/>
        <v>1250000</v>
      </c>
      <c r="U145" s="59">
        <f t="shared" si="31"/>
        <v>1250000</v>
      </c>
      <c r="V145" s="91">
        <f t="shared" si="36"/>
        <v>0</v>
      </c>
      <c r="W145" s="44">
        <f t="shared" si="37"/>
        <v>0</v>
      </c>
    </row>
    <row r="146" spans="1:23" ht="15.6">
      <c r="A146" s="6">
        <v>143</v>
      </c>
      <c r="B146" s="6"/>
      <c r="C146" s="6" t="s">
        <v>550</v>
      </c>
      <c r="D146" s="7" t="s">
        <v>273</v>
      </c>
      <c r="E146" s="6" t="s">
        <v>14</v>
      </c>
      <c r="F146" s="39">
        <f t="shared" si="28"/>
        <v>300000</v>
      </c>
      <c r="G146" s="6">
        <v>2</v>
      </c>
      <c r="H146" s="39">
        <v>254237.28813559323</v>
      </c>
      <c r="I146" s="39">
        <f t="shared" si="29"/>
        <v>600000</v>
      </c>
      <c r="J146" s="46"/>
      <c r="K146" s="58">
        <f t="shared" si="32"/>
        <v>0</v>
      </c>
      <c r="L146" s="56">
        <f t="shared" si="33"/>
        <v>2</v>
      </c>
      <c r="M146" s="39">
        <v>254237.28813559323</v>
      </c>
      <c r="N146" s="53">
        <f t="shared" si="34"/>
        <v>600000</v>
      </c>
      <c r="O146" s="46">
        <v>2</v>
      </c>
      <c r="P146" s="81">
        <f t="shared" si="39"/>
        <v>254237.28813559323</v>
      </c>
      <c r="Q146" s="58">
        <f t="shared" si="35"/>
        <v>600000</v>
      </c>
      <c r="R146" s="54">
        <f t="shared" si="38"/>
        <v>2</v>
      </c>
      <c r="S146" s="6" t="s">
        <v>14</v>
      </c>
      <c r="T146" s="53">
        <f t="shared" si="30"/>
        <v>300000</v>
      </c>
      <c r="U146" s="59">
        <f t="shared" si="31"/>
        <v>600000</v>
      </c>
      <c r="V146" s="91">
        <f t="shared" si="36"/>
        <v>0</v>
      </c>
      <c r="W146" s="44">
        <f t="shared" si="37"/>
        <v>0</v>
      </c>
    </row>
    <row r="147" spans="1:23" ht="78">
      <c r="A147" s="6">
        <v>144</v>
      </c>
      <c r="B147" s="6"/>
      <c r="C147" s="6" t="s">
        <v>551</v>
      </c>
      <c r="D147" s="7" t="s">
        <v>275</v>
      </c>
      <c r="E147" s="6" t="s">
        <v>276</v>
      </c>
      <c r="F147" s="39">
        <f t="shared" si="28"/>
        <v>5400</v>
      </c>
      <c r="G147" s="6">
        <v>10</v>
      </c>
      <c r="H147" s="39">
        <v>4576.2711864406783</v>
      </c>
      <c r="I147" s="39">
        <f t="shared" si="29"/>
        <v>54000</v>
      </c>
      <c r="J147" s="46"/>
      <c r="K147" s="58">
        <f t="shared" si="32"/>
        <v>0</v>
      </c>
      <c r="L147" s="56">
        <f t="shared" si="33"/>
        <v>10</v>
      </c>
      <c r="M147" s="39">
        <v>4576.2711864406783</v>
      </c>
      <c r="N147" s="53">
        <f t="shared" si="34"/>
        <v>54000</v>
      </c>
      <c r="O147" s="46">
        <v>5.95</v>
      </c>
      <c r="P147" s="81">
        <f t="shared" si="39"/>
        <v>4576.2711864406783</v>
      </c>
      <c r="Q147" s="58">
        <f t="shared" si="35"/>
        <v>32130</v>
      </c>
      <c r="R147" s="46">
        <v>5.95</v>
      </c>
      <c r="S147" s="6" t="s">
        <v>276</v>
      </c>
      <c r="T147" s="53">
        <f t="shared" si="30"/>
        <v>5400</v>
      </c>
      <c r="U147" s="59">
        <f t="shared" si="31"/>
        <v>32130</v>
      </c>
      <c r="V147" s="91">
        <f t="shared" si="36"/>
        <v>0</v>
      </c>
      <c r="W147" s="44">
        <f t="shared" si="37"/>
        <v>21870</v>
      </c>
    </row>
    <row r="148" spans="1:23" ht="78">
      <c r="A148" s="6">
        <v>145</v>
      </c>
      <c r="B148" s="6"/>
      <c r="C148" s="6" t="s">
        <v>552</v>
      </c>
      <c r="D148" s="7" t="s">
        <v>277</v>
      </c>
      <c r="E148" s="6" t="s">
        <v>276</v>
      </c>
      <c r="F148" s="39">
        <f t="shared" si="28"/>
        <v>4500</v>
      </c>
      <c r="G148" s="6">
        <v>1.5</v>
      </c>
      <c r="H148" s="39">
        <v>3813.5593220338983</v>
      </c>
      <c r="I148" s="39">
        <f t="shared" si="29"/>
        <v>6750</v>
      </c>
      <c r="J148" s="46"/>
      <c r="K148" s="58">
        <f t="shared" si="32"/>
        <v>0</v>
      </c>
      <c r="L148" s="56">
        <f t="shared" si="33"/>
        <v>1.5</v>
      </c>
      <c r="M148" s="39">
        <v>3813.5593220338983</v>
      </c>
      <c r="N148" s="53">
        <f t="shared" si="34"/>
        <v>6750</v>
      </c>
      <c r="O148" s="46">
        <v>49.43</v>
      </c>
      <c r="P148" s="81">
        <f t="shared" si="39"/>
        <v>3813.5593220338983</v>
      </c>
      <c r="Q148" s="58">
        <f t="shared" si="35"/>
        <v>222435</v>
      </c>
      <c r="R148" s="46">
        <v>49.43</v>
      </c>
      <c r="S148" s="6" t="s">
        <v>276</v>
      </c>
      <c r="T148" s="53">
        <f t="shared" si="30"/>
        <v>4500</v>
      </c>
      <c r="U148" s="59">
        <f t="shared" si="31"/>
        <v>222435</v>
      </c>
      <c r="V148" s="91">
        <f t="shared" si="36"/>
        <v>215685</v>
      </c>
      <c r="W148" s="44">
        <f t="shared" si="37"/>
        <v>0</v>
      </c>
    </row>
    <row r="149" spans="1:23" ht="78">
      <c r="A149" s="6">
        <v>146</v>
      </c>
      <c r="B149" s="6"/>
      <c r="C149" s="6" t="s">
        <v>553</v>
      </c>
      <c r="D149" s="7" t="s">
        <v>278</v>
      </c>
      <c r="E149" s="6" t="s">
        <v>276</v>
      </c>
      <c r="F149" s="39">
        <f t="shared" si="28"/>
        <v>900</v>
      </c>
      <c r="G149" s="6">
        <v>118</v>
      </c>
      <c r="H149" s="39">
        <v>762.71186440677968</v>
      </c>
      <c r="I149" s="39">
        <f t="shared" si="29"/>
        <v>106200</v>
      </c>
      <c r="J149" s="46"/>
      <c r="K149" s="58">
        <f t="shared" si="32"/>
        <v>0</v>
      </c>
      <c r="L149" s="56">
        <f t="shared" si="33"/>
        <v>118</v>
      </c>
      <c r="M149" s="39">
        <v>762.71186440677968</v>
      </c>
      <c r="N149" s="53">
        <f t="shared" si="34"/>
        <v>106200</v>
      </c>
      <c r="O149" s="46">
        <v>137.94</v>
      </c>
      <c r="P149" s="81">
        <f t="shared" si="39"/>
        <v>762.71186440677968</v>
      </c>
      <c r="Q149" s="58">
        <f t="shared" si="35"/>
        <v>124146</v>
      </c>
      <c r="R149" s="46">
        <v>137.4</v>
      </c>
      <c r="S149" s="6" t="s">
        <v>276</v>
      </c>
      <c r="T149" s="53">
        <f t="shared" si="30"/>
        <v>900</v>
      </c>
      <c r="U149" s="59">
        <f t="shared" si="31"/>
        <v>123660</v>
      </c>
      <c r="V149" s="91">
        <f t="shared" si="36"/>
        <v>17946</v>
      </c>
      <c r="W149" s="44">
        <f t="shared" si="37"/>
        <v>0</v>
      </c>
    </row>
    <row r="150" spans="1:23" ht="93.6">
      <c r="A150" s="6">
        <v>147</v>
      </c>
      <c r="B150" s="6"/>
      <c r="C150" s="6" t="s">
        <v>554</v>
      </c>
      <c r="D150" s="7" t="s">
        <v>279</v>
      </c>
      <c r="E150" s="6" t="s">
        <v>11</v>
      </c>
      <c r="F150" s="39">
        <f t="shared" si="28"/>
        <v>630</v>
      </c>
      <c r="G150" s="6">
        <v>25</v>
      </c>
      <c r="H150" s="39">
        <v>533.89830508474574</v>
      </c>
      <c r="I150" s="39">
        <f t="shared" si="29"/>
        <v>15750</v>
      </c>
      <c r="J150" s="46"/>
      <c r="K150" s="58">
        <f t="shared" si="32"/>
        <v>0</v>
      </c>
      <c r="L150" s="56">
        <f t="shared" si="33"/>
        <v>25</v>
      </c>
      <c r="M150" s="39">
        <v>533.89830508474574</v>
      </c>
      <c r="N150" s="53">
        <f t="shared" si="34"/>
        <v>15750</v>
      </c>
      <c r="O150" s="46">
        <v>268.82</v>
      </c>
      <c r="P150" s="81">
        <f t="shared" si="39"/>
        <v>533.89830508474574</v>
      </c>
      <c r="Q150" s="58">
        <f t="shared" si="35"/>
        <v>169356.6</v>
      </c>
      <c r="R150" s="46">
        <v>268.82</v>
      </c>
      <c r="S150" s="6" t="s">
        <v>11</v>
      </c>
      <c r="T150" s="53">
        <f t="shared" si="30"/>
        <v>630</v>
      </c>
      <c r="U150" s="59">
        <f t="shared" si="31"/>
        <v>169356.6</v>
      </c>
      <c r="V150" s="91">
        <f t="shared" si="36"/>
        <v>153606.6</v>
      </c>
      <c r="W150" s="44">
        <f t="shared" si="37"/>
        <v>0</v>
      </c>
    </row>
    <row r="151" spans="1:23" ht="78">
      <c r="A151" s="6">
        <v>148</v>
      </c>
      <c r="B151" s="6"/>
      <c r="C151" s="6" t="s">
        <v>555</v>
      </c>
      <c r="D151" s="7" t="s">
        <v>280</v>
      </c>
      <c r="E151" s="6" t="s">
        <v>14</v>
      </c>
      <c r="F151" s="39">
        <f t="shared" si="28"/>
        <v>1800</v>
      </c>
      <c r="G151" s="6">
        <v>57</v>
      </c>
      <c r="H151" s="39">
        <v>1525.4237288135594</v>
      </c>
      <c r="I151" s="39">
        <f t="shared" si="29"/>
        <v>102600</v>
      </c>
      <c r="J151" s="46"/>
      <c r="K151" s="58">
        <f t="shared" si="32"/>
        <v>0</v>
      </c>
      <c r="L151" s="56">
        <f t="shared" si="33"/>
        <v>57</v>
      </c>
      <c r="M151" s="39">
        <v>1525.4237288135594</v>
      </c>
      <c r="N151" s="53">
        <f t="shared" si="34"/>
        <v>102600</v>
      </c>
      <c r="O151" s="46">
        <v>203</v>
      </c>
      <c r="P151" s="81">
        <f t="shared" si="39"/>
        <v>1525.4237288135594</v>
      </c>
      <c r="Q151" s="58">
        <f t="shared" si="35"/>
        <v>365400</v>
      </c>
      <c r="R151" s="46">
        <v>203</v>
      </c>
      <c r="S151" s="6" t="s">
        <v>14</v>
      </c>
      <c r="T151" s="53">
        <f t="shared" si="30"/>
        <v>1800</v>
      </c>
      <c r="U151" s="59">
        <f t="shared" si="31"/>
        <v>365400</v>
      </c>
      <c r="V151" s="91">
        <f t="shared" si="36"/>
        <v>262800</v>
      </c>
      <c r="W151" s="44">
        <f t="shared" si="37"/>
        <v>0</v>
      </c>
    </row>
    <row r="152" spans="1:23" ht="46.8">
      <c r="A152" s="6">
        <v>149</v>
      </c>
      <c r="B152" s="6"/>
      <c r="C152" s="6" t="s">
        <v>556</v>
      </c>
      <c r="D152" s="7" t="s">
        <v>281</v>
      </c>
      <c r="E152" s="6" t="s">
        <v>276</v>
      </c>
      <c r="F152" s="39">
        <f t="shared" si="28"/>
        <v>900</v>
      </c>
      <c r="G152" s="6">
        <v>250</v>
      </c>
      <c r="H152" s="39">
        <v>762.71186440677968</v>
      </c>
      <c r="I152" s="39">
        <f t="shared" si="29"/>
        <v>225000</v>
      </c>
      <c r="J152" s="46"/>
      <c r="K152" s="58">
        <f t="shared" si="32"/>
        <v>0</v>
      </c>
      <c r="L152" s="56">
        <f t="shared" si="33"/>
        <v>250</v>
      </c>
      <c r="M152" s="39">
        <v>762.71186440677968</v>
      </c>
      <c r="N152" s="53">
        <f t="shared" si="34"/>
        <v>225000</v>
      </c>
      <c r="O152" s="46">
        <v>461.6</v>
      </c>
      <c r="P152" s="81">
        <f t="shared" si="39"/>
        <v>762.71186440677968</v>
      </c>
      <c r="Q152" s="58">
        <f t="shared" si="35"/>
        <v>415440</v>
      </c>
      <c r="R152" s="46">
        <v>461.6</v>
      </c>
      <c r="S152" s="6" t="s">
        <v>276</v>
      </c>
      <c r="T152" s="53">
        <f t="shared" si="30"/>
        <v>900</v>
      </c>
      <c r="U152" s="59">
        <f t="shared" si="31"/>
        <v>415440</v>
      </c>
      <c r="V152" s="91">
        <f t="shared" si="36"/>
        <v>190440</v>
      </c>
      <c r="W152" s="44">
        <f t="shared" si="37"/>
        <v>0</v>
      </c>
    </row>
    <row r="153" spans="1:23" ht="15.6">
      <c r="A153" s="6">
        <v>150</v>
      </c>
      <c r="B153" s="6"/>
      <c r="C153" s="6" t="s">
        <v>557</v>
      </c>
      <c r="D153" s="7" t="s">
        <v>282</v>
      </c>
      <c r="E153" s="6" t="s">
        <v>276</v>
      </c>
      <c r="F153" s="39">
        <f t="shared" si="28"/>
        <v>18900</v>
      </c>
      <c r="G153" s="6">
        <v>3</v>
      </c>
      <c r="H153" s="39">
        <v>16016.949152542375</v>
      </c>
      <c r="I153" s="39">
        <f t="shared" si="29"/>
        <v>56700</v>
      </c>
      <c r="J153" s="46"/>
      <c r="K153" s="58">
        <f t="shared" si="32"/>
        <v>0</v>
      </c>
      <c r="L153" s="56">
        <f t="shared" si="33"/>
        <v>3</v>
      </c>
      <c r="M153" s="39">
        <v>16016.949152542375</v>
      </c>
      <c r="N153" s="53">
        <f t="shared" si="34"/>
        <v>56700</v>
      </c>
      <c r="O153" s="46">
        <v>3.97</v>
      </c>
      <c r="P153" s="81">
        <f t="shared" si="39"/>
        <v>16016.949152542375</v>
      </c>
      <c r="Q153" s="58">
        <f t="shared" si="35"/>
        <v>75033</v>
      </c>
      <c r="R153" s="46">
        <v>2.0920000000000001</v>
      </c>
      <c r="S153" s="6" t="s">
        <v>276</v>
      </c>
      <c r="T153" s="53">
        <f t="shared" si="30"/>
        <v>18900</v>
      </c>
      <c r="U153" s="59">
        <f t="shared" si="31"/>
        <v>39538.800000000003</v>
      </c>
      <c r="V153" s="91">
        <f t="shared" si="36"/>
        <v>18333</v>
      </c>
      <c r="W153" s="44">
        <f t="shared" si="37"/>
        <v>0</v>
      </c>
    </row>
    <row r="154" spans="1:23" ht="15.6">
      <c r="A154" s="6">
        <v>151</v>
      </c>
      <c r="B154" s="6"/>
      <c r="C154" s="6" t="s">
        <v>558</v>
      </c>
      <c r="D154" s="7" t="s">
        <v>283</v>
      </c>
      <c r="E154" s="6" t="s">
        <v>11</v>
      </c>
      <c r="F154" s="39">
        <f t="shared" si="28"/>
        <v>1170</v>
      </c>
      <c r="G154" s="6">
        <v>12</v>
      </c>
      <c r="H154" s="39">
        <v>991.52542372881362</v>
      </c>
      <c r="I154" s="39">
        <f t="shared" si="29"/>
        <v>14040</v>
      </c>
      <c r="J154" s="46"/>
      <c r="K154" s="58">
        <f t="shared" si="32"/>
        <v>0</v>
      </c>
      <c r="L154" s="56">
        <f t="shared" si="33"/>
        <v>12</v>
      </c>
      <c r="M154" s="39">
        <v>991.52542372881362</v>
      </c>
      <c r="N154" s="53">
        <f t="shared" si="34"/>
        <v>14040</v>
      </c>
      <c r="O154" s="46">
        <v>0</v>
      </c>
      <c r="P154" s="81">
        <f t="shared" si="39"/>
        <v>991.52542372881362</v>
      </c>
      <c r="Q154" s="58">
        <f t="shared" si="35"/>
        <v>0</v>
      </c>
      <c r="R154" s="46">
        <v>0</v>
      </c>
      <c r="S154" s="6" t="s">
        <v>11</v>
      </c>
      <c r="T154" s="53">
        <f t="shared" si="30"/>
        <v>1170</v>
      </c>
      <c r="U154" s="59">
        <f t="shared" si="31"/>
        <v>0</v>
      </c>
      <c r="V154" s="91">
        <f t="shared" si="36"/>
        <v>0</v>
      </c>
      <c r="W154" s="44">
        <f t="shared" si="37"/>
        <v>14040</v>
      </c>
    </row>
    <row r="155" spans="1:23" ht="15.6">
      <c r="A155" s="6">
        <v>152</v>
      </c>
      <c r="B155" s="6"/>
      <c r="C155" s="6" t="s">
        <v>559</v>
      </c>
      <c r="D155" s="7" t="s">
        <v>284</v>
      </c>
      <c r="E155" s="6" t="s">
        <v>11</v>
      </c>
      <c r="F155" s="39">
        <f t="shared" si="28"/>
        <v>900</v>
      </c>
      <c r="G155" s="6">
        <v>12</v>
      </c>
      <c r="H155" s="39">
        <v>762.71186440677968</v>
      </c>
      <c r="I155" s="39">
        <f t="shared" si="29"/>
        <v>10800</v>
      </c>
      <c r="J155" s="46"/>
      <c r="K155" s="58">
        <f t="shared" si="32"/>
        <v>0</v>
      </c>
      <c r="L155" s="56">
        <f t="shared" si="33"/>
        <v>12</v>
      </c>
      <c r="M155" s="39">
        <v>762.71186440677968</v>
      </c>
      <c r="N155" s="53">
        <f t="shared" si="34"/>
        <v>10800</v>
      </c>
      <c r="O155" s="46">
        <v>0</v>
      </c>
      <c r="P155" s="81">
        <f t="shared" si="39"/>
        <v>762.71186440677968</v>
      </c>
      <c r="Q155" s="58">
        <f t="shared" si="35"/>
        <v>0</v>
      </c>
      <c r="R155" s="46">
        <v>0</v>
      </c>
      <c r="S155" s="6" t="s">
        <v>11</v>
      </c>
      <c r="T155" s="53">
        <f t="shared" si="30"/>
        <v>900</v>
      </c>
      <c r="U155" s="59">
        <f t="shared" si="31"/>
        <v>0</v>
      </c>
      <c r="V155" s="91">
        <f t="shared" si="36"/>
        <v>0</v>
      </c>
      <c r="W155" s="44">
        <f t="shared" si="37"/>
        <v>10800</v>
      </c>
    </row>
    <row r="156" spans="1:23" ht="15.6">
      <c r="A156" s="6">
        <v>153</v>
      </c>
      <c r="B156" s="6"/>
      <c r="C156" s="6" t="s">
        <v>560</v>
      </c>
      <c r="D156" s="7" t="s">
        <v>285</v>
      </c>
      <c r="E156" s="6" t="s">
        <v>276</v>
      </c>
      <c r="F156" s="39">
        <f t="shared" si="28"/>
        <v>15300</v>
      </c>
      <c r="G156" s="6">
        <v>3</v>
      </c>
      <c r="H156" s="39">
        <v>12966.101694915254</v>
      </c>
      <c r="I156" s="39">
        <f t="shared" si="29"/>
        <v>45900</v>
      </c>
      <c r="J156" s="46"/>
      <c r="K156" s="58">
        <f t="shared" si="32"/>
        <v>0</v>
      </c>
      <c r="L156" s="56">
        <f t="shared" si="33"/>
        <v>3</v>
      </c>
      <c r="M156" s="39">
        <v>12966.101694915254</v>
      </c>
      <c r="N156" s="53">
        <f t="shared" si="34"/>
        <v>45900</v>
      </c>
      <c r="O156" s="46">
        <v>78.23</v>
      </c>
      <c r="P156" s="81">
        <f t="shared" si="39"/>
        <v>12966.101694915254</v>
      </c>
      <c r="Q156" s="58">
        <f t="shared" si="35"/>
        <v>1196919</v>
      </c>
      <c r="R156" s="46">
        <v>78.23</v>
      </c>
      <c r="S156" s="6" t="s">
        <v>276</v>
      </c>
      <c r="T156" s="53">
        <f t="shared" si="30"/>
        <v>15300</v>
      </c>
      <c r="U156" s="59">
        <f t="shared" si="31"/>
        <v>1196919</v>
      </c>
      <c r="V156" s="91">
        <f t="shared" si="36"/>
        <v>1151019</v>
      </c>
      <c r="W156" s="44">
        <f t="shared" si="37"/>
        <v>0</v>
      </c>
    </row>
    <row r="157" spans="1:23" ht="31.2">
      <c r="A157" s="6">
        <v>154</v>
      </c>
      <c r="B157" s="6"/>
      <c r="C157" s="6" t="s">
        <v>561</v>
      </c>
      <c r="D157" s="7" t="s">
        <v>286</v>
      </c>
      <c r="E157" s="6" t="s">
        <v>11</v>
      </c>
      <c r="F157" s="39">
        <f t="shared" si="28"/>
        <v>2700</v>
      </c>
      <c r="G157" s="6">
        <v>500</v>
      </c>
      <c r="H157" s="39">
        <v>2288.1355932203392</v>
      </c>
      <c r="I157" s="39">
        <f t="shared" si="29"/>
        <v>1350000</v>
      </c>
      <c r="J157" s="46"/>
      <c r="K157" s="58">
        <f t="shared" si="32"/>
        <v>0</v>
      </c>
      <c r="L157" s="56">
        <f t="shared" si="33"/>
        <v>500</v>
      </c>
      <c r="M157" s="39">
        <v>2288.1355932203392</v>
      </c>
      <c r="N157" s="53">
        <f t="shared" si="34"/>
        <v>1350000</v>
      </c>
      <c r="O157" s="46">
        <v>348.01</v>
      </c>
      <c r="P157" s="81">
        <f t="shared" si="39"/>
        <v>2288.1355932203392</v>
      </c>
      <c r="Q157" s="58">
        <f t="shared" si="35"/>
        <v>939627</v>
      </c>
      <c r="R157" s="46">
        <v>348.01</v>
      </c>
      <c r="S157" s="6" t="s">
        <v>11</v>
      </c>
      <c r="T157" s="53">
        <f t="shared" si="30"/>
        <v>2700</v>
      </c>
      <c r="U157" s="59">
        <f t="shared" si="31"/>
        <v>939627</v>
      </c>
      <c r="V157" s="91">
        <f t="shared" si="36"/>
        <v>0</v>
      </c>
      <c r="W157" s="44">
        <f t="shared" si="37"/>
        <v>410373</v>
      </c>
    </row>
    <row r="158" spans="1:23" ht="31.2">
      <c r="A158" s="6">
        <v>155</v>
      </c>
      <c r="B158" s="6"/>
      <c r="C158" s="6" t="s">
        <v>562</v>
      </c>
      <c r="D158" s="7" t="s">
        <v>287</v>
      </c>
      <c r="E158" s="6" t="s">
        <v>276</v>
      </c>
      <c r="F158" s="39">
        <f t="shared" si="28"/>
        <v>9000</v>
      </c>
      <c r="G158" s="6">
        <v>1.5</v>
      </c>
      <c r="H158" s="39">
        <v>7627.1186440677966</v>
      </c>
      <c r="I158" s="39">
        <f t="shared" si="29"/>
        <v>13500</v>
      </c>
      <c r="J158" s="46"/>
      <c r="K158" s="58">
        <f t="shared" si="32"/>
        <v>0</v>
      </c>
      <c r="L158" s="56">
        <f t="shared" si="33"/>
        <v>1.5</v>
      </c>
      <c r="M158" s="39">
        <v>7627.1186440677966</v>
      </c>
      <c r="N158" s="53">
        <f t="shared" si="34"/>
        <v>13500</v>
      </c>
      <c r="O158" s="46">
        <v>28.01</v>
      </c>
      <c r="P158" s="81">
        <f t="shared" si="39"/>
        <v>7627.1186440677966</v>
      </c>
      <c r="Q158" s="58">
        <f t="shared" si="35"/>
        <v>252090</v>
      </c>
      <c r="R158" s="46">
        <v>28.01</v>
      </c>
      <c r="S158" s="6" t="s">
        <v>276</v>
      </c>
      <c r="T158" s="53">
        <f t="shared" si="30"/>
        <v>9000</v>
      </c>
      <c r="U158" s="59">
        <f t="shared" si="31"/>
        <v>252090</v>
      </c>
      <c r="V158" s="91">
        <f t="shared" si="36"/>
        <v>238590</v>
      </c>
      <c r="W158" s="44">
        <f t="shared" si="37"/>
        <v>0</v>
      </c>
    </row>
    <row r="159" spans="1:23" ht="31.2">
      <c r="A159" s="6">
        <v>156</v>
      </c>
      <c r="B159" s="6"/>
      <c r="C159" s="6" t="s">
        <v>563</v>
      </c>
      <c r="D159" s="7" t="s">
        <v>288</v>
      </c>
      <c r="E159" s="6" t="s">
        <v>276</v>
      </c>
      <c r="F159" s="39">
        <f t="shared" si="28"/>
        <v>7200</v>
      </c>
      <c r="G159" s="6">
        <v>23</v>
      </c>
      <c r="H159" s="39">
        <v>6101.6949152542375</v>
      </c>
      <c r="I159" s="39">
        <f t="shared" si="29"/>
        <v>165600</v>
      </c>
      <c r="J159" s="46"/>
      <c r="K159" s="58">
        <f t="shared" si="32"/>
        <v>0</v>
      </c>
      <c r="L159" s="56">
        <f t="shared" si="33"/>
        <v>23</v>
      </c>
      <c r="M159" s="39">
        <v>6101.6949152542375</v>
      </c>
      <c r="N159" s="53">
        <f t="shared" si="34"/>
        <v>165600</v>
      </c>
      <c r="O159" s="46">
        <v>16.062000000000001</v>
      </c>
      <c r="P159" s="81">
        <f t="shared" si="39"/>
        <v>6101.6949152542375</v>
      </c>
      <c r="Q159" s="58">
        <f t="shared" si="35"/>
        <v>115646.40000000001</v>
      </c>
      <c r="R159" s="46">
        <v>16.062000000000001</v>
      </c>
      <c r="S159" s="6" t="s">
        <v>276</v>
      </c>
      <c r="T159" s="53">
        <f t="shared" si="30"/>
        <v>7200</v>
      </c>
      <c r="U159" s="59">
        <f t="shared" si="31"/>
        <v>115646.40000000001</v>
      </c>
      <c r="V159" s="91">
        <f t="shared" si="36"/>
        <v>0</v>
      </c>
      <c r="W159" s="44">
        <f t="shared" si="37"/>
        <v>49953.599999999991</v>
      </c>
    </row>
    <row r="160" spans="1:23" ht="31.2">
      <c r="A160" s="6">
        <v>157</v>
      </c>
      <c r="B160" s="6"/>
      <c r="C160" s="6" t="s">
        <v>564</v>
      </c>
      <c r="D160" s="7" t="s">
        <v>289</v>
      </c>
      <c r="E160" s="6" t="s">
        <v>290</v>
      </c>
      <c r="F160" s="39">
        <f t="shared" si="28"/>
        <v>126000</v>
      </c>
      <c r="G160" s="6">
        <v>1.25</v>
      </c>
      <c r="H160" s="39">
        <v>106779.66101694916</v>
      </c>
      <c r="I160" s="39">
        <f t="shared" si="29"/>
        <v>157500</v>
      </c>
      <c r="J160" s="46"/>
      <c r="K160" s="58">
        <f t="shared" si="32"/>
        <v>0</v>
      </c>
      <c r="L160" s="56">
        <f t="shared" si="33"/>
        <v>1.25</v>
      </c>
      <c r="M160" s="39">
        <v>106779.66101694916</v>
      </c>
      <c r="N160" s="53">
        <f t="shared" si="34"/>
        <v>157500</v>
      </c>
      <c r="O160" s="46">
        <v>0.73199999999999998</v>
      </c>
      <c r="P160" s="81">
        <f t="shared" si="39"/>
        <v>106779.66101694916</v>
      </c>
      <c r="Q160" s="58">
        <f t="shared" si="35"/>
        <v>92232</v>
      </c>
      <c r="R160" s="46">
        <v>0.52100000000000002</v>
      </c>
      <c r="S160" s="6" t="s">
        <v>290</v>
      </c>
      <c r="T160" s="53">
        <f t="shared" si="30"/>
        <v>126000</v>
      </c>
      <c r="U160" s="59">
        <f t="shared" si="31"/>
        <v>65646</v>
      </c>
      <c r="V160" s="91">
        <f t="shared" si="36"/>
        <v>0</v>
      </c>
      <c r="W160" s="44">
        <f t="shared" si="37"/>
        <v>65268</v>
      </c>
    </row>
    <row r="161" spans="1:23" ht="46.8">
      <c r="A161" s="6">
        <v>158</v>
      </c>
      <c r="B161" s="6"/>
      <c r="C161" s="6" t="s">
        <v>565</v>
      </c>
      <c r="D161" s="7" t="s">
        <v>291</v>
      </c>
      <c r="E161" s="6" t="s">
        <v>11</v>
      </c>
      <c r="F161" s="39">
        <f t="shared" si="28"/>
        <v>1224</v>
      </c>
      <c r="G161" s="6">
        <v>1600</v>
      </c>
      <c r="H161" s="39">
        <v>1037.2881355932204</v>
      </c>
      <c r="I161" s="39">
        <f t="shared" si="29"/>
        <v>1958400</v>
      </c>
      <c r="J161" s="46"/>
      <c r="K161" s="58">
        <f t="shared" si="32"/>
        <v>0</v>
      </c>
      <c r="L161" s="56">
        <f t="shared" si="33"/>
        <v>1600</v>
      </c>
      <c r="M161" s="39">
        <v>1037.2881355932204</v>
      </c>
      <c r="N161" s="53">
        <f t="shared" si="34"/>
        <v>1958400</v>
      </c>
      <c r="O161" s="46">
        <v>1696.98</v>
      </c>
      <c r="P161" s="81">
        <f t="shared" si="39"/>
        <v>1037.2881355932204</v>
      </c>
      <c r="Q161" s="58">
        <f t="shared" si="35"/>
        <v>2077103.52</v>
      </c>
      <c r="R161" s="46">
        <v>1696.98</v>
      </c>
      <c r="S161" s="6" t="s">
        <v>11</v>
      </c>
      <c r="T161" s="53">
        <f t="shared" si="30"/>
        <v>1224</v>
      </c>
      <c r="U161" s="59">
        <f t="shared" si="31"/>
        <v>2077103.52</v>
      </c>
      <c r="V161" s="91">
        <f t="shared" si="36"/>
        <v>118703.52000000002</v>
      </c>
      <c r="W161" s="44">
        <f t="shared" si="37"/>
        <v>0</v>
      </c>
    </row>
    <row r="162" spans="1:23" ht="31.2">
      <c r="A162" s="6">
        <v>159</v>
      </c>
      <c r="B162" s="6"/>
      <c r="C162" s="6" t="s">
        <v>566</v>
      </c>
      <c r="D162" s="7" t="s">
        <v>292</v>
      </c>
      <c r="E162" s="6" t="s">
        <v>11</v>
      </c>
      <c r="F162" s="39">
        <f t="shared" si="28"/>
        <v>360</v>
      </c>
      <c r="G162" s="6">
        <v>77.78</v>
      </c>
      <c r="H162" s="39">
        <v>305.08474576271186</v>
      </c>
      <c r="I162" s="39">
        <f t="shared" si="29"/>
        <v>28000.799999999999</v>
      </c>
      <c r="J162" s="46"/>
      <c r="K162" s="58">
        <f t="shared" si="32"/>
        <v>0</v>
      </c>
      <c r="L162" s="56">
        <f t="shared" si="33"/>
        <v>77.78</v>
      </c>
      <c r="M162" s="39">
        <v>305.08474576271186</v>
      </c>
      <c r="N162" s="53">
        <f t="shared" si="34"/>
        <v>28000.799999999999</v>
      </c>
      <c r="O162" s="46">
        <v>41</v>
      </c>
      <c r="P162" s="81">
        <f t="shared" si="39"/>
        <v>305.08474576271186</v>
      </c>
      <c r="Q162" s="58">
        <f t="shared" si="35"/>
        <v>14760</v>
      </c>
      <c r="R162" s="46">
        <v>41</v>
      </c>
      <c r="S162" s="6" t="s">
        <v>11</v>
      </c>
      <c r="T162" s="53">
        <f t="shared" si="30"/>
        <v>360</v>
      </c>
      <c r="U162" s="59">
        <f t="shared" si="31"/>
        <v>14760</v>
      </c>
      <c r="V162" s="91">
        <f t="shared" si="36"/>
        <v>0</v>
      </c>
      <c r="W162" s="44">
        <f t="shared" si="37"/>
        <v>13240.8</v>
      </c>
    </row>
    <row r="163" spans="1:23" ht="109.2">
      <c r="A163" s="6">
        <v>160</v>
      </c>
      <c r="B163" s="6"/>
      <c r="C163" s="6" t="s">
        <v>567</v>
      </c>
      <c r="D163" s="7" t="s">
        <v>293</v>
      </c>
      <c r="E163" s="6" t="s">
        <v>11</v>
      </c>
      <c r="F163" s="39">
        <f t="shared" si="28"/>
        <v>270</v>
      </c>
      <c r="G163" s="6">
        <v>4447</v>
      </c>
      <c r="H163" s="39">
        <v>228.81355932203391</v>
      </c>
      <c r="I163" s="39">
        <f t="shared" si="29"/>
        <v>1200690</v>
      </c>
      <c r="J163" s="46"/>
      <c r="K163" s="58">
        <f t="shared" si="32"/>
        <v>0</v>
      </c>
      <c r="L163" s="56">
        <f t="shared" si="33"/>
        <v>4447</v>
      </c>
      <c r="M163" s="39">
        <v>228.81355932203391</v>
      </c>
      <c r="N163" s="53">
        <f t="shared" si="34"/>
        <v>1200690</v>
      </c>
      <c r="O163" s="46">
        <v>1585.27</v>
      </c>
      <c r="P163" s="81">
        <f t="shared" si="39"/>
        <v>228.81355932203391</v>
      </c>
      <c r="Q163" s="58">
        <f t="shared" si="35"/>
        <v>428022.9</v>
      </c>
      <c r="R163" s="46">
        <v>1475.27</v>
      </c>
      <c r="S163" s="6" t="s">
        <v>11</v>
      </c>
      <c r="T163" s="53">
        <f t="shared" si="30"/>
        <v>270</v>
      </c>
      <c r="U163" s="59">
        <f t="shared" si="31"/>
        <v>398322.9</v>
      </c>
      <c r="V163" s="91">
        <f t="shared" si="36"/>
        <v>0</v>
      </c>
      <c r="W163" s="44">
        <f t="shared" si="37"/>
        <v>772667.1</v>
      </c>
    </row>
    <row r="164" spans="1:23" ht="15.6">
      <c r="A164" s="6">
        <v>161</v>
      </c>
      <c r="B164" s="6"/>
      <c r="C164" s="6" t="s">
        <v>568</v>
      </c>
      <c r="D164" s="7" t="s">
        <v>294</v>
      </c>
      <c r="E164" s="6" t="s">
        <v>11</v>
      </c>
      <c r="F164" s="39">
        <f t="shared" si="28"/>
        <v>1710</v>
      </c>
      <c r="G164" s="6">
        <v>85</v>
      </c>
      <c r="H164" s="39">
        <v>1449.1525423728815</v>
      </c>
      <c r="I164" s="39">
        <f t="shared" si="29"/>
        <v>145350</v>
      </c>
      <c r="J164" s="46"/>
      <c r="K164" s="58">
        <f t="shared" si="32"/>
        <v>0</v>
      </c>
      <c r="L164" s="56">
        <f t="shared" si="33"/>
        <v>85</v>
      </c>
      <c r="M164" s="39">
        <v>1449.1525423728815</v>
      </c>
      <c r="N164" s="53">
        <f t="shared" si="34"/>
        <v>145350</v>
      </c>
      <c r="O164" s="46">
        <v>93.41</v>
      </c>
      <c r="P164" s="81">
        <f t="shared" si="39"/>
        <v>1449.1525423728815</v>
      </c>
      <c r="Q164" s="58">
        <f t="shared" si="35"/>
        <v>159731.1</v>
      </c>
      <c r="R164" s="46">
        <v>91.23</v>
      </c>
      <c r="S164" s="6" t="s">
        <v>11</v>
      </c>
      <c r="T164" s="53">
        <f t="shared" si="30"/>
        <v>1710</v>
      </c>
      <c r="U164" s="59">
        <f t="shared" si="31"/>
        <v>156003.30000000002</v>
      </c>
      <c r="V164" s="91">
        <f t="shared" si="36"/>
        <v>14381.100000000006</v>
      </c>
      <c r="W164" s="44">
        <f t="shared" si="37"/>
        <v>0</v>
      </c>
    </row>
    <row r="165" spans="1:23" ht="15.6">
      <c r="A165" s="6">
        <v>162</v>
      </c>
      <c r="B165" s="6"/>
      <c r="C165" s="6" t="s">
        <v>569</v>
      </c>
      <c r="D165" s="7" t="s">
        <v>295</v>
      </c>
      <c r="E165" s="6" t="s">
        <v>11</v>
      </c>
      <c r="F165" s="39">
        <f t="shared" si="28"/>
        <v>1440</v>
      </c>
      <c r="G165" s="6">
        <v>225</v>
      </c>
      <c r="H165" s="39">
        <v>1220.3389830508474</v>
      </c>
      <c r="I165" s="39">
        <f t="shared" si="29"/>
        <v>324000</v>
      </c>
      <c r="J165" s="46"/>
      <c r="K165" s="58">
        <f t="shared" si="32"/>
        <v>0</v>
      </c>
      <c r="L165" s="56">
        <f t="shared" si="33"/>
        <v>225</v>
      </c>
      <c r="M165" s="39">
        <v>1220.3389830508474</v>
      </c>
      <c r="N165" s="53">
        <f t="shared" si="34"/>
        <v>324000</v>
      </c>
      <c r="O165" s="46">
        <v>372.9</v>
      </c>
      <c r="P165" s="81">
        <f t="shared" si="39"/>
        <v>1220.3389830508474</v>
      </c>
      <c r="Q165" s="58">
        <f t="shared" si="35"/>
        <v>536976</v>
      </c>
      <c r="R165" s="46">
        <v>372.9</v>
      </c>
      <c r="S165" s="6" t="s">
        <v>11</v>
      </c>
      <c r="T165" s="53">
        <f t="shared" si="30"/>
        <v>1440</v>
      </c>
      <c r="U165" s="59">
        <f t="shared" si="31"/>
        <v>536976</v>
      </c>
      <c r="V165" s="91">
        <f t="shared" si="36"/>
        <v>212976</v>
      </c>
      <c r="W165" s="44">
        <f t="shared" si="37"/>
        <v>0</v>
      </c>
    </row>
    <row r="166" spans="1:23" ht="15.6">
      <c r="A166" s="6">
        <v>163</v>
      </c>
      <c r="B166" s="6"/>
      <c r="C166" s="6" t="s">
        <v>570</v>
      </c>
      <c r="D166" s="7" t="s">
        <v>296</v>
      </c>
      <c r="E166" s="6" t="s">
        <v>11</v>
      </c>
      <c r="F166" s="39">
        <f t="shared" si="28"/>
        <v>1440</v>
      </c>
      <c r="G166" s="6">
        <v>350</v>
      </c>
      <c r="H166" s="39">
        <v>1220.3389830508474</v>
      </c>
      <c r="I166" s="39">
        <f t="shared" si="29"/>
        <v>504000</v>
      </c>
      <c r="J166" s="46"/>
      <c r="K166" s="58">
        <f t="shared" si="32"/>
        <v>0</v>
      </c>
      <c r="L166" s="56">
        <f t="shared" si="33"/>
        <v>350</v>
      </c>
      <c r="M166" s="39">
        <v>1220.3389830508474</v>
      </c>
      <c r="N166" s="53">
        <f t="shared" si="34"/>
        <v>504000</v>
      </c>
      <c r="O166" s="46">
        <v>219.91800000000001</v>
      </c>
      <c r="P166" s="81">
        <f t="shared" si="39"/>
        <v>1220.3389830508474</v>
      </c>
      <c r="Q166" s="58">
        <f t="shared" si="35"/>
        <v>316681.92</v>
      </c>
      <c r="R166" s="46">
        <v>437.572</v>
      </c>
      <c r="S166" s="6" t="s">
        <v>11</v>
      </c>
      <c r="T166" s="53">
        <f t="shared" si="30"/>
        <v>1440</v>
      </c>
      <c r="U166" s="59">
        <f t="shared" si="31"/>
        <v>630103.68000000005</v>
      </c>
      <c r="V166" s="91">
        <f t="shared" si="36"/>
        <v>0</v>
      </c>
      <c r="W166" s="44">
        <f t="shared" si="37"/>
        <v>187318.08000000002</v>
      </c>
    </row>
    <row r="167" spans="1:23" ht="46.8">
      <c r="A167" s="6">
        <v>164</v>
      </c>
      <c r="B167" s="6"/>
      <c r="C167" s="6" t="s">
        <v>571</v>
      </c>
      <c r="D167" s="7" t="s">
        <v>297</v>
      </c>
      <c r="E167" s="6" t="s">
        <v>11</v>
      </c>
      <c r="F167" s="39">
        <f t="shared" si="28"/>
        <v>360</v>
      </c>
      <c r="G167" s="6">
        <v>4447</v>
      </c>
      <c r="H167" s="39">
        <v>305.08474576271186</v>
      </c>
      <c r="I167" s="39">
        <f t="shared" si="29"/>
        <v>1600920</v>
      </c>
      <c r="J167" s="46"/>
      <c r="K167" s="58">
        <f t="shared" si="32"/>
        <v>0</v>
      </c>
      <c r="L167" s="56">
        <f t="shared" si="33"/>
        <v>4447</v>
      </c>
      <c r="M167" s="39">
        <v>305.08474576271186</v>
      </c>
      <c r="N167" s="53">
        <f t="shared" si="34"/>
        <v>1600920</v>
      </c>
      <c r="O167" s="46">
        <v>3033.6289999999999</v>
      </c>
      <c r="P167" s="81">
        <f t="shared" si="39"/>
        <v>305.08474576271186</v>
      </c>
      <c r="Q167" s="58">
        <f t="shared" si="35"/>
        <v>1092106.44</v>
      </c>
      <c r="R167" s="46">
        <v>2923.6289999999999</v>
      </c>
      <c r="S167" s="6" t="s">
        <v>11</v>
      </c>
      <c r="T167" s="53">
        <f t="shared" si="30"/>
        <v>360</v>
      </c>
      <c r="U167" s="59">
        <f t="shared" si="31"/>
        <v>1052506.44</v>
      </c>
      <c r="V167" s="91">
        <f t="shared" si="36"/>
        <v>0</v>
      </c>
      <c r="W167" s="44">
        <f t="shared" si="37"/>
        <v>508813.56000000006</v>
      </c>
    </row>
    <row r="168" spans="1:23" ht="15.6">
      <c r="A168" s="6">
        <v>165</v>
      </c>
      <c r="B168" s="6"/>
      <c r="C168" s="6" t="s">
        <v>572</v>
      </c>
      <c r="D168" s="7" t="s">
        <v>298</v>
      </c>
      <c r="E168" s="6" t="s">
        <v>11</v>
      </c>
      <c r="F168" s="39">
        <f t="shared" si="28"/>
        <v>360</v>
      </c>
      <c r="G168" s="6">
        <v>313</v>
      </c>
      <c r="H168" s="39">
        <v>305.08474576271186</v>
      </c>
      <c r="I168" s="39">
        <f t="shared" si="29"/>
        <v>112680</v>
      </c>
      <c r="J168" s="46"/>
      <c r="K168" s="58">
        <f t="shared" si="32"/>
        <v>0</v>
      </c>
      <c r="L168" s="56">
        <f t="shared" si="33"/>
        <v>313</v>
      </c>
      <c r="M168" s="39">
        <v>305.08474576271186</v>
      </c>
      <c r="N168" s="53">
        <f t="shared" si="34"/>
        <v>112680</v>
      </c>
      <c r="O168" s="46">
        <v>0</v>
      </c>
      <c r="P168" s="81">
        <f t="shared" si="39"/>
        <v>305.08474576271186</v>
      </c>
      <c r="Q168" s="58">
        <f t="shared" si="35"/>
        <v>0</v>
      </c>
      <c r="R168" s="46">
        <v>0</v>
      </c>
      <c r="S168" s="6" t="s">
        <v>11</v>
      </c>
      <c r="T168" s="53">
        <f t="shared" si="30"/>
        <v>360</v>
      </c>
      <c r="U168" s="59">
        <f t="shared" si="31"/>
        <v>0</v>
      </c>
      <c r="V168" s="91">
        <f t="shared" si="36"/>
        <v>0</v>
      </c>
      <c r="W168" s="44">
        <f t="shared" si="37"/>
        <v>112680</v>
      </c>
    </row>
    <row r="169" spans="1:23" ht="15.6">
      <c r="A169" s="6">
        <v>166</v>
      </c>
      <c r="B169" s="6"/>
      <c r="C169" s="6" t="s">
        <v>573</v>
      </c>
      <c r="D169" s="7" t="s">
        <v>299</v>
      </c>
      <c r="E169" s="6" t="s">
        <v>11</v>
      </c>
      <c r="F169" s="39">
        <f t="shared" si="28"/>
        <v>270</v>
      </c>
      <c r="G169" s="6">
        <v>88</v>
      </c>
      <c r="H169" s="39">
        <v>228.81355932203391</v>
      </c>
      <c r="I169" s="39">
        <f t="shared" si="29"/>
        <v>23760</v>
      </c>
      <c r="J169" s="46"/>
      <c r="K169" s="58">
        <f t="shared" si="32"/>
        <v>0</v>
      </c>
      <c r="L169" s="56">
        <f t="shared" si="33"/>
        <v>88</v>
      </c>
      <c r="M169" s="39">
        <v>228.81355932203391</v>
      </c>
      <c r="N169" s="53">
        <f t="shared" si="34"/>
        <v>23760</v>
      </c>
      <c r="O169" s="46">
        <v>109.23</v>
      </c>
      <c r="P169" s="81">
        <f t="shared" si="39"/>
        <v>228.81355932203391</v>
      </c>
      <c r="Q169" s="58">
        <f t="shared" si="35"/>
        <v>29492.100000000002</v>
      </c>
      <c r="R169" s="46">
        <v>93.180999999999997</v>
      </c>
      <c r="S169" s="6" t="s">
        <v>11</v>
      </c>
      <c r="T169" s="53">
        <f t="shared" si="30"/>
        <v>270</v>
      </c>
      <c r="U169" s="59">
        <f t="shared" si="31"/>
        <v>25158.87</v>
      </c>
      <c r="V169" s="91">
        <f t="shared" si="36"/>
        <v>5732.1000000000022</v>
      </c>
      <c r="W169" s="44">
        <f t="shared" si="37"/>
        <v>0</v>
      </c>
    </row>
    <row r="170" spans="1:23" ht="15.6">
      <c r="A170" s="6">
        <v>167</v>
      </c>
      <c r="B170" s="6"/>
      <c r="C170" s="6" t="s">
        <v>574</v>
      </c>
      <c r="D170" s="7" t="s">
        <v>300</v>
      </c>
      <c r="E170" s="6" t="s">
        <v>11</v>
      </c>
      <c r="F170" s="39">
        <f t="shared" si="28"/>
        <v>9000</v>
      </c>
      <c r="G170" s="6">
        <v>100</v>
      </c>
      <c r="H170" s="39">
        <v>7627.1186440677966</v>
      </c>
      <c r="I170" s="39">
        <f t="shared" si="29"/>
        <v>900000</v>
      </c>
      <c r="J170" s="46"/>
      <c r="K170" s="58">
        <f t="shared" si="32"/>
        <v>0</v>
      </c>
      <c r="L170" s="56">
        <f t="shared" si="33"/>
        <v>100</v>
      </c>
      <c r="M170" s="39">
        <v>7627.1186440677966</v>
      </c>
      <c r="N170" s="53">
        <f t="shared" si="34"/>
        <v>900000</v>
      </c>
      <c r="O170" s="46">
        <v>0</v>
      </c>
      <c r="P170" s="81">
        <f t="shared" si="39"/>
        <v>7627.1186440677966</v>
      </c>
      <c r="Q170" s="58">
        <f t="shared" si="35"/>
        <v>0</v>
      </c>
      <c r="R170" s="46">
        <v>0</v>
      </c>
      <c r="S170" s="6" t="s">
        <v>11</v>
      </c>
      <c r="T170" s="53">
        <f t="shared" si="30"/>
        <v>9000</v>
      </c>
      <c r="U170" s="59">
        <f t="shared" si="31"/>
        <v>0</v>
      </c>
      <c r="V170" s="91">
        <f t="shared" si="36"/>
        <v>0</v>
      </c>
      <c r="W170" s="44">
        <f t="shared" si="37"/>
        <v>900000</v>
      </c>
    </row>
    <row r="171" spans="1:23" ht="15.6">
      <c r="A171" s="6">
        <v>168</v>
      </c>
      <c r="B171" s="6"/>
      <c r="C171" s="6" t="s">
        <v>575</v>
      </c>
      <c r="D171" s="7" t="s">
        <v>301</v>
      </c>
      <c r="E171" s="6" t="s">
        <v>11</v>
      </c>
      <c r="F171" s="39">
        <f t="shared" si="28"/>
        <v>12000</v>
      </c>
      <c r="G171" s="6">
        <v>7</v>
      </c>
      <c r="H171" s="39">
        <v>10169.491525423729</v>
      </c>
      <c r="I171" s="39">
        <f t="shared" si="29"/>
        <v>84000</v>
      </c>
      <c r="J171" s="46"/>
      <c r="K171" s="58">
        <f t="shared" si="32"/>
        <v>0</v>
      </c>
      <c r="L171" s="56">
        <f t="shared" si="33"/>
        <v>7</v>
      </c>
      <c r="M171" s="39">
        <v>10169.491525423729</v>
      </c>
      <c r="N171" s="53">
        <f t="shared" si="34"/>
        <v>84000</v>
      </c>
      <c r="O171" s="46">
        <v>14.64</v>
      </c>
      <c r="P171" s="81">
        <f t="shared" si="39"/>
        <v>10169.491525423729</v>
      </c>
      <c r="Q171" s="58">
        <f t="shared" si="35"/>
        <v>175680</v>
      </c>
      <c r="R171" s="46">
        <v>13.56</v>
      </c>
      <c r="S171" s="6" t="s">
        <v>11</v>
      </c>
      <c r="T171" s="53">
        <f t="shared" si="30"/>
        <v>12000</v>
      </c>
      <c r="U171" s="59">
        <f t="shared" si="31"/>
        <v>162720</v>
      </c>
      <c r="V171" s="91">
        <f t="shared" si="36"/>
        <v>91680</v>
      </c>
      <c r="W171" s="44">
        <f t="shared" si="37"/>
        <v>0</v>
      </c>
    </row>
    <row r="172" spans="1:23" ht="15.6">
      <c r="A172" s="6">
        <v>169</v>
      </c>
      <c r="B172" s="6"/>
      <c r="C172" s="6" t="s">
        <v>576</v>
      </c>
      <c r="D172" s="7" t="s">
        <v>302</v>
      </c>
      <c r="E172" s="6" t="s">
        <v>11</v>
      </c>
      <c r="F172" s="39">
        <f t="shared" si="28"/>
        <v>9000</v>
      </c>
      <c r="G172" s="6">
        <v>15</v>
      </c>
      <c r="H172" s="39">
        <v>7627.1186440677966</v>
      </c>
      <c r="I172" s="39">
        <f t="shared" si="29"/>
        <v>135000</v>
      </c>
      <c r="J172" s="46"/>
      <c r="K172" s="58">
        <f t="shared" si="32"/>
        <v>0</v>
      </c>
      <c r="L172" s="56">
        <f t="shared" si="33"/>
        <v>15</v>
      </c>
      <c r="M172" s="39">
        <v>7627.1186440677966</v>
      </c>
      <c r="N172" s="53">
        <f t="shared" si="34"/>
        <v>135000</v>
      </c>
      <c r="O172" s="46">
        <v>40.04</v>
      </c>
      <c r="P172" s="81">
        <f t="shared" si="39"/>
        <v>7627.1186440677966</v>
      </c>
      <c r="Q172" s="58">
        <f t="shared" si="35"/>
        <v>360360</v>
      </c>
      <c r="R172" s="46">
        <v>36.043999999999997</v>
      </c>
      <c r="S172" s="6" t="s">
        <v>11</v>
      </c>
      <c r="T172" s="53">
        <f t="shared" si="30"/>
        <v>9000</v>
      </c>
      <c r="U172" s="59">
        <f t="shared" si="31"/>
        <v>324396</v>
      </c>
      <c r="V172" s="91">
        <f t="shared" si="36"/>
        <v>225360</v>
      </c>
      <c r="W172" s="44">
        <f t="shared" si="37"/>
        <v>0</v>
      </c>
    </row>
    <row r="173" spans="1:23" ht="15.6">
      <c r="A173" s="6">
        <v>170</v>
      </c>
      <c r="B173" s="6"/>
      <c r="C173" s="6" t="s">
        <v>577</v>
      </c>
      <c r="D173" s="7" t="s">
        <v>303</v>
      </c>
      <c r="E173" s="6" t="s">
        <v>11</v>
      </c>
      <c r="F173" s="39">
        <f t="shared" si="28"/>
        <v>1800</v>
      </c>
      <c r="G173" s="6">
        <v>150</v>
      </c>
      <c r="H173" s="39">
        <v>1525.4237288135594</v>
      </c>
      <c r="I173" s="39">
        <f t="shared" si="29"/>
        <v>270000</v>
      </c>
      <c r="J173" s="46"/>
      <c r="K173" s="58">
        <f t="shared" si="32"/>
        <v>0</v>
      </c>
      <c r="L173" s="56">
        <f t="shared" si="33"/>
        <v>150</v>
      </c>
      <c r="M173" s="39">
        <v>1525.4237288135594</v>
      </c>
      <c r="N173" s="53">
        <f t="shared" si="34"/>
        <v>270000</v>
      </c>
      <c r="O173" s="46">
        <v>69.02</v>
      </c>
      <c r="P173" s="81">
        <f t="shared" si="39"/>
        <v>1525.4237288135594</v>
      </c>
      <c r="Q173" s="58">
        <f t="shared" si="35"/>
        <v>124236</v>
      </c>
      <c r="R173" s="46">
        <v>69.02</v>
      </c>
      <c r="S173" s="6" t="s">
        <v>11</v>
      </c>
      <c r="T173" s="53">
        <f t="shared" si="30"/>
        <v>1800</v>
      </c>
      <c r="U173" s="59">
        <f t="shared" si="31"/>
        <v>124236</v>
      </c>
      <c r="V173" s="91">
        <f t="shared" si="36"/>
        <v>0</v>
      </c>
      <c r="W173" s="44">
        <f t="shared" si="37"/>
        <v>145764</v>
      </c>
    </row>
    <row r="174" spans="1:23" ht="31.2">
      <c r="A174" s="6">
        <v>171</v>
      </c>
      <c r="B174" s="6"/>
      <c r="C174" s="6" t="s">
        <v>578</v>
      </c>
      <c r="D174" s="22" t="s">
        <v>304</v>
      </c>
      <c r="E174" s="6" t="s">
        <v>11</v>
      </c>
      <c r="F174" s="39">
        <f t="shared" si="28"/>
        <v>6300</v>
      </c>
      <c r="G174" s="6">
        <v>50</v>
      </c>
      <c r="H174" s="39">
        <v>5338.9830508474579</v>
      </c>
      <c r="I174" s="39">
        <f t="shared" si="29"/>
        <v>315000</v>
      </c>
      <c r="J174" s="46"/>
      <c r="K174" s="58">
        <f t="shared" si="32"/>
        <v>0</v>
      </c>
      <c r="L174" s="56">
        <f t="shared" si="33"/>
        <v>50</v>
      </c>
      <c r="M174" s="39">
        <v>5338.9830508474579</v>
      </c>
      <c r="N174" s="53">
        <f t="shared" si="34"/>
        <v>315000</v>
      </c>
      <c r="O174" s="46">
        <v>0</v>
      </c>
      <c r="P174" s="81">
        <f t="shared" ref="P174:P205" si="40">M174</f>
        <v>5338.9830508474579</v>
      </c>
      <c r="Q174" s="58">
        <f t="shared" si="35"/>
        <v>0</v>
      </c>
      <c r="R174" s="46">
        <v>88.92</v>
      </c>
      <c r="S174" s="6" t="s">
        <v>11</v>
      </c>
      <c r="T174" s="53">
        <f t="shared" si="30"/>
        <v>6300</v>
      </c>
      <c r="U174" s="59">
        <f t="shared" si="31"/>
        <v>560196</v>
      </c>
      <c r="V174" s="91">
        <f t="shared" si="36"/>
        <v>0</v>
      </c>
      <c r="W174" s="44">
        <f t="shared" si="37"/>
        <v>315000</v>
      </c>
    </row>
    <row r="175" spans="1:23" ht="31.2">
      <c r="A175" s="6">
        <v>172</v>
      </c>
      <c r="B175" s="6"/>
      <c r="C175" s="6" t="s">
        <v>579</v>
      </c>
      <c r="D175" s="7" t="s">
        <v>305</v>
      </c>
      <c r="E175" s="6" t="s">
        <v>11</v>
      </c>
      <c r="F175" s="39">
        <f t="shared" si="28"/>
        <v>6300</v>
      </c>
      <c r="G175" s="6">
        <v>50</v>
      </c>
      <c r="H175" s="39">
        <v>5338.9830508474579</v>
      </c>
      <c r="I175" s="39">
        <f t="shared" si="29"/>
        <v>315000</v>
      </c>
      <c r="J175" s="46"/>
      <c r="K175" s="58">
        <f t="shared" si="32"/>
        <v>0</v>
      </c>
      <c r="L175" s="56">
        <f t="shared" si="33"/>
        <v>50</v>
      </c>
      <c r="M175" s="39">
        <v>5338.9830508474579</v>
      </c>
      <c r="N175" s="53">
        <f t="shared" si="34"/>
        <v>315000</v>
      </c>
      <c r="O175" s="46">
        <v>0</v>
      </c>
      <c r="P175" s="81">
        <f t="shared" si="40"/>
        <v>5338.9830508474579</v>
      </c>
      <c r="Q175" s="58">
        <f t="shared" si="35"/>
        <v>0</v>
      </c>
      <c r="R175" s="46">
        <v>0</v>
      </c>
      <c r="S175" s="6" t="s">
        <v>11</v>
      </c>
      <c r="T175" s="53">
        <f t="shared" si="30"/>
        <v>6300</v>
      </c>
      <c r="U175" s="59">
        <f t="shared" si="31"/>
        <v>0</v>
      </c>
      <c r="V175" s="91">
        <f t="shared" si="36"/>
        <v>0</v>
      </c>
      <c r="W175" s="44">
        <f t="shared" si="37"/>
        <v>315000</v>
      </c>
    </row>
    <row r="176" spans="1:23" ht="31.2">
      <c r="A176" s="6">
        <v>173</v>
      </c>
      <c r="B176" s="6"/>
      <c r="C176" s="6" t="s">
        <v>580</v>
      </c>
      <c r="D176" s="7" t="s">
        <v>306</v>
      </c>
      <c r="E176" s="6" t="s">
        <v>11</v>
      </c>
      <c r="F176" s="39">
        <f t="shared" si="28"/>
        <v>7400.0000000000009</v>
      </c>
      <c r="G176" s="6">
        <v>45</v>
      </c>
      <c r="H176" s="39">
        <v>6271.1864406779669</v>
      </c>
      <c r="I176" s="39">
        <f t="shared" si="29"/>
        <v>333000.00000000006</v>
      </c>
      <c r="J176" s="46"/>
      <c r="K176" s="58">
        <f t="shared" si="32"/>
        <v>0</v>
      </c>
      <c r="L176" s="56">
        <f t="shared" si="33"/>
        <v>45</v>
      </c>
      <c r="M176" s="39">
        <v>6271.1864406779669</v>
      </c>
      <c r="N176" s="53">
        <f t="shared" si="34"/>
        <v>333000.00000000006</v>
      </c>
      <c r="O176" s="46">
        <v>0</v>
      </c>
      <c r="P176" s="81">
        <f t="shared" si="40"/>
        <v>6271.1864406779669</v>
      </c>
      <c r="Q176" s="58">
        <f t="shared" si="35"/>
        <v>0</v>
      </c>
      <c r="R176" s="46">
        <v>0</v>
      </c>
      <c r="S176" s="6" t="s">
        <v>11</v>
      </c>
      <c r="T176" s="53">
        <f t="shared" si="30"/>
        <v>7400.0000000000009</v>
      </c>
      <c r="U176" s="59">
        <f t="shared" si="31"/>
        <v>0</v>
      </c>
      <c r="V176" s="91">
        <f t="shared" si="36"/>
        <v>0</v>
      </c>
      <c r="W176" s="44">
        <f t="shared" si="37"/>
        <v>333000.00000000006</v>
      </c>
    </row>
    <row r="177" spans="1:23" ht="15.6">
      <c r="A177" s="6">
        <v>174</v>
      </c>
      <c r="B177" s="6"/>
      <c r="C177" s="6" t="s">
        <v>581</v>
      </c>
      <c r="D177" s="7" t="s">
        <v>307</v>
      </c>
      <c r="E177" s="6" t="s">
        <v>11</v>
      </c>
      <c r="F177" s="39">
        <f t="shared" si="28"/>
        <v>5400</v>
      </c>
      <c r="G177" s="6">
        <v>40</v>
      </c>
      <c r="H177" s="39">
        <v>4576.2711864406783</v>
      </c>
      <c r="I177" s="39">
        <f t="shared" si="29"/>
        <v>216000</v>
      </c>
      <c r="J177" s="46"/>
      <c r="K177" s="58">
        <f t="shared" si="32"/>
        <v>0</v>
      </c>
      <c r="L177" s="56">
        <f t="shared" si="33"/>
        <v>40</v>
      </c>
      <c r="M177" s="39">
        <v>4576.2711864406783</v>
      </c>
      <c r="N177" s="53">
        <f t="shared" si="34"/>
        <v>216000</v>
      </c>
      <c r="O177" s="46">
        <v>42.606999999999999</v>
      </c>
      <c r="P177" s="81">
        <f t="shared" si="40"/>
        <v>4576.2711864406783</v>
      </c>
      <c r="Q177" s="58">
        <f t="shared" si="35"/>
        <v>230077.8</v>
      </c>
      <c r="R177" s="46">
        <v>42.606999999999999</v>
      </c>
      <c r="S177" s="6" t="s">
        <v>11</v>
      </c>
      <c r="T177" s="53">
        <f t="shared" si="30"/>
        <v>5400</v>
      </c>
      <c r="U177" s="59">
        <f t="shared" si="31"/>
        <v>230077.8</v>
      </c>
      <c r="V177" s="91">
        <f t="shared" si="36"/>
        <v>14077.799999999988</v>
      </c>
      <c r="W177" s="44">
        <f t="shared" si="37"/>
        <v>0</v>
      </c>
    </row>
    <row r="178" spans="1:23" ht="31.2">
      <c r="A178" s="6">
        <v>175</v>
      </c>
      <c r="B178" s="6"/>
      <c r="C178" s="6" t="s">
        <v>582</v>
      </c>
      <c r="D178" s="7" t="s">
        <v>308</v>
      </c>
      <c r="E178" s="6" t="s">
        <v>11</v>
      </c>
      <c r="F178" s="39">
        <f t="shared" si="28"/>
        <v>18000</v>
      </c>
      <c r="G178" s="6">
        <v>45</v>
      </c>
      <c r="H178" s="39">
        <v>15254.237288135593</v>
      </c>
      <c r="I178" s="39">
        <f t="shared" si="29"/>
        <v>810000</v>
      </c>
      <c r="J178" s="46"/>
      <c r="K178" s="58">
        <f t="shared" si="32"/>
        <v>0</v>
      </c>
      <c r="L178" s="56">
        <f t="shared" si="33"/>
        <v>45</v>
      </c>
      <c r="M178" s="39">
        <v>15254.237288135593</v>
      </c>
      <c r="N178" s="53">
        <f t="shared" si="34"/>
        <v>810000</v>
      </c>
      <c r="O178" s="46">
        <v>103.7</v>
      </c>
      <c r="P178" s="81">
        <f t="shared" si="40"/>
        <v>15254.237288135593</v>
      </c>
      <c r="Q178" s="58">
        <f t="shared" si="35"/>
        <v>1866600</v>
      </c>
      <c r="R178" s="46">
        <v>93.7</v>
      </c>
      <c r="S178" s="6" t="s">
        <v>11</v>
      </c>
      <c r="T178" s="53">
        <f t="shared" si="30"/>
        <v>18000</v>
      </c>
      <c r="U178" s="59">
        <f t="shared" si="31"/>
        <v>1686600</v>
      </c>
      <c r="V178" s="91">
        <f t="shared" si="36"/>
        <v>1056600</v>
      </c>
      <c r="W178" s="44">
        <f t="shared" si="37"/>
        <v>0</v>
      </c>
    </row>
    <row r="179" spans="1:23" ht="15.6">
      <c r="A179" s="6">
        <v>176</v>
      </c>
      <c r="B179" s="6"/>
      <c r="C179" s="6" t="s">
        <v>583</v>
      </c>
      <c r="D179" s="7" t="s">
        <v>309</v>
      </c>
      <c r="E179" s="6" t="s">
        <v>11</v>
      </c>
      <c r="F179" s="39">
        <f t="shared" si="28"/>
        <v>1800</v>
      </c>
      <c r="G179" s="6">
        <v>1400</v>
      </c>
      <c r="H179" s="39">
        <v>1525.4237288135594</v>
      </c>
      <c r="I179" s="39">
        <f t="shared" si="29"/>
        <v>2520000</v>
      </c>
      <c r="J179" s="46"/>
      <c r="K179" s="58">
        <f t="shared" si="32"/>
        <v>0</v>
      </c>
      <c r="L179" s="56">
        <f t="shared" si="33"/>
        <v>1400</v>
      </c>
      <c r="M179" s="39">
        <v>1525.4237288135594</v>
      </c>
      <c r="N179" s="53">
        <f t="shared" si="34"/>
        <v>2520000</v>
      </c>
      <c r="O179" s="46">
        <v>947.6</v>
      </c>
      <c r="P179" s="81">
        <f t="shared" si="40"/>
        <v>1525.4237288135594</v>
      </c>
      <c r="Q179" s="58">
        <f t="shared" si="35"/>
        <v>1705680</v>
      </c>
      <c r="R179" s="46">
        <v>1042.452</v>
      </c>
      <c r="S179" s="6" t="s">
        <v>11</v>
      </c>
      <c r="T179" s="53">
        <f t="shared" si="30"/>
        <v>1800</v>
      </c>
      <c r="U179" s="59">
        <f t="shared" si="31"/>
        <v>1876413.6</v>
      </c>
      <c r="V179" s="91">
        <f t="shared" si="36"/>
        <v>0</v>
      </c>
      <c r="W179" s="44">
        <f t="shared" si="37"/>
        <v>814320</v>
      </c>
    </row>
    <row r="180" spans="1:23" ht="15.6">
      <c r="A180" s="6">
        <v>177</v>
      </c>
      <c r="B180" s="6"/>
      <c r="C180" s="6" t="s">
        <v>584</v>
      </c>
      <c r="D180" s="7" t="s">
        <v>310</v>
      </c>
      <c r="E180" s="6" t="s">
        <v>11</v>
      </c>
      <c r="F180" s="39">
        <f t="shared" si="28"/>
        <v>3000</v>
      </c>
      <c r="G180" s="6">
        <v>500</v>
      </c>
      <c r="H180" s="39">
        <v>2542.3728813559323</v>
      </c>
      <c r="I180" s="39">
        <f t="shared" si="29"/>
        <v>1500000</v>
      </c>
      <c r="J180" s="46"/>
      <c r="K180" s="58">
        <f t="shared" si="32"/>
        <v>0</v>
      </c>
      <c r="L180" s="56">
        <f t="shared" si="33"/>
        <v>500</v>
      </c>
      <c r="M180" s="39">
        <v>2542.3728813559323</v>
      </c>
      <c r="N180" s="53">
        <f t="shared" si="34"/>
        <v>1500000</v>
      </c>
      <c r="O180" s="46">
        <v>691</v>
      </c>
      <c r="P180" s="81">
        <f t="shared" si="40"/>
        <v>2542.3728813559323</v>
      </c>
      <c r="Q180" s="58">
        <f t="shared" si="35"/>
        <v>2073000</v>
      </c>
      <c r="R180" s="46">
        <v>672.5</v>
      </c>
      <c r="S180" s="6" t="s">
        <v>11</v>
      </c>
      <c r="T180" s="53">
        <f t="shared" si="30"/>
        <v>3000</v>
      </c>
      <c r="U180" s="59">
        <f t="shared" si="31"/>
        <v>2017500</v>
      </c>
      <c r="V180" s="91">
        <f t="shared" si="36"/>
        <v>573000</v>
      </c>
      <c r="W180" s="44">
        <f t="shared" si="37"/>
        <v>0</v>
      </c>
    </row>
    <row r="181" spans="1:23" ht="31.2">
      <c r="A181" s="6">
        <v>178</v>
      </c>
      <c r="B181" s="6"/>
      <c r="C181" s="6" t="s">
        <v>585</v>
      </c>
      <c r="D181" s="7" t="s">
        <v>311</v>
      </c>
      <c r="E181" s="6" t="s">
        <v>11</v>
      </c>
      <c r="F181" s="39">
        <f t="shared" si="28"/>
        <v>1260</v>
      </c>
      <c r="G181" s="6">
        <v>350</v>
      </c>
      <c r="H181" s="39">
        <v>1067.7966101694915</v>
      </c>
      <c r="I181" s="39">
        <f t="shared" si="29"/>
        <v>441000</v>
      </c>
      <c r="J181" s="46"/>
      <c r="K181" s="58">
        <f t="shared" si="32"/>
        <v>0</v>
      </c>
      <c r="L181" s="56">
        <f t="shared" si="33"/>
        <v>350</v>
      </c>
      <c r="M181" s="39">
        <v>1067.7966101694915</v>
      </c>
      <c r="N181" s="53">
        <f t="shared" si="34"/>
        <v>441000</v>
      </c>
      <c r="O181" s="46">
        <v>0</v>
      </c>
      <c r="P181" s="81">
        <f t="shared" si="40"/>
        <v>1067.7966101694915</v>
      </c>
      <c r="Q181" s="58">
        <f t="shared" si="35"/>
        <v>0</v>
      </c>
      <c r="R181" s="46">
        <v>0</v>
      </c>
      <c r="S181" s="6" t="s">
        <v>11</v>
      </c>
      <c r="T181" s="53">
        <f t="shared" si="30"/>
        <v>1260</v>
      </c>
      <c r="U181" s="59">
        <f t="shared" si="31"/>
        <v>0</v>
      </c>
      <c r="V181" s="91">
        <f t="shared" si="36"/>
        <v>0</v>
      </c>
      <c r="W181" s="44">
        <f t="shared" si="37"/>
        <v>441000</v>
      </c>
    </row>
    <row r="182" spans="1:23" ht="15.6">
      <c r="A182" s="6">
        <v>179</v>
      </c>
      <c r="B182" s="6"/>
      <c r="C182" s="6" t="s">
        <v>586</v>
      </c>
      <c r="D182" s="7" t="s">
        <v>312</v>
      </c>
      <c r="E182" s="6" t="s">
        <v>11</v>
      </c>
      <c r="F182" s="39">
        <f t="shared" si="28"/>
        <v>5400</v>
      </c>
      <c r="G182" s="6">
        <v>53.55</v>
      </c>
      <c r="H182" s="39">
        <v>4576.2711864406783</v>
      </c>
      <c r="I182" s="39">
        <f t="shared" si="29"/>
        <v>289170</v>
      </c>
      <c r="J182" s="46"/>
      <c r="K182" s="58">
        <f t="shared" si="32"/>
        <v>0</v>
      </c>
      <c r="L182" s="56">
        <f t="shared" si="33"/>
        <v>53.55</v>
      </c>
      <c r="M182" s="39">
        <v>4576.2711864406783</v>
      </c>
      <c r="N182" s="53">
        <f t="shared" si="34"/>
        <v>289170</v>
      </c>
      <c r="O182" s="46">
        <v>57.454000000000001</v>
      </c>
      <c r="P182" s="81">
        <f t="shared" si="40"/>
        <v>4576.2711864406783</v>
      </c>
      <c r="Q182" s="58">
        <f t="shared" si="35"/>
        <v>310251.59999999998</v>
      </c>
      <c r="R182" s="46">
        <v>57.253999999999998</v>
      </c>
      <c r="S182" s="6" t="s">
        <v>11</v>
      </c>
      <c r="T182" s="53">
        <f t="shared" si="30"/>
        <v>5400</v>
      </c>
      <c r="U182" s="59">
        <f t="shared" si="31"/>
        <v>309171.59999999998</v>
      </c>
      <c r="V182" s="91">
        <f t="shared" si="36"/>
        <v>21081.599999999977</v>
      </c>
      <c r="W182" s="44">
        <f t="shared" si="37"/>
        <v>0</v>
      </c>
    </row>
    <row r="183" spans="1:23" ht="62.4">
      <c r="A183" s="6">
        <v>180</v>
      </c>
      <c r="B183" s="6"/>
      <c r="C183" s="6" t="s">
        <v>587</v>
      </c>
      <c r="D183" s="23" t="s">
        <v>313</v>
      </c>
      <c r="E183" s="6" t="s">
        <v>14</v>
      </c>
      <c r="F183" s="39">
        <f t="shared" si="28"/>
        <v>180</v>
      </c>
      <c r="G183" s="6">
        <v>500</v>
      </c>
      <c r="H183" s="39">
        <v>152.54237288135593</v>
      </c>
      <c r="I183" s="39">
        <f t="shared" si="29"/>
        <v>90000</v>
      </c>
      <c r="J183" s="46"/>
      <c r="K183" s="58">
        <f t="shared" si="32"/>
        <v>0</v>
      </c>
      <c r="L183" s="56">
        <f t="shared" si="33"/>
        <v>500</v>
      </c>
      <c r="M183" s="39">
        <v>152.54237288135593</v>
      </c>
      <c r="N183" s="53">
        <f t="shared" si="34"/>
        <v>90000</v>
      </c>
      <c r="O183" s="46">
        <v>0</v>
      </c>
      <c r="P183" s="81">
        <f t="shared" si="40"/>
        <v>152.54237288135593</v>
      </c>
      <c r="Q183" s="58">
        <f t="shared" si="35"/>
        <v>0</v>
      </c>
      <c r="R183" s="46">
        <v>0</v>
      </c>
      <c r="S183" s="6" t="s">
        <v>14</v>
      </c>
      <c r="T183" s="53">
        <f t="shared" si="30"/>
        <v>180</v>
      </c>
      <c r="U183" s="59">
        <f t="shared" si="31"/>
        <v>0</v>
      </c>
      <c r="V183" s="91">
        <f t="shared" si="36"/>
        <v>0</v>
      </c>
      <c r="W183" s="44">
        <f t="shared" si="37"/>
        <v>90000</v>
      </c>
    </row>
    <row r="184" spans="1:23" ht="78">
      <c r="A184" s="6">
        <v>181</v>
      </c>
      <c r="B184" s="6"/>
      <c r="C184" s="6" t="s">
        <v>588</v>
      </c>
      <c r="D184" s="23" t="s">
        <v>314</v>
      </c>
      <c r="E184" s="6" t="s">
        <v>14</v>
      </c>
      <c r="F184" s="39">
        <f t="shared" si="28"/>
        <v>630</v>
      </c>
      <c r="G184" s="6">
        <v>500</v>
      </c>
      <c r="H184" s="39">
        <v>533.89830508474574</v>
      </c>
      <c r="I184" s="39">
        <f t="shared" si="29"/>
        <v>315000</v>
      </c>
      <c r="J184" s="46"/>
      <c r="K184" s="58">
        <f t="shared" si="32"/>
        <v>0</v>
      </c>
      <c r="L184" s="56">
        <f t="shared" si="33"/>
        <v>500</v>
      </c>
      <c r="M184" s="39">
        <v>533.89830508474574</v>
      </c>
      <c r="N184" s="53">
        <f t="shared" si="34"/>
        <v>315000</v>
      </c>
      <c r="O184" s="46">
        <v>1049</v>
      </c>
      <c r="P184" s="81">
        <f t="shared" si="40"/>
        <v>533.89830508474574</v>
      </c>
      <c r="Q184" s="58">
        <f t="shared" si="35"/>
        <v>660870</v>
      </c>
      <c r="R184" s="46">
        <v>1049</v>
      </c>
      <c r="S184" s="6" t="s">
        <v>14</v>
      </c>
      <c r="T184" s="53">
        <f t="shared" si="30"/>
        <v>630</v>
      </c>
      <c r="U184" s="59">
        <f t="shared" si="31"/>
        <v>660870</v>
      </c>
      <c r="V184" s="91">
        <f t="shared" si="36"/>
        <v>345870</v>
      </c>
      <c r="W184" s="44">
        <f t="shared" si="37"/>
        <v>0</v>
      </c>
    </row>
    <row r="185" spans="1:23" ht="31.2">
      <c r="A185" s="6">
        <v>182</v>
      </c>
      <c r="B185" s="6"/>
      <c r="C185" s="6" t="s">
        <v>589</v>
      </c>
      <c r="D185" s="23" t="s">
        <v>316</v>
      </c>
      <c r="E185" s="6" t="s">
        <v>317</v>
      </c>
      <c r="F185" s="39">
        <f t="shared" si="28"/>
        <v>180</v>
      </c>
      <c r="G185" s="6">
        <v>6500</v>
      </c>
      <c r="H185" s="39">
        <v>152.54237288135593</v>
      </c>
      <c r="I185" s="39">
        <f t="shared" si="29"/>
        <v>1170000</v>
      </c>
      <c r="J185" s="46"/>
      <c r="K185" s="58">
        <f t="shared" si="32"/>
        <v>0</v>
      </c>
      <c r="L185" s="56">
        <f t="shared" si="33"/>
        <v>6500</v>
      </c>
      <c r="M185" s="39">
        <v>152.54237288135593</v>
      </c>
      <c r="N185" s="53">
        <f t="shared" si="34"/>
        <v>1170000</v>
      </c>
      <c r="O185" s="46">
        <v>6500</v>
      </c>
      <c r="P185" s="81">
        <f t="shared" si="40"/>
        <v>152.54237288135593</v>
      </c>
      <c r="Q185" s="58">
        <f t="shared" si="35"/>
        <v>1170000</v>
      </c>
      <c r="R185" s="54">
        <f>L185</f>
        <v>6500</v>
      </c>
      <c r="S185" s="6" t="s">
        <v>317</v>
      </c>
      <c r="T185" s="53">
        <f t="shared" si="30"/>
        <v>180</v>
      </c>
      <c r="U185" s="59">
        <f t="shared" si="31"/>
        <v>1170000</v>
      </c>
      <c r="V185" s="91">
        <f t="shared" si="36"/>
        <v>0</v>
      </c>
      <c r="W185" s="44">
        <f t="shared" si="37"/>
        <v>0</v>
      </c>
    </row>
    <row r="186" spans="1:23" ht="31.2">
      <c r="A186" s="6">
        <v>183</v>
      </c>
      <c r="B186" s="6"/>
      <c r="C186" s="6" t="s">
        <v>590</v>
      </c>
      <c r="D186" s="23" t="s">
        <v>319</v>
      </c>
      <c r="E186" s="6" t="s">
        <v>11</v>
      </c>
      <c r="F186" s="39">
        <f t="shared" si="28"/>
        <v>1080</v>
      </c>
      <c r="G186" s="6">
        <v>65</v>
      </c>
      <c r="H186" s="39">
        <v>915.25423728813564</v>
      </c>
      <c r="I186" s="39">
        <f t="shared" si="29"/>
        <v>70200</v>
      </c>
      <c r="J186" s="46"/>
      <c r="K186" s="58">
        <f t="shared" si="32"/>
        <v>0</v>
      </c>
      <c r="L186" s="56">
        <f t="shared" si="33"/>
        <v>65</v>
      </c>
      <c r="M186" s="39">
        <v>915.25423728813564</v>
      </c>
      <c r="N186" s="53">
        <f t="shared" si="34"/>
        <v>70200</v>
      </c>
      <c r="O186" s="46">
        <v>65</v>
      </c>
      <c r="P186" s="81">
        <f t="shared" si="40"/>
        <v>915.25423728813564</v>
      </c>
      <c r="Q186" s="58">
        <f t="shared" si="35"/>
        <v>70200</v>
      </c>
      <c r="R186" s="96">
        <f>L186</f>
        <v>65</v>
      </c>
      <c r="S186" s="6" t="s">
        <v>11</v>
      </c>
      <c r="T186" s="53">
        <f t="shared" si="30"/>
        <v>1080</v>
      </c>
      <c r="U186" s="59">
        <f t="shared" si="31"/>
        <v>70200</v>
      </c>
      <c r="V186" s="91">
        <f t="shared" si="36"/>
        <v>0</v>
      </c>
      <c r="W186" s="44">
        <f t="shared" si="37"/>
        <v>0</v>
      </c>
    </row>
    <row r="187" spans="1:23" ht="15.6">
      <c r="A187" s="6">
        <v>184</v>
      </c>
      <c r="B187" s="6"/>
      <c r="C187" s="6" t="s">
        <v>591</v>
      </c>
      <c r="D187" s="7" t="s">
        <v>320</v>
      </c>
      <c r="E187" s="6" t="s">
        <v>14</v>
      </c>
      <c r="F187" s="39">
        <f t="shared" si="28"/>
        <v>270</v>
      </c>
      <c r="G187" s="6">
        <v>25</v>
      </c>
      <c r="H187" s="39">
        <v>228.81355932203391</v>
      </c>
      <c r="I187" s="39">
        <f t="shared" si="29"/>
        <v>6750</v>
      </c>
      <c r="J187" s="46"/>
      <c r="K187" s="58">
        <f t="shared" si="32"/>
        <v>0</v>
      </c>
      <c r="L187" s="56">
        <f t="shared" si="33"/>
        <v>25</v>
      </c>
      <c r="M187" s="39">
        <v>228.81355932203391</v>
      </c>
      <c r="N187" s="53">
        <f t="shared" si="34"/>
        <v>6750</v>
      </c>
      <c r="O187" s="46">
        <v>24</v>
      </c>
      <c r="P187" s="81">
        <f t="shared" si="40"/>
        <v>228.81355932203391</v>
      </c>
      <c r="Q187" s="58">
        <f t="shared" si="35"/>
        <v>6480</v>
      </c>
      <c r="R187" s="46">
        <v>24</v>
      </c>
      <c r="S187" s="6" t="s">
        <v>14</v>
      </c>
      <c r="T187" s="53">
        <f t="shared" si="30"/>
        <v>270</v>
      </c>
      <c r="U187" s="59">
        <f t="shared" si="31"/>
        <v>6480</v>
      </c>
      <c r="V187" s="91">
        <f t="shared" si="36"/>
        <v>0</v>
      </c>
      <c r="W187" s="44">
        <f t="shared" si="37"/>
        <v>270</v>
      </c>
    </row>
    <row r="188" spans="1:23" ht="15.6">
      <c r="A188" s="6">
        <v>185</v>
      </c>
      <c r="B188" s="6"/>
      <c r="C188" s="6" t="s">
        <v>592</v>
      </c>
      <c r="D188" s="7" t="s">
        <v>321</v>
      </c>
      <c r="E188" s="6" t="s">
        <v>14</v>
      </c>
      <c r="F188" s="39">
        <f t="shared" si="28"/>
        <v>5400</v>
      </c>
      <c r="G188" s="6">
        <v>4</v>
      </c>
      <c r="H188" s="39">
        <v>4576.2711864406783</v>
      </c>
      <c r="I188" s="39">
        <f t="shared" si="29"/>
        <v>21600</v>
      </c>
      <c r="J188" s="46"/>
      <c r="K188" s="58">
        <f t="shared" si="32"/>
        <v>0</v>
      </c>
      <c r="L188" s="56">
        <f t="shared" si="33"/>
        <v>4</v>
      </c>
      <c r="M188" s="39">
        <v>4576.2711864406783</v>
      </c>
      <c r="N188" s="53">
        <f t="shared" si="34"/>
        <v>21600</v>
      </c>
      <c r="O188" s="46">
        <v>4</v>
      </c>
      <c r="P188" s="81">
        <f t="shared" si="40"/>
        <v>4576.2711864406783</v>
      </c>
      <c r="Q188" s="58">
        <f t="shared" si="35"/>
        <v>21600</v>
      </c>
      <c r="R188" s="46">
        <v>4</v>
      </c>
      <c r="S188" s="6" t="s">
        <v>14</v>
      </c>
      <c r="T188" s="53">
        <f t="shared" si="30"/>
        <v>5400</v>
      </c>
      <c r="U188" s="59">
        <f t="shared" si="31"/>
        <v>21600</v>
      </c>
      <c r="V188" s="91">
        <f t="shared" si="36"/>
        <v>0</v>
      </c>
      <c r="W188" s="44">
        <f t="shared" si="37"/>
        <v>0</v>
      </c>
    </row>
    <row r="189" spans="1:23" ht="15.6">
      <c r="A189" s="6">
        <v>186</v>
      </c>
      <c r="B189" s="6"/>
      <c r="C189" s="6" t="s">
        <v>593</v>
      </c>
      <c r="D189" s="7" t="s">
        <v>322</v>
      </c>
      <c r="E189" s="6" t="s">
        <v>14</v>
      </c>
      <c r="F189" s="39">
        <f t="shared" si="28"/>
        <v>6300</v>
      </c>
      <c r="G189" s="6">
        <v>9</v>
      </c>
      <c r="H189" s="39">
        <v>5338.9830508474579</v>
      </c>
      <c r="I189" s="39">
        <f t="shared" si="29"/>
        <v>56700</v>
      </c>
      <c r="J189" s="46"/>
      <c r="K189" s="58">
        <f t="shared" si="32"/>
        <v>0</v>
      </c>
      <c r="L189" s="56">
        <f t="shared" si="33"/>
        <v>9</v>
      </c>
      <c r="M189" s="39">
        <v>5338.9830508474579</v>
      </c>
      <c r="N189" s="53">
        <f t="shared" si="34"/>
        <v>56700</v>
      </c>
      <c r="O189" s="46">
        <v>9</v>
      </c>
      <c r="P189" s="81">
        <f t="shared" si="40"/>
        <v>5338.9830508474579</v>
      </c>
      <c r="Q189" s="58">
        <f t="shared" si="35"/>
        <v>56700</v>
      </c>
      <c r="R189" s="46">
        <v>9</v>
      </c>
      <c r="S189" s="6" t="s">
        <v>14</v>
      </c>
      <c r="T189" s="53">
        <f t="shared" si="30"/>
        <v>6300</v>
      </c>
      <c r="U189" s="59">
        <f t="shared" si="31"/>
        <v>56700</v>
      </c>
      <c r="V189" s="91">
        <f t="shared" si="36"/>
        <v>0</v>
      </c>
      <c r="W189" s="44">
        <f t="shared" si="37"/>
        <v>0</v>
      </c>
    </row>
    <row r="190" spans="1:23" ht="15.6">
      <c r="A190" s="6">
        <v>187</v>
      </c>
      <c r="B190" s="6"/>
      <c r="C190" s="6" t="s">
        <v>594</v>
      </c>
      <c r="D190" s="7" t="s">
        <v>323</v>
      </c>
      <c r="E190" s="6" t="s">
        <v>14</v>
      </c>
      <c r="F190" s="39">
        <f t="shared" si="28"/>
        <v>3600</v>
      </c>
      <c r="G190" s="6">
        <v>16</v>
      </c>
      <c r="H190" s="39">
        <v>3050.8474576271187</v>
      </c>
      <c r="I190" s="39">
        <f t="shared" si="29"/>
        <v>57600</v>
      </c>
      <c r="J190" s="46"/>
      <c r="K190" s="58">
        <f t="shared" si="32"/>
        <v>0</v>
      </c>
      <c r="L190" s="56">
        <f t="shared" si="33"/>
        <v>16</v>
      </c>
      <c r="M190" s="39">
        <v>3050.8474576271187</v>
      </c>
      <c r="N190" s="53">
        <f t="shared" si="34"/>
        <v>57600</v>
      </c>
      <c r="O190" s="46">
        <v>16</v>
      </c>
      <c r="P190" s="81">
        <f t="shared" si="40"/>
        <v>3050.8474576271187</v>
      </c>
      <c r="Q190" s="58">
        <f t="shared" si="35"/>
        <v>57600</v>
      </c>
      <c r="R190" s="46">
        <v>16</v>
      </c>
      <c r="S190" s="6" t="s">
        <v>14</v>
      </c>
      <c r="T190" s="53">
        <f t="shared" si="30"/>
        <v>3600</v>
      </c>
      <c r="U190" s="59">
        <f t="shared" si="31"/>
        <v>57600</v>
      </c>
      <c r="V190" s="91">
        <f t="shared" si="36"/>
        <v>0</v>
      </c>
      <c r="W190" s="44">
        <f t="shared" si="37"/>
        <v>0</v>
      </c>
    </row>
    <row r="191" spans="1:23" ht="15.6">
      <c r="A191" s="6">
        <v>188</v>
      </c>
      <c r="B191" s="6"/>
      <c r="C191" s="6" t="s">
        <v>595</v>
      </c>
      <c r="D191" s="7" t="s">
        <v>324</v>
      </c>
      <c r="E191" s="6" t="s">
        <v>14</v>
      </c>
      <c r="F191" s="39">
        <f t="shared" si="28"/>
        <v>1100</v>
      </c>
      <c r="G191" s="6">
        <v>21</v>
      </c>
      <c r="H191" s="39">
        <v>932.20338983050851</v>
      </c>
      <c r="I191" s="39">
        <f t="shared" si="29"/>
        <v>23100</v>
      </c>
      <c r="J191" s="46"/>
      <c r="K191" s="58">
        <f t="shared" si="32"/>
        <v>0</v>
      </c>
      <c r="L191" s="56">
        <f t="shared" si="33"/>
        <v>21</v>
      </c>
      <c r="M191" s="39">
        <v>932.20338983050851</v>
      </c>
      <c r="N191" s="53">
        <f t="shared" si="34"/>
        <v>23100</v>
      </c>
      <c r="O191" s="46">
        <v>22</v>
      </c>
      <c r="P191" s="81">
        <f t="shared" si="40"/>
        <v>932.20338983050851</v>
      </c>
      <c r="Q191" s="58">
        <f t="shared" si="35"/>
        <v>24200</v>
      </c>
      <c r="R191" s="46">
        <v>22</v>
      </c>
      <c r="S191" s="6" t="s">
        <v>14</v>
      </c>
      <c r="T191" s="53">
        <f t="shared" si="30"/>
        <v>1100</v>
      </c>
      <c r="U191" s="59">
        <f t="shared" si="31"/>
        <v>24200</v>
      </c>
      <c r="V191" s="91">
        <f t="shared" si="36"/>
        <v>1100</v>
      </c>
      <c r="W191" s="44">
        <f t="shared" si="37"/>
        <v>0</v>
      </c>
    </row>
    <row r="192" spans="1:23" ht="31.2">
      <c r="A192" s="6">
        <v>189</v>
      </c>
      <c r="B192" s="6"/>
      <c r="C192" s="6" t="s">
        <v>596</v>
      </c>
      <c r="D192" s="7" t="s">
        <v>325</v>
      </c>
      <c r="E192" s="6" t="s">
        <v>14</v>
      </c>
      <c r="F192" s="39">
        <f t="shared" si="28"/>
        <v>630</v>
      </c>
      <c r="G192" s="6">
        <v>25</v>
      </c>
      <c r="H192" s="39">
        <v>533.89830508474574</v>
      </c>
      <c r="I192" s="39">
        <f t="shared" si="29"/>
        <v>15750</v>
      </c>
      <c r="J192" s="46"/>
      <c r="K192" s="58">
        <f t="shared" si="32"/>
        <v>0</v>
      </c>
      <c r="L192" s="56">
        <f t="shared" si="33"/>
        <v>25</v>
      </c>
      <c r="M192" s="39">
        <v>533.89830508474574</v>
      </c>
      <c r="N192" s="53">
        <f t="shared" si="34"/>
        <v>15750</v>
      </c>
      <c r="O192" s="46">
        <v>16</v>
      </c>
      <c r="P192" s="81">
        <f t="shared" si="40"/>
        <v>533.89830508474574</v>
      </c>
      <c r="Q192" s="58">
        <f t="shared" si="35"/>
        <v>10080</v>
      </c>
      <c r="R192" s="46">
        <v>16</v>
      </c>
      <c r="S192" s="6" t="s">
        <v>14</v>
      </c>
      <c r="T192" s="53">
        <f t="shared" si="30"/>
        <v>630</v>
      </c>
      <c r="U192" s="59">
        <f t="shared" si="31"/>
        <v>10080</v>
      </c>
      <c r="V192" s="91">
        <f t="shared" si="36"/>
        <v>0</v>
      </c>
      <c r="W192" s="44">
        <f t="shared" si="37"/>
        <v>5670</v>
      </c>
    </row>
    <row r="193" spans="1:23" ht="15.6">
      <c r="A193" s="6">
        <v>190</v>
      </c>
      <c r="B193" s="6"/>
      <c r="C193" s="6" t="s">
        <v>597</v>
      </c>
      <c r="D193" s="7" t="s">
        <v>326</v>
      </c>
      <c r="E193" s="6" t="s">
        <v>14</v>
      </c>
      <c r="F193" s="39">
        <f t="shared" si="28"/>
        <v>540</v>
      </c>
      <c r="G193" s="6">
        <v>36</v>
      </c>
      <c r="H193" s="39">
        <v>457.62711864406782</v>
      </c>
      <c r="I193" s="39">
        <f t="shared" si="29"/>
        <v>19440</v>
      </c>
      <c r="J193" s="46"/>
      <c r="K193" s="58">
        <f t="shared" si="32"/>
        <v>0</v>
      </c>
      <c r="L193" s="56">
        <f t="shared" si="33"/>
        <v>36</v>
      </c>
      <c r="M193" s="39">
        <v>457.62711864406782</v>
      </c>
      <c r="N193" s="53">
        <f t="shared" si="34"/>
        <v>19440</v>
      </c>
      <c r="O193" s="46">
        <v>22</v>
      </c>
      <c r="P193" s="81">
        <f t="shared" si="40"/>
        <v>457.62711864406782</v>
      </c>
      <c r="Q193" s="58">
        <f t="shared" si="35"/>
        <v>11880</v>
      </c>
      <c r="R193" s="46">
        <v>23</v>
      </c>
      <c r="S193" s="6" t="s">
        <v>14</v>
      </c>
      <c r="T193" s="53">
        <f t="shared" si="30"/>
        <v>540</v>
      </c>
      <c r="U193" s="59">
        <f t="shared" si="31"/>
        <v>12420</v>
      </c>
      <c r="V193" s="91">
        <f t="shared" si="36"/>
        <v>0</v>
      </c>
      <c r="W193" s="44">
        <f t="shared" si="37"/>
        <v>7560</v>
      </c>
    </row>
    <row r="194" spans="1:23" ht="31.2">
      <c r="A194" s="6">
        <v>191</v>
      </c>
      <c r="B194" s="6"/>
      <c r="C194" s="6" t="s">
        <v>598</v>
      </c>
      <c r="D194" s="7" t="s">
        <v>327</v>
      </c>
      <c r="E194" s="6" t="s">
        <v>14</v>
      </c>
      <c r="F194" s="39">
        <f t="shared" si="28"/>
        <v>540</v>
      </c>
      <c r="G194" s="6">
        <v>25</v>
      </c>
      <c r="H194" s="39">
        <v>457.62711864406782</v>
      </c>
      <c r="I194" s="39">
        <f t="shared" si="29"/>
        <v>13500</v>
      </c>
      <c r="J194" s="46"/>
      <c r="K194" s="58">
        <f t="shared" si="32"/>
        <v>0</v>
      </c>
      <c r="L194" s="56">
        <f t="shared" si="33"/>
        <v>25</v>
      </c>
      <c r="M194" s="39">
        <v>457.62711864406782</v>
      </c>
      <c r="N194" s="53">
        <f t="shared" si="34"/>
        <v>13500</v>
      </c>
      <c r="O194" s="46">
        <v>15</v>
      </c>
      <c r="P194" s="81">
        <f t="shared" si="40"/>
        <v>457.62711864406782</v>
      </c>
      <c r="Q194" s="58">
        <f t="shared" si="35"/>
        <v>8100</v>
      </c>
      <c r="R194" s="46">
        <v>15</v>
      </c>
      <c r="S194" s="6" t="s">
        <v>14</v>
      </c>
      <c r="T194" s="53">
        <f t="shared" si="30"/>
        <v>540</v>
      </c>
      <c r="U194" s="59">
        <f t="shared" si="31"/>
        <v>8100</v>
      </c>
      <c r="V194" s="91">
        <f t="shared" si="36"/>
        <v>0</v>
      </c>
      <c r="W194" s="44">
        <f t="shared" si="37"/>
        <v>5400</v>
      </c>
    </row>
    <row r="195" spans="1:23" ht="15.6">
      <c r="A195" s="6">
        <v>192</v>
      </c>
      <c r="B195" s="6"/>
      <c r="C195" s="6" t="s">
        <v>599</v>
      </c>
      <c r="D195" s="7" t="s">
        <v>329</v>
      </c>
      <c r="E195" s="6" t="s">
        <v>14</v>
      </c>
      <c r="F195" s="39">
        <f t="shared" si="28"/>
        <v>720</v>
      </c>
      <c r="G195" s="6">
        <v>25</v>
      </c>
      <c r="H195" s="39">
        <v>610.16949152542372</v>
      </c>
      <c r="I195" s="39">
        <f t="shared" si="29"/>
        <v>18000</v>
      </c>
      <c r="J195" s="46"/>
      <c r="K195" s="58">
        <f t="shared" si="32"/>
        <v>0</v>
      </c>
      <c r="L195" s="56">
        <f t="shared" si="33"/>
        <v>25</v>
      </c>
      <c r="M195" s="39">
        <v>610.16949152542372</v>
      </c>
      <c r="N195" s="53">
        <f t="shared" si="34"/>
        <v>18000</v>
      </c>
      <c r="O195" s="46">
        <v>16</v>
      </c>
      <c r="P195" s="81">
        <f t="shared" si="40"/>
        <v>610.16949152542372</v>
      </c>
      <c r="Q195" s="58">
        <f t="shared" si="35"/>
        <v>11520</v>
      </c>
      <c r="R195" s="46">
        <v>16</v>
      </c>
      <c r="S195" s="6" t="s">
        <v>14</v>
      </c>
      <c r="T195" s="53">
        <f t="shared" si="30"/>
        <v>720</v>
      </c>
      <c r="U195" s="59">
        <f t="shared" si="31"/>
        <v>11520</v>
      </c>
      <c r="V195" s="91">
        <f t="shared" si="36"/>
        <v>0</v>
      </c>
      <c r="W195" s="44">
        <f t="shared" si="37"/>
        <v>6480</v>
      </c>
    </row>
    <row r="196" spans="1:23" ht="31.2">
      <c r="A196" s="6">
        <v>193</v>
      </c>
      <c r="B196" s="6"/>
      <c r="C196" s="6" t="s">
        <v>600</v>
      </c>
      <c r="D196" s="7" t="s">
        <v>330</v>
      </c>
      <c r="E196" s="6" t="s">
        <v>14</v>
      </c>
      <c r="F196" s="39">
        <f t="shared" ref="F196:F243" si="41">H196*1.18</f>
        <v>3600</v>
      </c>
      <c r="G196" s="6">
        <v>12</v>
      </c>
      <c r="H196" s="39">
        <v>3050.8474576271187</v>
      </c>
      <c r="I196" s="39">
        <f t="shared" ref="I196:I243" si="42">G196*F196</f>
        <v>43200</v>
      </c>
      <c r="J196" s="46"/>
      <c r="K196" s="58">
        <f t="shared" si="32"/>
        <v>0</v>
      </c>
      <c r="L196" s="56">
        <f t="shared" si="33"/>
        <v>12</v>
      </c>
      <c r="M196" s="39">
        <v>3050.8474576271187</v>
      </c>
      <c r="N196" s="53">
        <f t="shared" si="34"/>
        <v>43200</v>
      </c>
      <c r="O196" s="46">
        <v>9</v>
      </c>
      <c r="P196" s="81">
        <f t="shared" si="40"/>
        <v>3050.8474576271187</v>
      </c>
      <c r="Q196" s="58">
        <f t="shared" si="35"/>
        <v>32400</v>
      </c>
      <c r="R196" s="46">
        <v>9</v>
      </c>
      <c r="S196" s="6" t="s">
        <v>14</v>
      </c>
      <c r="T196" s="53">
        <f t="shared" ref="T196:T243" si="43">F196</f>
        <v>3600</v>
      </c>
      <c r="U196" s="59">
        <f t="shared" ref="U196:U244" si="44">R196*T196</f>
        <v>32400</v>
      </c>
      <c r="V196" s="91">
        <f t="shared" si="36"/>
        <v>0</v>
      </c>
      <c r="W196" s="44">
        <f t="shared" si="37"/>
        <v>10800</v>
      </c>
    </row>
    <row r="197" spans="1:23" ht="31.2">
      <c r="A197" s="6">
        <v>194</v>
      </c>
      <c r="B197" s="6"/>
      <c r="C197" s="6" t="s">
        <v>601</v>
      </c>
      <c r="D197" s="7" t="s">
        <v>331</v>
      </c>
      <c r="E197" s="12" t="s">
        <v>64</v>
      </c>
      <c r="F197" s="39">
        <f t="shared" si="41"/>
        <v>270</v>
      </c>
      <c r="G197" s="6">
        <v>55</v>
      </c>
      <c r="H197" s="39">
        <v>228.81355932203391</v>
      </c>
      <c r="I197" s="39">
        <f t="shared" si="42"/>
        <v>14850</v>
      </c>
      <c r="J197" s="46"/>
      <c r="K197" s="58">
        <f t="shared" ref="K197:K245" si="45">J197*F197</f>
        <v>0</v>
      </c>
      <c r="L197" s="56">
        <f t="shared" ref="L197:L245" si="46">G197+J197</f>
        <v>55</v>
      </c>
      <c r="M197" s="39">
        <v>228.81355932203391</v>
      </c>
      <c r="N197" s="53">
        <f t="shared" ref="N197:N245" si="47">L197*F197</f>
        <v>14850</v>
      </c>
      <c r="O197" s="46">
        <v>55</v>
      </c>
      <c r="P197" s="81">
        <f t="shared" si="40"/>
        <v>228.81355932203391</v>
      </c>
      <c r="Q197" s="58">
        <f t="shared" ref="Q197:Q245" si="48">O197*F197</f>
        <v>14850</v>
      </c>
      <c r="R197" s="54">
        <f t="shared" ref="R197:R202" si="49">L197</f>
        <v>55</v>
      </c>
      <c r="S197" s="12" t="s">
        <v>64</v>
      </c>
      <c r="T197" s="53">
        <f t="shared" si="43"/>
        <v>270</v>
      </c>
      <c r="U197" s="59">
        <f t="shared" si="44"/>
        <v>14850</v>
      </c>
      <c r="V197" s="91">
        <f t="shared" ref="V197:V245" si="50">IF(Q197&gt;N197,Q197-N197,0)</f>
        <v>0</v>
      </c>
      <c r="W197" s="44">
        <f t="shared" ref="W197:W245" si="51">IF(N197&gt;Q197,N197-Q197,0)</f>
        <v>0</v>
      </c>
    </row>
    <row r="198" spans="1:23" ht="31.2">
      <c r="A198" s="6">
        <v>195</v>
      </c>
      <c r="B198" s="6"/>
      <c r="C198" s="6" t="s">
        <v>602</v>
      </c>
      <c r="D198" s="7" t="s">
        <v>332</v>
      </c>
      <c r="E198" s="12" t="s">
        <v>64</v>
      </c>
      <c r="F198" s="39">
        <f t="shared" si="41"/>
        <v>360</v>
      </c>
      <c r="G198" s="6">
        <v>115</v>
      </c>
      <c r="H198" s="39">
        <v>305.08474576271186</v>
      </c>
      <c r="I198" s="39">
        <f t="shared" si="42"/>
        <v>41400</v>
      </c>
      <c r="J198" s="46"/>
      <c r="K198" s="58">
        <f t="shared" si="45"/>
        <v>0</v>
      </c>
      <c r="L198" s="56">
        <f t="shared" si="46"/>
        <v>115</v>
      </c>
      <c r="M198" s="39">
        <v>305.08474576271186</v>
      </c>
      <c r="N198" s="53">
        <f t="shared" si="47"/>
        <v>41400</v>
      </c>
      <c r="O198" s="46">
        <v>115</v>
      </c>
      <c r="P198" s="81">
        <f t="shared" si="40"/>
        <v>305.08474576271186</v>
      </c>
      <c r="Q198" s="58">
        <f t="shared" si="48"/>
        <v>41400</v>
      </c>
      <c r="R198" s="54">
        <f t="shared" si="49"/>
        <v>115</v>
      </c>
      <c r="S198" s="12" t="s">
        <v>64</v>
      </c>
      <c r="T198" s="53">
        <f t="shared" si="43"/>
        <v>360</v>
      </c>
      <c r="U198" s="59">
        <f t="shared" si="44"/>
        <v>41400</v>
      </c>
      <c r="V198" s="91">
        <f t="shared" si="50"/>
        <v>0</v>
      </c>
      <c r="W198" s="44">
        <f t="shared" si="51"/>
        <v>0</v>
      </c>
    </row>
    <row r="199" spans="1:23" ht="31.2">
      <c r="A199" s="6">
        <v>196</v>
      </c>
      <c r="B199" s="6"/>
      <c r="C199" s="6" t="s">
        <v>603</v>
      </c>
      <c r="D199" s="7" t="s">
        <v>333</v>
      </c>
      <c r="E199" s="12" t="s">
        <v>64</v>
      </c>
      <c r="F199" s="39">
        <f t="shared" si="41"/>
        <v>450</v>
      </c>
      <c r="G199" s="6">
        <v>143</v>
      </c>
      <c r="H199" s="39">
        <v>381.35593220338984</v>
      </c>
      <c r="I199" s="39">
        <f t="shared" si="42"/>
        <v>64350</v>
      </c>
      <c r="J199" s="46"/>
      <c r="K199" s="58">
        <f t="shared" si="45"/>
        <v>0</v>
      </c>
      <c r="L199" s="56">
        <f t="shared" si="46"/>
        <v>143</v>
      </c>
      <c r="M199" s="39">
        <v>381.35593220338984</v>
      </c>
      <c r="N199" s="53">
        <f t="shared" si="47"/>
        <v>64350</v>
      </c>
      <c r="O199" s="46">
        <v>143</v>
      </c>
      <c r="P199" s="81">
        <f t="shared" si="40"/>
        <v>381.35593220338984</v>
      </c>
      <c r="Q199" s="58">
        <f t="shared" si="48"/>
        <v>64350</v>
      </c>
      <c r="R199" s="54">
        <f t="shared" si="49"/>
        <v>143</v>
      </c>
      <c r="S199" s="12" t="s">
        <v>64</v>
      </c>
      <c r="T199" s="53">
        <f t="shared" si="43"/>
        <v>450</v>
      </c>
      <c r="U199" s="59">
        <f t="shared" si="44"/>
        <v>64350</v>
      </c>
      <c r="V199" s="91">
        <f t="shared" si="50"/>
        <v>0</v>
      </c>
      <c r="W199" s="44">
        <f t="shared" si="51"/>
        <v>0</v>
      </c>
    </row>
    <row r="200" spans="1:23" ht="15.6">
      <c r="A200" s="6">
        <v>197</v>
      </c>
      <c r="B200" s="6"/>
      <c r="C200" s="6" t="s">
        <v>604</v>
      </c>
      <c r="D200" s="7" t="s">
        <v>334</v>
      </c>
      <c r="E200" s="6" t="s">
        <v>14</v>
      </c>
      <c r="F200" s="39">
        <f t="shared" si="41"/>
        <v>1440</v>
      </c>
      <c r="G200" s="6">
        <v>15</v>
      </c>
      <c r="H200" s="39">
        <v>1220.3389830508474</v>
      </c>
      <c r="I200" s="39">
        <f t="shared" si="42"/>
        <v>21600</v>
      </c>
      <c r="J200" s="46"/>
      <c r="K200" s="58">
        <f t="shared" si="45"/>
        <v>0</v>
      </c>
      <c r="L200" s="56">
        <f t="shared" si="46"/>
        <v>15</v>
      </c>
      <c r="M200" s="39">
        <v>1220.3389830508474</v>
      </c>
      <c r="N200" s="53">
        <f t="shared" si="47"/>
        <v>21600</v>
      </c>
      <c r="O200" s="46">
        <v>15</v>
      </c>
      <c r="P200" s="81">
        <f t="shared" si="40"/>
        <v>1220.3389830508474</v>
      </c>
      <c r="Q200" s="58">
        <f t="shared" si="48"/>
        <v>21600</v>
      </c>
      <c r="R200" s="54">
        <f t="shared" si="49"/>
        <v>15</v>
      </c>
      <c r="S200" s="6" t="s">
        <v>14</v>
      </c>
      <c r="T200" s="53">
        <f t="shared" si="43"/>
        <v>1440</v>
      </c>
      <c r="U200" s="59">
        <f t="shared" si="44"/>
        <v>21600</v>
      </c>
      <c r="V200" s="91">
        <f t="shared" si="50"/>
        <v>0</v>
      </c>
      <c r="W200" s="44">
        <f t="shared" si="51"/>
        <v>0</v>
      </c>
    </row>
    <row r="201" spans="1:23" ht="31.2">
      <c r="A201" s="6">
        <v>198</v>
      </c>
      <c r="B201" s="6"/>
      <c r="C201" s="6" t="s">
        <v>605</v>
      </c>
      <c r="D201" s="7" t="s">
        <v>335</v>
      </c>
      <c r="E201" s="12" t="s">
        <v>64</v>
      </c>
      <c r="F201" s="39">
        <f t="shared" si="41"/>
        <v>450</v>
      </c>
      <c r="G201" s="6">
        <v>145</v>
      </c>
      <c r="H201" s="39">
        <v>381.35593220338984</v>
      </c>
      <c r="I201" s="39">
        <f t="shared" si="42"/>
        <v>65250</v>
      </c>
      <c r="J201" s="46"/>
      <c r="K201" s="58">
        <f t="shared" si="45"/>
        <v>0</v>
      </c>
      <c r="L201" s="56">
        <f t="shared" si="46"/>
        <v>145</v>
      </c>
      <c r="M201" s="39">
        <v>381.35593220338984</v>
      </c>
      <c r="N201" s="53">
        <f t="shared" si="47"/>
        <v>65250</v>
      </c>
      <c r="O201" s="46">
        <v>145</v>
      </c>
      <c r="P201" s="81">
        <f t="shared" si="40"/>
        <v>381.35593220338984</v>
      </c>
      <c r="Q201" s="58">
        <f t="shared" si="48"/>
        <v>65250</v>
      </c>
      <c r="R201" s="54">
        <f t="shared" si="49"/>
        <v>145</v>
      </c>
      <c r="S201" s="12" t="s">
        <v>64</v>
      </c>
      <c r="T201" s="53">
        <f t="shared" si="43"/>
        <v>450</v>
      </c>
      <c r="U201" s="59">
        <f t="shared" si="44"/>
        <v>65250</v>
      </c>
      <c r="V201" s="91">
        <f t="shared" si="50"/>
        <v>0</v>
      </c>
      <c r="W201" s="44">
        <f t="shared" si="51"/>
        <v>0</v>
      </c>
    </row>
    <row r="202" spans="1:23" ht="31.2">
      <c r="A202" s="6">
        <v>199</v>
      </c>
      <c r="B202" s="6"/>
      <c r="C202" s="6" t="s">
        <v>606</v>
      </c>
      <c r="D202" s="7" t="s">
        <v>336</v>
      </c>
      <c r="E202" s="12" t="s">
        <v>64</v>
      </c>
      <c r="F202" s="39">
        <f t="shared" si="41"/>
        <v>540</v>
      </c>
      <c r="G202" s="6">
        <v>145</v>
      </c>
      <c r="H202" s="39">
        <v>457.62711864406782</v>
      </c>
      <c r="I202" s="39">
        <f t="shared" si="42"/>
        <v>78300</v>
      </c>
      <c r="J202" s="46"/>
      <c r="K202" s="58">
        <f t="shared" si="45"/>
        <v>0</v>
      </c>
      <c r="L202" s="56">
        <f t="shared" si="46"/>
        <v>145</v>
      </c>
      <c r="M202" s="39">
        <v>457.62711864406782</v>
      </c>
      <c r="N202" s="53">
        <f t="shared" si="47"/>
        <v>78300</v>
      </c>
      <c r="O202" s="46">
        <v>145</v>
      </c>
      <c r="P202" s="81">
        <f t="shared" si="40"/>
        <v>457.62711864406782</v>
      </c>
      <c r="Q202" s="58">
        <f t="shared" si="48"/>
        <v>78300</v>
      </c>
      <c r="R202" s="54">
        <f t="shared" si="49"/>
        <v>145</v>
      </c>
      <c r="S202" s="12" t="s">
        <v>64</v>
      </c>
      <c r="T202" s="53">
        <f t="shared" si="43"/>
        <v>540</v>
      </c>
      <c r="U202" s="59">
        <f t="shared" si="44"/>
        <v>78300</v>
      </c>
      <c r="V202" s="91">
        <f t="shared" si="50"/>
        <v>0</v>
      </c>
      <c r="W202" s="44">
        <f t="shared" si="51"/>
        <v>0</v>
      </c>
    </row>
    <row r="203" spans="1:23" ht="62.4">
      <c r="A203" s="6">
        <v>200</v>
      </c>
      <c r="B203" s="6"/>
      <c r="C203" s="6" t="s">
        <v>607</v>
      </c>
      <c r="D203" s="7" t="s">
        <v>337</v>
      </c>
      <c r="E203" s="6" t="s">
        <v>14</v>
      </c>
      <c r="F203" s="39">
        <f t="shared" si="41"/>
        <v>630</v>
      </c>
      <c r="G203" s="6">
        <v>5</v>
      </c>
      <c r="H203" s="39">
        <v>533.89830508474574</v>
      </c>
      <c r="I203" s="39">
        <f t="shared" si="42"/>
        <v>3150</v>
      </c>
      <c r="J203" s="46"/>
      <c r="K203" s="58">
        <f t="shared" si="45"/>
        <v>0</v>
      </c>
      <c r="L203" s="56">
        <f t="shared" si="46"/>
        <v>5</v>
      </c>
      <c r="M203" s="39">
        <v>533.89830508474574</v>
      </c>
      <c r="N203" s="53">
        <f t="shared" si="47"/>
        <v>3150</v>
      </c>
      <c r="O203" s="46">
        <v>6</v>
      </c>
      <c r="P203" s="81">
        <f t="shared" si="40"/>
        <v>533.89830508474574</v>
      </c>
      <c r="Q203" s="58">
        <f t="shared" si="48"/>
        <v>3780</v>
      </c>
      <c r="R203" s="54">
        <v>7</v>
      </c>
      <c r="S203" s="6" t="s">
        <v>14</v>
      </c>
      <c r="T203" s="53">
        <f t="shared" si="43"/>
        <v>630</v>
      </c>
      <c r="U203" s="59">
        <f t="shared" si="44"/>
        <v>4410</v>
      </c>
      <c r="V203" s="91">
        <f t="shared" si="50"/>
        <v>630</v>
      </c>
      <c r="W203" s="44">
        <f t="shared" si="51"/>
        <v>0</v>
      </c>
    </row>
    <row r="204" spans="1:23" ht="15.6">
      <c r="A204" s="6">
        <v>201</v>
      </c>
      <c r="B204" s="6"/>
      <c r="C204" s="6" t="s">
        <v>608</v>
      </c>
      <c r="D204" s="7" t="s">
        <v>339</v>
      </c>
      <c r="E204" s="6" t="s">
        <v>14</v>
      </c>
      <c r="F204" s="39">
        <f t="shared" si="41"/>
        <v>2700</v>
      </c>
      <c r="G204" s="6">
        <v>4</v>
      </c>
      <c r="H204" s="39">
        <v>2288.1355932203392</v>
      </c>
      <c r="I204" s="39">
        <f t="shared" si="42"/>
        <v>10800</v>
      </c>
      <c r="J204" s="46"/>
      <c r="K204" s="58">
        <f t="shared" si="45"/>
        <v>0</v>
      </c>
      <c r="L204" s="56">
        <f t="shared" si="46"/>
        <v>4</v>
      </c>
      <c r="M204" s="39">
        <v>2288.1355932203392</v>
      </c>
      <c r="N204" s="53">
        <f t="shared" si="47"/>
        <v>10800</v>
      </c>
      <c r="O204" s="46">
        <v>4</v>
      </c>
      <c r="P204" s="81">
        <f t="shared" si="40"/>
        <v>2288.1355932203392</v>
      </c>
      <c r="Q204" s="58">
        <f t="shared" si="48"/>
        <v>10800</v>
      </c>
      <c r="R204" s="54">
        <f>L204</f>
        <v>4</v>
      </c>
      <c r="S204" s="6" t="s">
        <v>14</v>
      </c>
      <c r="T204" s="53">
        <f t="shared" si="43"/>
        <v>2700</v>
      </c>
      <c r="U204" s="59">
        <f t="shared" si="44"/>
        <v>10800</v>
      </c>
      <c r="V204" s="91">
        <f t="shared" si="50"/>
        <v>0</v>
      </c>
      <c r="W204" s="44">
        <f t="shared" si="51"/>
        <v>0</v>
      </c>
    </row>
    <row r="205" spans="1:23" ht="31.2">
      <c r="A205" s="6">
        <v>202</v>
      </c>
      <c r="B205" s="6"/>
      <c r="C205" s="6" t="s">
        <v>609</v>
      </c>
      <c r="D205" s="7" t="s">
        <v>341</v>
      </c>
      <c r="E205" s="6" t="s">
        <v>14</v>
      </c>
      <c r="F205" s="39">
        <f t="shared" si="41"/>
        <v>3600</v>
      </c>
      <c r="G205" s="6">
        <v>10</v>
      </c>
      <c r="H205" s="39">
        <v>3050.8474576271187</v>
      </c>
      <c r="I205" s="39">
        <f t="shared" si="42"/>
        <v>36000</v>
      </c>
      <c r="J205" s="46"/>
      <c r="K205" s="58">
        <f t="shared" si="45"/>
        <v>0</v>
      </c>
      <c r="L205" s="56">
        <f t="shared" si="46"/>
        <v>10</v>
      </c>
      <c r="M205" s="39">
        <v>3050.8474576271187</v>
      </c>
      <c r="N205" s="53">
        <f t="shared" si="47"/>
        <v>36000</v>
      </c>
      <c r="O205" s="46">
        <v>0</v>
      </c>
      <c r="P205" s="81">
        <f t="shared" si="40"/>
        <v>3050.8474576271187</v>
      </c>
      <c r="Q205" s="58">
        <f t="shared" si="48"/>
        <v>0</v>
      </c>
      <c r="R205" s="54">
        <v>0</v>
      </c>
      <c r="S205" s="6" t="s">
        <v>14</v>
      </c>
      <c r="T205" s="53">
        <f t="shared" si="43"/>
        <v>3600</v>
      </c>
      <c r="U205" s="59">
        <f t="shared" si="44"/>
        <v>0</v>
      </c>
      <c r="V205" s="91">
        <f t="shared" si="50"/>
        <v>0</v>
      </c>
      <c r="W205" s="44">
        <f t="shared" si="51"/>
        <v>36000</v>
      </c>
    </row>
    <row r="206" spans="1:23" ht="31.2">
      <c r="A206" s="6">
        <v>203</v>
      </c>
      <c r="B206" s="6"/>
      <c r="C206" s="6" t="s">
        <v>610</v>
      </c>
      <c r="D206" s="7" t="s">
        <v>63</v>
      </c>
      <c r="E206" s="12" t="s">
        <v>64</v>
      </c>
      <c r="F206" s="39">
        <f t="shared" si="41"/>
        <v>1750</v>
      </c>
      <c r="G206" s="6">
        <v>700</v>
      </c>
      <c r="H206" s="39">
        <v>1483.0508474576272</v>
      </c>
      <c r="I206" s="39">
        <f t="shared" si="42"/>
        <v>1225000</v>
      </c>
      <c r="J206" s="46"/>
      <c r="K206" s="58">
        <f t="shared" si="45"/>
        <v>0</v>
      </c>
      <c r="L206" s="56">
        <f t="shared" si="46"/>
        <v>700</v>
      </c>
      <c r="M206" s="39">
        <v>1483.0508474576272</v>
      </c>
      <c r="N206" s="53">
        <f t="shared" si="47"/>
        <v>1225000</v>
      </c>
      <c r="O206" s="46">
        <v>832</v>
      </c>
      <c r="P206" s="81">
        <f t="shared" ref="P206:P237" si="52">M206</f>
        <v>1483.0508474576272</v>
      </c>
      <c r="Q206" s="58">
        <f t="shared" si="48"/>
        <v>1456000</v>
      </c>
      <c r="R206" s="54">
        <v>832</v>
      </c>
      <c r="S206" s="12" t="s">
        <v>64</v>
      </c>
      <c r="T206" s="53">
        <f t="shared" si="43"/>
        <v>1750</v>
      </c>
      <c r="U206" s="59">
        <f t="shared" si="44"/>
        <v>1456000</v>
      </c>
      <c r="V206" s="91">
        <f t="shared" si="50"/>
        <v>231000</v>
      </c>
      <c r="W206" s="44">
        <f t="shared" si="51"/>
        <v>0</v>
      </c>
    </row>
    <row r="207" spans="1:23" ht="31.2">
      <c r="A207" s="6">
        <v>204</v>
      </c>
      <c r="B207" s="6"/>
      <c r="C207" s="6" t="s">
        <v>611</v>
      </c>
      <c r="D207" s="7" t="s">
        <v>65</v>
      </c>
      <c r="E207" s="12" t="s">
        <v>64</v>
      </c>
      <c r="F207" s="39">
        <f t="shared" si="41"/>
        <v>2250</v>
      </c>
      <c r="G207" s="6">
        <v>200</v>
      </c>
      <c r="H207" s="39">
        <v>1906.7796610169491</v>
      </c>
      <c r="I207" s="39">
        <f t="shared" si="42"/>
        <v>450000</v>
      </c>
      <c r="J207" s="46"/>
      <c r="K207" s="58">
        <f t="shared" si="45"/>
        <v>0</v>
      </c>
      <c r="L207" s="56">
        <f t="shared" si="46"/>
        <v>200</v>
      </c>
      <c r="M207" s="39">
        <v>1906.7796610169491</v>
      </c>
      <c r="N207" s="53">
        <f t="shared" si="47"/>
        <v>450000</v>
      </c>
      <c r="O207" s="46">
        <v>226</v>
      </c>
      <c r="P207" s="81">
        <f t="shared" si="52"/>
        <v>1906.7796610169491</v>
      </c>
      <c r="Q207" s="58">
        <f t="shared" si="48"/>
        <v>508500</v>
      </c>
      <c r="R207" s="54">
        <v>226</v>
      </c>
      <c r="S207" s="12" t="s">
        <v>64</v>
      </c>
      <c r="T207" s="53">
        <f t="shared" si="43"/>
        <v>2250</v>
      </c>
      <c r="U207" s="59">
        <f t="shared" si="44"/>
        <v>508500</v>
      </c>
      <c r="V207" s="91">
        <f t="shared" si="50"/>
        <v>58500</v>
      </c>
      <c r="W207" s="44">
        <f t="shared" si="51"/>
        <v>0</v>
      </c>
    </row>
    <row r="208" spans="1:23" ht="31.2">
      <c r="A208" s="6">
        <v>205</v>
      </c>
      <c r="B208" s="6"/>
      <c r="C208" s="6" t="s">
        <v>612</v>
      </c>
      <c r="D208" s="7" t="s">
        <v>66</v>
      </c>
      <c r="E208" s="12" t="s">
        <v>64</v>
      </c>
      <c r="F208" s="39">
        <f t="shared" si="41"/>
        <v>2950</v>
      </c>
      <c r="G208" s="6">
        <v>550</v>
      </c>
      <c r="H208" s="39">
        <v>2500</v>
      </c>
      <c r="I208" s="39">
        <f t="shared" si="42"/>
        <v>1622500</v>
      </c>
      <c r="J208" s="46"/>
      <c r="K208" s="58">
        <f t="shared" si="45"/>
        <v>0</v>
      </c>
      <c r="L208" s="56">
        <f t="shared" si="46"/>
        <v>550</v>
      </c>
      <c r="M208" s="39">
        <v>2500</v>
      </c>
      <c r="N208" s="53">
        <f t="shared" si="47"/>
        <v>1622500</v>
      </c>
      <c r="O208" s="46">
        <v>550</v>
      </c>
      <c r="P208" s="81">
        <f t="shared" si="52"/>
        <v>2500</v>
      </c>
      <c r="Q208" s="58">
        <f t="shared" si="48"/>
        <v>1622500</v>
      </c>
      <c r="R208" s="54">
        <v>550</v>
      </c>
      <c r="S208" s="12" t="s">
        <v>64</v>
      </c>
      <c r="T208" s="53">
        <f t="shared" si="43"/>
        <v>2950</v>
      </c>
      <c r="U208" s="59">
        <f t="shared" si="44"/>
        <v>1622500</v>
      </c>
      <c r="V208" s="91">
        <f t="shared" si="50"/>
        <v>0</v>
      </c>
      <c r="W208" s="44">
        <f t="shared" si="51"/>
        <v>0</v>
      </c>
    </row>
    <row r="209" spans="1:23" ht="31.2">
      <c r="A209" s="6">
        <v>206</v>
      </c>
      <c r="B209" s="6"/>
      <c r="C209" s="6" t="s">
        <v>613</v>
      </c>
      <c r="D209" s="7" t="s">
        <v>67</v>
      </c>
      <c r="E209" s="12" t="s">
        <v>64</v>
      </c>
      <c r="F209" s="39">
        <f t="shared" si="41"/>
        <v>650.00000000000011</v>
      </c>
      <c r="G209" s="6">
        <v>320</v>
      </c>
      <c r="H209" s="39">
        <v>550.84745762711873</v>
      </c>
      <c r="I209" s="39">
        <f t="shared" si="42"/>
        <v>208000.00000000003</v>
      </c>
      <c r="J209" s="46"/>
      <c r="K209" s="58">
        <f t="shared" si="45"/>
        <v>0</v>
      </c>
      <c r="L209" s="56">
        <f t="shared" si="46"/>
        <v>320</v>
      </c>
      <c r="M209" s="39">
        <v>550.84745762711873</v>
      </c>
      <c r="N209" s="53">
        <f t="shared" si="47"/>
        <v>208000.00000000003</v>
      </c>
      <c r="O209" s="46">
        <v>591</v>
      </c>
      <c r="P209" s="81">
        <f t="shared" si="52"/>
        <v>550.84745762711873</v>
      </c>
      <c r="Q209" s="58">
        <f t="shared" si="48"/>
        <v>384150.00000000006</v>
      </c>
      <c r="R209" s="54">
        <v>591</v>
      </c>
      <c r="S209" s="12" t="s">
        <v>64</v>
      </c>
      <c r="T209" s="53">
        <f t="shared" si="43"/>
        <v>650.00000000000011</v>
      </c>
      <c r="U209" s="59">
        <f t="shared" si="44"/>
        <v>384150.00000000006</v>
      </c>
      <c r="V209" s="91">
        <f t="shared" si="50"/>
        <v>176150.00000000003</v>
      </c>
      <c r="W209" s="44">
        <f t="shared" si="51"/>
        <v>0</v>
      </c>
    </row>
    <row r="210" spans="1:23" ht="31.2">
      <c r="A210" s="6">
        <v>207</v>
      </c>
      <c r="B210" s="6"/>
      <c r="C210" s="6" t="s">
        <v>614</v>
      </c>
      <c r="D210" s="7" t="s">
        <v>68</v>
      </c>
      <c r="E210" s="12" t="s">
        <v>64</v>
      </c>
      <c r="F210" s="39">
        <f t="shared" si="41"/>
        <v>950</v>
      </c>
      <c r="G210" s="6">
        <v>525</v>
      </c>
      <c r="H210" s="39">
        <v>805.08474576271192</v>
      </c>
      <c r="I210" s="39">
        <f t="shared" si="42"/>
        <v>498750</v>
      </c>
      <c r="J210" s="46"/>
      <c r="K210" s="58">
        <f t="shared" si="45"/>
        <v>0</v>
      </c>
      <c r="L210" s="56">
        <f t="shared" si="46"/>
        <v>525</v>
      </c>
      <c r="M210" s="39">
        <v>805.08474576271192</v>
      </c>
      <c r="N210" s="53">
        <f t="shared" si="47"/>
        <v>498750</v>
      </c>
      <c r="O210" s="46">
        <v>838</v>
      </c>
      <c r="P210" s="81">
        <f t="shared" si="52"/>
        <v>805.08474576271192</v>
      </c>
      <c r="Q210" s="58">
        <f t="shared" si="48"/>
        <v>796100</v>
      </c>
      <c r="R210" s="54">
        <v>838</v>
      </c>
      <c r="S210" s="12" t="s">
        <v>64</v>
      </c>
      <c r="T210" s="53">
        <f t="shared" si="43"/>
        <v>950</v>
      </c>
      <c r="U210" s="59">
        <f t="shared" si="44"/>
        <v>796100</v>
      </c>
      <c r="V210" s="91">
        <f t="shared" si="50"/>
        <v>297350</v>
      </c>
      <c r="W210" s="44">
        <f t="shared" si="51"/>
        <v>0</v>
      </c>
    </row>
    <row r="211" spans="1:23" ht="31.2">
      <c r="A211" s="6">
        <v>208</v>
      </c>
      <c r="B211" s="6"/>
      <c r="C211" s="6" t="s">
        <v>615</v>
      </c>
      <c r="D211" s="7" t="s">
        <v>69</v>
      </c>
      <c r="E211" s="12" t="s">
        <v>64</v>
      </c>
      <c r="F211" s="39">
        <f t="shared" si="41"/>
        <v>1450</v>
      </c>
      <c r="G211" s="6">
        <v>530</v>
      </c>
      <c r="H211" s="39">
        <v>1228.8135593220341</v>
      </c>
      <c r="I211" s="39">
        <f t="shared" si="42"/>
        <v>768500</v>
      </c>
      <c r="J211" s="46"/>
      <c r="K211" s="58">
        <f t="shared" si="45"/>
        <v>0</v>
      </c>
      <c r="L211" s="56">
        <f t="shared" si="46"/>
        <v>530</v>
      </c>
      <c r="M211" s="39">
        <v>1228.8135593220341</v>
      </c>
      <c r="N211" s="53">
        <f t="shared" si="47"/>
        <v>768500</v>
      </c>
      <c r="O211" s="46">
        <v>636</v>
      </c>
      <c r="P211" s="81">
        <f t="shared" si="52"/>
        <v>1228.8135593220341</v>
      </c>
      <c r="Q211" s="58">
        <f t="shared" si="48"/>
        <v>922200</v>
      </c>
      <c r="R211" s="54">
        <v>636</v>
      </c>
      <c r="S211" s="12" t="s">
        <v>64</v>
      </c>
      <c r="T211" s="53">
        <f t="shared" si="43"/>
        <v>1450</v>
      </c>
      <c r="U211" s="59">
        <f t="shared" si="44"/>
        <v>922200</v>
      </c>
      <c r="V211" s="91">
        <f t="shared" si="50"/>
        <v>153700</v>
      </c>
      <c r="W211" s="44">
        <f t="shared" si="51"/>
        <v>0</v>
      </c>
    </row>
    <row r="212" spans="1:23" ht="15.6">
      <c r="A212" s="6">
        <v>209</v>
      </c>
      <c r="B212" s="6"/>
      <c r="C212" s="6" t="s">
        <v>616</v>
      </c>
      <c r="D212" s="7" t="s">
        <v>70</v>
      </c>
      <c r="E212" s="6" t="s">
        <v>14</v>
      </c>
      <c r="F212" s="39">
        <f t="shared" si="41"/>
        <v>1500</v>
      </c>
      <c r="G212" s="6">
        <v>40</v>
      </c>
      <c r="H212" s="39">
        <v>1271.1864406779662</v>
      </c>
      <c r="I212" s="39">
        <f t="shared" si="42"/>
        <v>60000</v>
      </c>
      <c r="J212" s="46"/>
      <c r="K212" s="58">
        <f t="shared" si="45"/>
        <v>0</v>
      </c>
      <c r="L212" s="56">
        <f t="shared" si="46"/>
        <v>40</v>
      </c>
      <c r="M212" s="39">
        <v>1271.1864406779662</v>
      </c>
      <c r="N212" s="53">
        <f t="shared" si="47"/>
        <v>60000</v>
      </c>
      <c r="O212" s="46">
        <v>35</v>
      </c>
      <c r="P212" s="81">
        <f t="shared" si="52"/>
        <v>1271.1864406779662</v>
      </c>
      <c r="Q212" s="58">
        <f t="shared" si="48"/>
        <v>52500</v>
      </c>
      <c r="R212" s="54">
        <v>35</v>
      </c>
      <c r="S212" s="6" t="s">
        <v>14</v>
      </c>
      <c r="T212" s="53">
        <f t="shared" si="43"/>
        <v>1500</v>
      </c>
      <c r="U212" s="59">
        <f t="shared" si="44"/>
        <v>52500</v>
      </c>
      <c r="V212" s="91">
        <f t="shared" si="50"/>
        <v>0</v>
      </c>
      <c r="W212" s="44">
        <f t="shared" si="51"/>
        <v>7500</v>
      </c>
    </row>
    <row r="213" spans="1:23" ht="15.6">
      <c r="A213" s="6">
        <v>210</v>
      </c>
      <c r="B213" s="6"/>
      <c r="C213" s="6" t="s">
        <v>617</v>
      </c>
      <c r="D213" s="7" t="s">
        <v>71</v>
      </c>
      <c r="E213" s="6" t="s">
        <v>14</v>
      </c>
      <c r="F213" s="39">
        <f t="shared" si="41"/>
        <v>2500</v>
      </c>
      <c r="G213" s="6">
        <v>15</v>
      </c>
      <c r="H213" s="39">
        <v>2118.6440677966102</v>
      </c>
      <c r="I213" s="39">
        <f t="shared" si="42"/>
        <v>37500</v>
      </c>
      <c r="J213" s="46"/>
      <c r="K213" s="58">
        <f t="shared" si="45"/>
        <v>0</v>
      </c>
      <c r="L213" s="56">
        <f t="shared" si="46"/>
        <v>15</v>
      </c>
      <c r="M213" s="39">
        <v>2118.6440677966102</v>
      </c>
      <c r="N213" s="53">
        <f t="shared" si="47"/>
        <v>37500</v>
      </c>
      <c r="O213" s="46">
        <v>13</v>
      </c>
      <c r="P213" s="81">
        <f t="shared" si="52"/>
        <v>2118.6440677966102</v>
      </c>
      <c r="Q213" s="58">
        <f t="shared" si="48"/>
        <v>32500</v>
      </c>
      <c r="R213" s="54">
        <v>13</v>
      </c>
      <c r="S213" s="6" t="s">
        <v>14</v>
      </c>
      <c r="T213" s="53">
        <f t="shared" si="43"/>
        <v>2500</v>
      </c>
      <c r="U213" s="59">
        <f t="shared" si="44"/>
        <v>32500</v>
      </c>
      <c r="V213" s="91">
        <f t="shared" si="50"/>
        <v>0</v>
      </c>
      <c r="W213" s="44">
        <f t="shared" si="51"/>
        <v>5000</v>
      </c>
    </row>
    <row r="214" spans="1:23" ht="15.6">
      <c r="A214" s="6">
        <v>211</v>
      </c>
      <c r="B214" s="6"/>
      <c r="C214" s="6" t="s">
        <v>618</v>
      </c>
      <c r="D214" s="7" t="s">
        <v>72</v>
      </c>
      <c r="E214" s="6" t="s">
        <v>14</v>
      </c>
      <c r="F214" s="39">
        <f t="shared" si="41"/>
        <v>3500</v>
      </c>
      <c r="G214" s="6">
        <v>3</v>
      </c>
      <c r="H214" s="39">
        <v>2966.1016949152545</v>
      </c>
      <c r="I214" s="39">
        <f t="shared" si="42"/>
        <v>10500</v>
      </c>
      <c r="J214" s="46">
        <v>2</v>
      </c>
      <c r="K214" s="58">
        <f t="shared" si="45"/>
        <v>7000</v>
      </c>
      <c r="L214" s="56">
        <f t="shared" si="46"/>
        <v>5</v>
      </c>
      <c r="M214" s="39">
        <v>2966.1016949152545</v>
      </c>
      <c r="N214" s="53">
        <f t="shared" si="47"/>
        <v>17500</v>
      </c>
      <c r="O214" s="46">
        <v>9</v>
      </c>
      <c r="P214" s="81">
        <f t="shared" si="52"/>
        <v>2966.1016949152545</v>
      </c>
      <c r="Q214" s="58">
        <f t="shared" si="48"/>
        <v>31500</v>
      </c>
      <c r="R214" s="54">
        <v>9</v>
      </c>
      <c r="S214" s="6" t="s">
        <v>14</v>
      </c>
      <c r="T214" s="53">
        <f t="shared" si="43"/>
        <v>3500</v>
      </c>
      <c r="U214" s="59">
        <f t="shared" si="44"/>
        <v>31500</v>
      </c>
      <c r="V214" s="91">
        <f t="shared" si="50"/>
        <v>14000</v>
      </c>
      <c r="W214" s="44">
        <f t="shared" si="51"/>
        <v>0</v>
      </c>
    </row>
    <row r="215" spans="1:23" ht="15.6">
      <c r="A215" s="6">
        <v>212</v>
      </c>
      <c r="B215" s="6"/>
      <c r="C215" s="6" t="s">
        <v>619</v>
      </c>
      <c r="D215" s="7" t="s">
        <v>73</v>
      </c>
      <c r="E215" s="6" t="s">
        <v>14</v>
      </c>
      <c r="F215" s="39">
        <f t="shared" si="41"/>
        <v>4500</v>
      </c>
      <c r="G215" s="6">
        <v>2</v>
      </c>
      <c r="H215" s="39">
        <v>3813.5593220338983</v>
      </c>
      <c r="I215" s="39">
        <f t="shared" si="42"/>
        <v>9000</v>
      </c>
      <c r="J215" s="46">
        <v>3</v>
      </c>
      <c r="K215" s="58">
        <f t="shared" si="45"/>
        <v>13500</v>
      </c>
      <c r="L215" s="56">
        <f t="shared" si="46"/>
        <v>5</v>
      </c>
      <c r="M215" s="39">
        <v>3813.5593220338983</v>
      </c>
      <c r="N215" s="53">
        <f t="shared" si="47"/>
        <v>22500</v>
      </c>
      <c r="O215" s="46">
        <v>4</v>
      </c>
      <c r="P215" s="81">
        <f t="shared" si="52"/>
        <v>3813.5593220338983</v>
      </c>
      <c r="Q215" s="58">
        <f t="shared" si="48"/>
        <v>18000</v>
      </c>
      <c r="R215" s="54">
        <v>4</v>
      </c>
      <c r="S215" s="6" t="s">
        <v>14</v>
      </c>
      <c r="T215" s="53">
        <f t="shared" si="43"/>
        <v>4500</v>
      </c>
      <c r="U215" s="59">
        <f t="shared" si="44"/>
        <v>18000</v>
      </c>
      <c r="V215" s="91">
        <f t="shared" si="50"/>
        <v>0</v>
      </c>
      <c r="W215" s="44">
        <f t="shared" si="51"/>
        <v>4500</v>
      </c>
    </row>
    <row r="216" spans="1:23" ht="15.6">
      <c r="A216" s="6">
        <v>213</v>
      </c>
      <c r="B216" s="6"/>
      <c r="C216" s="6" t="s">
        <v>620</v>
      </c>
      <c r="D216" s="7" t="s">
        <v>74</v>
      </c>
      <c r="E216" s="6" t="s">
        <v>14</v>
      </c>
      <c r="F216" s="39">
        <f t="shared" si="41"/>
        <v>5500.0000000000009</v>
      </c>
      <c r="G216" s="6">
        <v>2</v>
      </c>
      <c r="H216" s="39">
        <v>4661.016949152543</v>
      </c>
      <c r="I216" s="39">
        <f t="shared" si="42"/>
        <v>11000.000000000002</v>
      </c>
      <c r="J216" s="46">
        <v>1</v>
      </c>
      <c r="K216" s="58">
        <f t="shared" si="45"/>
        <v>5500.0000000000009</v>
      </c>
      <c r="L216" s="56">
        <f t="shared" si="46"/>
        <v>3</v>
      </c>
      <c r="M216" s="39">
        <v>4661.016949152543</v>
      </c>
      <c r="N216" s="53">
        <f t="shared" si="47"/>
        <v>16500.000000000004</v>
      </c>
      <c r="O216" s="46">
        <v>6</v>
      </c>
      <c r="P216" s="81">
        <f t="shared" si="52"/>
        <v>4661.016949152543</v>
      </c>
      <c r="Q216" s="58">
        <f t="shared" si="48"/>
        <v>33000.000000000007</v>
      </c>
      <c r="R216" s="54">
        <v>6</v>
      </c>
      <c r="S216" s="6" t="s">
        <v>14</v>
      </c>
      <c r="T216" s="53">
        <f t="shared" si="43"/>
        <v>5500.0000000000009</v>
      </c>
      <c r="U216" s="59">
        <f t="shared" si="44"/>
        <v>33000.000000000007</v>
      </c>
      <c r="V216" s="91">
        <f t="shared" si="50"/>
        <v>16500.000000000004</v>
      </c>
      <c r="W216" s="44">
        <f t="shared" si="51"/>
        <v>0</v>
      </c>
    </row>
    <row r="217" spans="1:23" ht="15.6">
      <c r="A217" s="6">
        <v>214</v>
      </c>
      <c r="B217" s="6"/>
      <c r="C217" s="6" t="s">
        <v>621</v>
      </c>
      <c r="D217" s="7" t="s">
        <v>75</v>
      </c>
      <c r="E217" s="6" t="s">
        <v>14</v>
      </c>
      <c r="F217" s="39">
        <f t="shared" si="41"/>
        <v>2850</v>
      </c>
      <c r="G217" s="6">
        <f>7*27</f>
        <v>189</v>
      </c>
      <c r="H217" s="39">
        <v>2415.2542372881358</v>
      </c>
      <c r="I217" s="39">
        <f t="shared" si="42"/>
        <v>538650</v>
      </c>
      <c r="J217" s="46"/>
      <c r="K217" s="58">
        <f t="shared" si="45"/>
        <v>0</v>
      </c>
      <c r="L217" s="56">
        <f t="shared" si="46"/>
        <v>189</v>
      </c>
      <c r="M217" s="39">
        <v>2415.2542372881358</v>
      </c>
      <c r="N217" s="53">
        <f t="shared" si="47"/>
        <v>538650</v>
      </c>
      <c r="O217" s="46">
        <v>231</v>
      </c>
      <c r="P217" s="81">
        <f t="shared" si="52"/>
        <v>2415.2542372881358</v>
      </c>
      <c r="Q217" s="58">
        <f t="shared" si="48"/>
        <v>658350</v>
      </c>
      <c r="R217" s="54">
        <v>231</v>
      </c>
      <c r="S217" s="6" t="s">
        <v>14</v>
      </c>
      <c r="T217" s="53">
        <f t="shared" si="43"/>
        <v>2850</v>
      </c>
      <c r="U217" s="59">
        <f t="shared" si="44"/>
        <v>658350</v>
      </c>
      <c r="V217" s="91">
        <f t="shared" si="50"/>
        <v>119700</v>
      </c>
      <c r="W217" s="44">
        <f t="shared" si="51"/>
        <v>0</v>
      </c>
    </row>
    <row r="218" spans="1:23" ht="15.6">
      <c r="A218" s="6">
        <v>215</v>
      </c>
      <c r="B218" s="6"/>
      <c r="C218" s="6" t="s">
        <v>622</v>
      </c>
      <c r="D218" s="7" t="s">
        <v>76</v>
      </c>
      <c r="E218" s="6" t="s">
        <v>14</v>
      </c>
      <c r="F218" s="39">
        <f t="shared" si="41"/>
        <v>25000</v>
      </c>
      <c r="G218" s="6">
        <v>2</v>
      </c>
      <c r="H218" s="39">
        <v>21186.440677966104</v>
      </c>
      <c r="I218" s="39">
        <f t="shared" si="42"/>
        <v>50000</v>
      </c>
      <c r="J218" s="46"/>
      <c r="K218" s="58">
        <f t="shared" si="45"/>
        <v>0</v>
      </c>
      <c r="L218" s="56">
        <f t="shared" si="46"/>
        <v>2</v>
      </c>
      <c r="M218" s="39">
        <v>21186.440677966104</v>
      </c>
      <c r="N218" s="53">
        <f t="shared" si="47"/>
        <v>50000</v>
      </c>
      <c r="O218" s="46">
        <v>0</v>
      </c>
      <c r="P218" s="81">
        <f t="shared" si="52"/>
        <v>21186.440677966104</v>
      </c>
      <c r="Q218" s="58">
        <f t="shared" si="48"/>
        <v>0</v>
      </c>
      <c r="R218" s="54">
        <v>0</v>
      </c>
      <c r="S218" s="6" t="s">
        <v>14</v>
      </c>
      <c r="T218" s="53">
        <f t="shared" si="43"/>
        <v>25000</v>
      </c>
      <c r="U218" s="59">
        <f t="shared" si="44"/>
        <v>0</v>
      </c>
      <c r="V218" s="91">
        <f t="shared" si="50"/>
        <v>0</v>
      </c>
      <c r="W218" s="44">
        <f t="shared" si="51"/>
        <v>50000</v>
      </c>
    </row>
    <row r="219" spans="1:23" ht="15.6">
      <c r="A219" s="6">
        <v>216</v>
      </c>
      <c r="B219" s="6"/>
      <c r="C219" s="6" t="s">
        <v>623</v>
      </c>
      <c r="D219" s="7" t="s">
        <v>77</v>
      </c>
      <c r="E219" s="6" t="s">
        <v>14</v>
      </c>
      <c r="F219" s="39">
        <f t="shared" si="41"/>
        <v>30000</v>
      </c>
      <c r="G219" s="6">
        <v>4</v>
      </c>
      <c r="H219" s="39">
        <v>25423.728813559323</v>
      </c>
      <c r="I219" s="39">
        <f t="shared" si="42"/>
        <v>120000</v>
      </c>
      <c r="J219" s="46"/>
      <c r="K219" s="58">
        <f t="shared" si="45"/>
        <v>0</v>
      </c>
      <c r="L219" s="56">
        <f t="shared" si="46"/>
        <v>4</v>
      </c>
      <c r="M219" s="39">
        <v>25423.728813559323</v>
      </c>
      <c r="N219" s="53">
        <f t="shared" si="47"/>
        <v>120000</v>
      </c>
      <c r="O219" s="46">
        <v>5</v>
      </c>
      <c r="P219" s="81">
        <f t="shared" si="52"/>
        <v>25423.728813559323</v>
      </c>
      <c r="Q219" s="58">
        <f t="shared" si="48"/>
        <v>150000</v>
      </c>
      <c r="R219" s="54">
        <v>5</v>
      </c>
      <c r="S219" s="6" t="s">
        <v>14</v>
      </c>
      <c r="T219" s="53">
        <f t="shared" si="43"/>
        <v>30000</v>
      </c>
      <c r="U219" s="59">
        <f t="shared" si="44"/>
        <v>150000</v>
      </c>
      <c r="V219" s="91">
        <f t="shared" si="50"/>
        <v>30000</v>
      </c>
      <c r="W219" s="44">
        <f t="shared" si="51"/>
        <v>0</v>
      </c>
    </row>
    <row r="220" spans="1:23" ht="15.6">
      <c r="A220" s="6">
        <v>217</v>
      </c>
      <c r="B220" s="6"/>
      <c r="C220" s="6" t="s">
        <v>624</v>
      </c>
      <c r="D220" s="7" t="s">
        <v>78</v>
      </c>
      <c r="E220" s="6" t="s">
        <v>14</v>
      </c>
      <c r="F220" s="39">
        <f t="shared" si="41"/>
        <v>40000</v>
      </c>
      <c r="G220" s="6">
        <v>5</v>
      </c>
      <c r="H220" s="39">
        <v>33898.305084745763</v>
      </c>
      <c r="I220" s="39">
        <f t="shared" si="42"/>
        <v>200000</v>
      </c>
      <c r="J220" s="46">
        <v>1</v>
      </c>
      <c r="K220" s="58">
        <f t="shared" si="45"/>
        <v>40000</v>
      </c>
      <c r="L220" s="56">
        <f t="shared" si="46"/>
        <v>6</v>
      </c>
      <c r="M220" s="39">
        <v>33898.305084745763</v>
      </c>
      <c r="N220" s="53">
        <f t="shared" si="47"/>
        <v>240000</v>
      </c>
      <c r="O220" s="46">
        <v>0</v>
      </c>
      <c r="P220" s="81">
        <f t="shared" si="52"/>
        <v>33898.305084745763</v>
      </c>
      <c r="Q220" s="58">
        <f t="shared" si="48"/>
        <v>0</v>
      </c>
      <c r="R220" s="54">
        <v>0</v>
      </c>
      <c r="S220" s="6" t="s">
        <v>14</v>
      </c>
      <c r="T220" s="53">
        <f t="shared" si="43"/>
        <v>40000</v>
      </c>
      <c r="U220" s="59">
        <f t="shared" si="44"/>
        <v>0</v>
      </c>
      <c r="V220" s="91">
        <f t="shared" si="50"/>
        <v>0</v>
      </c>
      <c r="W220" s="44">
        <f t="shared" si="51"/>
        <v>240000</v>
      </c>
    </row>
    <row r="221" spans="1:23" ht="15.6">
      <c r="A221" s="6">
        <v>218</v>
      </c>
      <c r="B221" s="6"/>
      <c r="C221" s="6" t="s">
        <v>625</v>
      </c>
      <c r="D221" s="7" t="s">
        <v>79</v>
      </c>
      <c r="E221" s="6" t="s">
        <v>14</v>
      </c>
      <c r="F221" s="39">
        <f t="shared" si="41"/>
        <v>50000</v>
      </c>
      <c r="G221" s="6">
        <v>1</v>
      </c>
      <c r="H221" s="39">
        <v>42372.881355932208</v>
      </c>
      <c r="I221" s="39">
        <f t="shared" si="42"/>
        <v>50000</v>
      </c>
      <c r="J221" s="46"/>
      <c r="K221" s="58">
        <f t="shared" si="45"/>
        <v>0</v>
      </c>
      <c r="L221" s="56">
        <f t="shared" si="46"/>
        <v>1</v>
      </c>
      <c r="M221" s="39">
        <v>42372.881355932208</v>
      </c>
      <c r="N221" s="53">
        <f t="shared" si="47"/>
        <v>50000</v>
      </c>
      <c r="O221" s="46">
        <v>1</v>
      </c>
      <c r="P221" s="81">
        <f t="shared" si="52"/>
        <v>42372.881355932208</v>
      </c>
      <c r="Q221" s="58">
        <f t="shared" si="48"/>
        <v>50000</v>
      </c>
      <c r="R221" s="54">
        <v>1</v>
      </c>
      <c r="S221" s="6" t="s">
        <v>14</v>
      </c>
      <c r="T221" s="53">
        <f t="shared" si="43"/>
        <v>50000</v>
      </c>
      <c r="U221" s="59">
        <f t="shared" si="44"/>
        <v>50000</v>
      </c>
      <c r="V221" s="91">
        <f t="shared" si="50"/>
        <v>0</v>
      </c>
      <c r="W221" s="44">
        <f t="shared" si="51"/>
        <v>0</v>
      </c>
    </row>
    <row r="222" spans="1:23" ht="15.6">
      <c r="A222" s="6">
        <v>219</v>
      </c>
      <c r="B222" s="6"/>
      <c r="C222" s="6" t="s">
        <v>626</v>
      </c>
      <c r="D222" s="7" t="s">
        <v>80</v>
      </c>
      <c r="E222" s="6" t="s">
        <v>14</v>
      </c>
      <c r="F222" s="39">
        <f t="shared" si="41"/>
        <v>2250</v>
      </c>
      <c r="G222" s="6">
        <v>27</v>
      </c>
      <c r="H222" s="39">
        <v>1906.7796610169491</v>
      </c>
      <c r="I222" s="39">
        <f t="shared" si="42"/>
        <v>60750</v>
      </c>
      <c r="J222" s="46"/>
      <c r="K222" s="58">
        <f t="shared" si="45"/>
        <v>0</v>
      </c>
      <c r="L222" s="56">
        <f t="shared" si="46"/>
        <v>27</v>
      </c>
      <c r="M222" s="39">
        <v>1906.7796610169491</v>
      </c>
      <c r="N222" s="53">
        <f t="shared" si="47"/>
        <v>60750</v>
      </c>
      <c r="O222" s="46">
        <v>43</v>
      </c>
      <c r="P222" s="81">
        <f t="shared" si="52"/>
        <v>1906.7796610169491</v>
      </c>
      <c r="Q222" s="58">
        <f t="shared" si="48"/>
        <v>96750</v>
      </c>
      <c r="R222" s="54">
        <v>43</v>
      </c>
      <c r="S222" s="6" t="s">
        <v>14</v>
      </c>
      <c r="T222" s="53">
        <f t="shared" si="43"/>
        <v>2250</v>
      </c>
      <c r="U222" s="59">
        <f t="shared" si="44"/>
        <v>96750</v>
      </c>
      <c r="V222" s="91">
        <f t="shared" si="50"/>
        <v>36000</v>
      </c>
      <c r="W222" s="44">
        <f t="shared" si="51"/>
        <v>0</v>
      </c>
    </row>
    <row r="223" spans="1:23" ht="15.6">
      <c r="A223" s="6">
        <v>220</v>
      </c>
      <c r="B223" s="6"/>
      <c r="C223" s="6" t="s">
        <v>627</v>
      </c>
      <c r="D223" s="7" t="s">
        <v>81</v>
      </c>
      <c r="E223" s="6" t="s">
        <v>14</v>
      </c>
      <c r="F223" s="39">
        <f t="shared" si="41"/>
        <v>1250</v>
      </c>
      <c r="G223" s="6">
        <v>27</v>
      </c>
      <c r="H223" s="39">
        <v>1059.3220338983051</v>
      </c>
      <c r="I223" s="39">
        <f t="shared" si="42"/>
        <v>33750</v>
      </c>
      <c r="J223" s="46"/>
      <c r="K223" s="58">
        <f t="shared" si="45"/>
        <v>0</v>
      </c>
      <c r="L223" s="56">
        <f t="shared" si="46"/>
        <v>27</v>
      </c>
      <c r="M223" s="39">
        <v>1059.3220338983051</v>
      </c>
      <c r="N223" s="53">
        <f t="shared" si="47"/>
        <v>33750</v>
      </c>
      <c r="O223" s="46">
        <v>27</v>
      </c>
      <c r="P223" s="81">
        <f t="shared" si="52"/>
        <v>1059.3220338983051</v>
      </c>
      <c r="Q223" s="58">
        <f t="shared" si="48"/>
        <v>33750</v>
      </c>
      <c r="R223" s="54">
        <v>27</v>
      </c>
      <c r="S223" s="6" t="s">
        <v>14</v>
      </c>
      <c r="T223" s="53">
        <f t="shared" si="43"/>
        <v>1250</v>
      </c>
      <c r="U223" s="59">
        <f t="shared" si="44"/>
        <v>33750</v>
      </c>
      <c r="V223" s="91">
        <f t="shared" si="50"/>
        <v>0</v>
      </c>
      <c r="W223" s="44">
        <f t="shared" si="51"/>
        <v>0</v>
      </c>
    </row>
    <row r="224" spans="1:23" ht="15.6">
      <c r="A224" s="6">
        <v>221</v>
      </c>
      <c r="B224" s="6"/>
      <c r="C224" s="6" t="s">
        <v>628</v>
      </c>
      <c r="D224" s="7" t="s">
        <v>82</v>
      </c>
      <c r="E224" s="6" t="s">
        <v>14</v>
      </c>
      <c r="F224" s="39">
        <f t="shared" si="41"/>
        <v>1650</v>
      </c>
      <c r="G224" s="6">
        <v>27</v>
      </c>
      <c r="H224" s="39">
        <v>1398.3050847457628</v>
      </c>
      <c r="I224" s="39">
        <f t="shared" si="42"/>
        <v>44550</v>
      </c>
      <c r="J224" s="46"/>
      <c r="K224" s="58">
        <f t="shared" si="45"/>
        <v>0</v>
      </c>
      <c r="L224" s="56">
        <f t="shared" si="46"/>
        <v>27</v>
      </c>
      <c r="M224" s="39">
        <v>1398.3050847457628</v>
      </c>
      <c r="N224" s="53">
        <f t="shared" si="47"/>
        <v>44550</v>
      </c>
      <c r="O224" s="46">
        <v>18</v>
      </c>
      <c r="P224" s="81">
        <f t="shared" si="52"/>
        <v>1398.3050847457628</v>
      </c>
      <c r="Q224" s="58">
        <f t="shared" si="48"/>
        <v>29700</v>
      </c>
      <c r="R224" s="54">
        <v>18</v>
      </c>
      <c r="S224" s="6" t="s">
        <v>14</v>
      </c>
      <c r="T224" s="53">
        <f t="shared" si="43"/>
        <v>1650</v>
      </c>
      <c r="U224" s="59">
        <f t="shared" si="44"/>
        <v>29700</v>
      </c>
      <c r="V224" s="91">
        <f t="shared" si="50"/>
        <v>0</v>
      </c>
      <c r="W224" s="44">
        <f t="shared" si="51"/>
        <v>14850</v>
      </c>
    </row>
    <row r="225" spans="1:23" ht="15.6">
      <c r="A225" s="6">
        <v>222</v>
      </c>
      <c r="B225" s="6"/>
      <c r="C225" s="6" t="s">
        <v>629</v>
      </c>
      <c r="D225" s="7" t="s">
        <v>83</v>
      </c>
      <c r="E225" s="6" t="s">
        <v>14</v>
      </c>
      <c r="F225" s="39">
        <f t="shared" si="41"/>
        <v>3450</v>
      </c>
      <c r="G225" s="6">
        <v>27</v>
      </c>
      <c r="H225" s="39">
        <v>2923.7288135593221</v>
      </c>
      <c r="I225" s="39">
        <f t="shared" si="42"/>
        <v>93150</v>
      </c>
      <c r="J225" s="46"/>
      <c r="K225" s="58">
        <f t="shared" si="45"/>
        <v>0</v>
      </c>
      <c r="L225" s="56">
        <f t="shared" si="46"/>
        <v>27</v>
      </c>
      <c r="M225" s="39">
        <v>2923.7288135593221</v>
      </c>
      <c r="N225" s="53">
        <f t="shared" si="47"/>
        <v>93150</v>
      </c>
      <c r="O225" s="46">
        <v>37</v>
      </c>
      <c r="P225" s="81">
        <f t="shared" si="52"/>
        <v>2923.7288135593221</v>
      </c>
      <c r="Q225" s="58">
        <f t="shared" si="48"/>
        <v>127650</v>
      </c>
      <c r="R225" s="54">
        <v>37</v>
      </c>
      <c r="S225" s="6" t="s">
        <v>14</v>
      </c>
      <c r="T225" s="53">
        <f t="shared" si="43"/>
        <v>3450</v>
      </c>
      <c r="U225" s="59">
        <f t="shared" si="44"/>
        <v>127650</v>
      </c>
      <c r="V225" s="91">
        <f t="shared" si="50"/>
        <v>34500</v>
      </c>
      <c r="W225" s="44">
        <f t="shared" si="51"/>
        <v>0</v>
      </c>
    </row>
    <row r="226" spans="1:23" ht="15.6">
      <c r="A226" s="6">
        <v>223</v>
      </c>
      <c r="B226" s="6"/>
      <c r="C226" s="6" t="s">
        <v>630</v>
      </c>
      <c r="D226" s="7" t="s">
        <v>84</v>
      </c>
      <c r="E226" s="6" t="s">
        <v>14</v>
      </c>
      <c r="F226" s="39">
        <f t="shared" si="41"/>
        <v>750</v>
      </c>
      <c r="G226" s="6">
        <v>27</v>
      </c>
      <c r="H226" s="39">
        <v>635.59322033898309</v>
      </c>
      <c r="I226" s="39">
        <f t="shared" si="42"/>
        <v>20250</v>
      </c>
      <c r="J226" s="46"/>
      <c r="K226" s="58">
        <f t="shared" si="45"/>
        <v>0</v>
      </c>
      <c r="L226" s="56">
        <f t="shared" si="46"/>
        <v>27</v>
      </c>
      <c r="M226" s="39">
        <v>635.59322033898309</v>
      </c>
      <c r="N226" s="53">
        <f t="shared" si="47"/>
        <v>20250</v>
      </c>
      <c r="O226" s="46">
        <v>27</v>
      </c>
      <c r="P226" s="81">
        <f t="shared" si="52"/>
        <v>635.59322033898309</v>
      </c>
      <c r="Q226" s="58">
        <f t="shared" si="48"/>
        <v>20250</v>
      </c>
      <c r="R226" s="54">
        <v>27</v>
      </c>
      <c r="S226" s="6" t="s">
        <v>14</v>
      </c>
      <c r="T226" s="53">
        <f t="shared" si="43"/>
        <v>750</v>
      </c>
      <c r="U226" s="59">
        <f t="shared" si="44"/>
        <v>20250</v>
      </c>
      <c r="V226" s="91">
        <f t="shared" si="50"/>
        <v>0</v>
      </c>
      <c r="W226" s="44">
        <f t="shared" si="51"/>
        <v>0</v>
      </c>
    </row>
    <row r="227" spans="1:23" ht="15.6">
      <c r="A227" s="6">
        <v>224</v>
      </c>
      <c r="B227" s="6"/>
      <c r="C227" s="6" t="s">
        <v>631</v>
      </c>
      <c r="D227" s="7" t="s">
        <v>85</v>
      </c>
      <c r="E227" s="6" t="s">
        <v>14</v>
      </c>
      <c r="F227" s="39">
        <f t="shared" si="41"/>
        <v>750</v>
      </c>
      <c r="G227" s="6">
        <v>27</v>
      </c>
      <c r="H227" s="39">
        <v>635.59322033898309</v>
      </c>
      <c r="I227" s="39">
        <f t="shared" si="42"/>
        <v>20250</v>
      </c>
      <c r="J227" s="46"/>
      <c r="K227" s="58">
        <f t="shared" si="45"/>
        <v>0</v>
      </c>
      <c r="L227" s="56">
        <f t="shared" si="46"/>
        <v>27</v>
      </c>
      <c r="M227" s="39">
        <v>635.59322033898309</v>
      </c>
      <c r="N227" s="53">
        <f t="shared" si="47"/>
        <v>20250</v>
      </c>
      <c r="O227" s="46">
        <v>27</v>
      </c>
      <c r="P227" s="81">
        <f t="shared" si="52"/>
        <v>635.59322033898309</v>
      </c>
      <c r="Q227" s="58">
        <f t="shared" si="48"/>
        <v>20250</v>
      </c>
      <c r="R227" s="54">
        <v>27</v>
      </c>
      <c r="S227" s="6" t="s">
        <v>14</v>
      </c>
      <c r="T227" s="53">
        <f t="shared" si="43"/>
        <v>750</v>
      </c>
      <c r="U227" s="59">
        <f t="shared" si="44"/>
        <v>20250</v>
      </c>
      <c r="V227" s="91">
        <f t="shared" si="50"/>
        <v>0</v>
      </c>
      <c r="W227" s="44">
        <f t="shared" si="51"/>
        <v>0</v>
      </c>
    </row>
    <row r="228" spans="1:23" ht="15.6">
      <c r="A228" s="6">
        <v>225</v>
      </c>
      <c r="B228" s="6"/>
      <c r="C228" s="6" t="s">
        <v>632</v>
      </c>
      <c r="D228" s="7" t="s">
        <v>86</v>
      </c>
      <c r="E228" s="6" t="s">
        <v>14</v>
      </c>
      <c r="F228" s="39">
        <f t="shared" si="41"/>
        <v>750</v>
      </c>
      <c r="G228" s="6">
        <v>15</v>
      </c>
      <c r="H228" s="39">
        <v>635.59322033898309</v>
      </c>
      <c r="I228" s="39">
        <f t="shared" si="42"/>
        <v>11250</v>
      </c>
      <c r="J228" s="46"/>
      <c r="K228" s="58">
        <f t="shared" si="45"/>
        <v>0</v>
      </c>
      <c r="L228" s="56">
        <f t="shared" si="46"/>
        <v>15</v>
      </c>
      <c r="M228" s="39">
        <v>635.59322033898309</v>
      </c>
      <c r="N228" s="53">
        <f t="shared" si="47"/>
        <v>11250</v>
      </c>
      <c r="O228" s="46">
        <v>15</v>
      </c>
      <c r="P228" s="81">
        <f t="shared" si="52"/>
        <v>635.59322033898309</v>
      </c>
      <c r="Q228" s="58">
        <f t="shared" si="48"/>
        <v>11250</v>
      </c>
      <c r="R228" s="54">
        <v>15</v>
      </c>
      <c r="S228" s="6" t="s">
        <v>14</v>
      </c>
      <c r="T228" s="53">
        <f t="shared" si="43"/>
        <v>750</v>
      </c>
      <c r="U228" s="59">
        <f t="shared" si="44"/>
        <v>11250</v>
      </c>
      <c r="V228" s="91">
        <f t="shared" si="50"/>
        <v>0</v>
      </c>
      <c r="W228" s="44">
        <f t="shared" si="51"/>
        <v>0</v>
      </c>
    </row>
    <row r="229" spans="1:23" ht="15.6">
      <c r="A229" s="6">
        <v>226</v>
      </c>
      <c r="B229" s="6"/>
      <c r="C229" s="6" t="s">
        <v>633</v>
      </c>
      <c r="D229" s="7" t="s">
        <v>87</v>
      </c>
      <c r="E229" s="6" t="s">
        <v>14</v>
      </c>
      <c r="F229" s="39">
        <f t="shared" si="41"/>
        <v>550</v>
      </c>
      <c r="G229" s="6">
        <v>27</v>
      </c>
      <c r="H229" s="39">
        <v>466.10169491525426</v>
      </c>
      <c r="I229" s="39">
        <f t="shared" si="42"/>
        <v>14850</v>
      </c>
      <c r="J229" s="46">
        <v>58</v>
      </c>
      <c r="K229" s="58">
        <f t="shared" si="45"/>
        <v>31900</v>
      </c>
      <c r="L229" s="56">
        <f t="shared" si="46"/>
        <v>85</v>
      </c>
      <c r="M229" s="39">
        <v>466.10169491525426</v>
      </c>
      <c r="N229" s="53">
        <f t="shared" si="47"/>
        <v>46750</v>
      </c>
      <c r="O229" s="46">
        <v>32</v>
      </c>
      <c r="P229" s="81">
        <f t="shared" si="52"/>
        <v>466.10169491525426</v>
      </c>
      <c r="Q229" s="58">
        <f t="shared" si="48"/>
        <v>17600</v>
      </c>
      <c r="R229" s="54">
        <v>32</v>
      </c>
      <c r="S229" s="6" t="s">
        <v>14</v>
      </c>
      <c r="T229" s="53">
        <f t="shared" si="43"/>
        <v>550</v>
      </c>
      <c r="U229" s="59">
        <f t="shared" si="44"/>
        <v>17600</v>
      </c>
      <c r="V229" s="91">
        <f t="shared" si="50"/>
        <v>0</v>
      </c>
      <c r="W229" s="44">
        <f t="shared" si="51"/>
        <v>29150</v>
      </c>
    </row>
    <row r="230" spans="1:23" ht="15.6">
      <c r="A230" s="6">
        <v>227</v>
      </c>
      <c r="B230" s="6"/>
      <c r="C230" s="6" t="s">
        <v>634</v>
      </c>
      <c r="D230" s="7" t="s">
        <v>88</v>
      </c>
      <c r="E230" s="6" t="s">
        <v>14</v>
      </c>
      <c r="F230" s="39">
        <f t="shared" si="41"/>
        <v>35000</v>
      </c>
      <c r="G230" s="6">
        <v>27</v>
      </c>
      <c r="H230" s="39">
        <v>29661.016949152545</v>
      </c>
      <c r="I230" s="39">
        <f t="shared" si="42"/>
        <v>945000</v>
      </c>
      <c r="J230" s="46"/>
      <c r="K230" s="58">
        <f t="shared" si="45"/>
        <v>0</v>
      </c>
      <c r="L230" s="56">
        <f t="shared" si="46"/>
        <v>27</v>
      </c>
      <c r="M230" s="39">
        <v>29661.016949152545</v>
      </c>
      <c r="N230" s="53">
        <f t="shared" si="47"/>
        <v>945000</v>
      </c>
      <c r="O230" s="46">
        <v>31</v>
      </c>
      <c r="P230" s="81">
        <f t="shared" si="52"/>
        <v>29661.016949152545</v>
      </c>
      <c r="Q230" s="58">
        <f t="shared" si="48"/>
        <v>1085000</v>
      </c>
      <c r="R230" s="54">
        <v>31</v>
      </c>
      <c r="S230" s="6" t="s">
        <v>14</v>
      </c>
      <c r="T230" s="53">
        <f t="shared" si="43"/>
        <v>35000</v>
      </c>
      <c r="U230" s="59">
        <f t="shared" si="44"/>
        <v>1085000</v>
      </c>
      <c r="V230" s="91">
        <f t="shared" si="50"/>
        <v>140000</v>
      </c>
      <c r="W230" s="44">
        <f t="shared" si="51"/>
        <v>0</v>
      </c>
    </row>
    <row r="231" spans="1:23" ht="15.6">
      <c r="A231" s="6">
        <v>228</v>
      </c>
      <c r="B231" s="6"/>
      <c r="C231" s="6" t="s">
        <v>635</v>
      </c>
      <c r="D231" s="7" t="s">
        <v>90</v>
      </c>
      <c r="E231" s="6" t="s">
        <v>14</v>
      </c>
      <c r="F231" s="39">
        <f t="shared" si="41"/>
        <v>9500</v>
      </c>
      <c r="G231" s="6">
        <v>1</v>
      </c>
      <c r="H231" s="39">
        <v>8050.8474576271192</v>
      </c>
      <c r="I231" s="39">
        <f t="shared" si="42"/>
        <v>9500</v>
      </c>
      <c r="J231" s="46"/>
      <c r="K231" s="58">
        <f t="shared" si="45"/>
        <v>0</v>
      </c>
      <c r="L231" s="56">
        <f t="shared" si="46"/>
        <v>1</v>
      </c>
      <c r="M231" s="39">
        <v>8050.8474576271192</v>
      </c>
      <c r="N231" s="53">
        <f t="shared" si="47"/>
        <v>9500</v>
      </c>
      <c r="O231" s="46">
        <v>0</v>
      </c>
      <c r="P231" s="81">
        <f t="shared" si="52"/>
        <v>8050.8474576271192</v>
      </c>
      <c r="Q231" s="58">
        <f t="shared" si="48"/>
        <v>0</v>
      </c>
      <c r="R231" s="54">
        <v>0</v>
      </c>
      <c r="S231" s="6" t="s">
        <v>14</v>
      </c>
      <c r="T231" s="53">
        <f t="shared" si="43"/>
        <v>9500</v>
      </c>
      <c r="U231" s="59">
        <f t="shared" si="44"/>
        <v>0</v>
      </c>
      <c r="V231" s="91">
        <f t="shared" si="50"/>
        <v>0</v>
      </c>
      <c r="W231" s="44">
        <f t="shared" si="51"/>
        <v>9500</v>
      </c>
    </row>
    <row r="232" spans="1:23" ht="15.6">
      <c r="A232" s="6">
        <v>229</v>
      </c>
      <c r="B232" s="6"/>
      <c r="C232" s="6" t="s">
        <v>636</v>
      </c>
      <c r="D232" s="7" t="s">
        <v>91</v>
      </c>
      <c r="E232" s="6" t="s">
        <v>14</v>
      </c>
      <c r="F232" s="39">
        <f t="shared" si="41"/>
        <v>14500.000000000002</v>
      </c>
      <c r="G232" s="6">
        <v>3</v>
      </c>
      <c r="H232" s="39">
        <v>12288.135593220341</v>
      </c>
      <c r="I232" s="39">
        <f t="shared" si="42"/>
        <v>43500.000000000007</v>
      </c>
      <c r="J232" s="46"/>
      <c r="K232" s="58">
        <f t="shared" si="45"/>
        <v>0</v>
      </c>
      <c r="L232" s="56">
        <f t="shared" si="46"/>
        <v>3</v>
      </c>
      <c r="M232" s="39">
        <v>12288.135593220341</v>
      </c>
      <c r="N232" s="53">
        <f t="shared" si="47"/>
        <v>43500.000000000007</v>
      </c>
      <c r="O232" s="46">
        <v>5</v>
      </c>
      <c r="P232" s="81">
        <f t="shared" si="52"/>
        <v>12288.135593220341</v>
      </c>
      <c r="Q232" s="58">
        <f t="shared" si="48"/>
        <v>72500.000000000015</v>
      </c>
      <c r="R232" s="54">
        <v>5</v>
      </c>
      <c r="S232" s="6" t="s">
        <v>14</v>
      </c>
      <c r="T232" s="53">
        <f t="shared" si="43"/>
        <v>14500.000000000002</v>
      </c>
      <c r="U232" s="59">
        <f t="shared" si="44"/>
        <v>72500.000000000015</v>
      </c>
      <c r="V232" s="91">
        <f t="shared" si="50"/>
        <v>29000.000000000007</v>
      </c>
      <c r="W232" s="44">
        <f t="shared" si="51"/>
        <v>0</v>
      </c>
    </row>
    <row r="233" spans="1:23" ht="15.6">
      <c r="A233" s="6">
        <v>230</v>
      </c>
      <c r="B233" s="6"/>
      <c r="C233" s="6" t="s">
        <v>637</v>
      </c>
      <c r="D233" s="7" t="s">
        <v>92</v>
      </c>
      <c r="E233" s="6" t="s">
        <v>14</v>
      </c>
      <c r="F233" s="39">
        <f t="shared" si="41"/>
        <v>22500</v>
      </c>
      <c r="G233" s="6">
        <v>1</v>
      </c>
      <c r="H233" s="39">
        <v>19067.796610169491</v>
      </c>
      <c r="I233" s="39">
        <f t="shared" si="42"/>
        <v>22500</v>
      </c>
      <c r="J233" s="46">
        <v>5</v>
      </c>
      <c r="K233" s="58">
        <f t="shared" si="45"/>
        <v>112500</v>
      </c>
      <c r="L233" s="56">
        <f t="shared" si="46"/>
        <v>6</v>
      </c>
      <c r="M233" s="39">
        <v>19067.796610169491</v>
      </c>
      <c r="N233" s="53">
        <f t="shared" si="47"/>
        <v>135000</v>
      </c>
      <c r="O233" s="46">
        <v>7</v>
      </c>
      <c r="P233" s="81">
        <f t="shared" si="52"/>
        <v>19067.796610169491</v>
      </c>
      <c r="Q233" s="58">
        <f t="shared" si="48"/>
        <v>157500</v>
      </c>
      <c r="R233" s="54">
        <v>7</v>
      </c>
      <c r="S233" s="6" t="s">
        <v>14</v>
      </c>
      <c r="T233" s="53">
        <f t="shared" si="43"/>
        <v>22500</v>
      </c>
      <c r="U233" s="59">
        <f t="shared" si="44"/>
        <v>157500</v>
      </c>
      <c r="V233" s="91">
        <f t="shared" si="50"/>
        <v>22500</v>
      </c>
      <c r="W233" s="44">
        <f t="shared" si="51"/>
        <v>0</v>
      </c>
    </row>
    <row r="234" spans="1:23" ht="15.6">
      <c r="A234" s="6">
        <v>231</v>
      </c>
      <c r="B234" s="6"/>
      <c r="C234" s="6" t="s">
        <v>638</v>
      </c>
      <c r="D234" s="7" t="s">
        <v>94</v>
      </c>
      <c r="E234" s="6" t="s">
        <v>49</v>
      </c>
      <c r="F234" s="39">
        <f t="shared" si="41"/>
        <v>40000</v>
      </c>
      <c r="G234" s="6">
        <v>1</v>
      </c>
      <c r="H234" s="39">
        <v>33898.305084745763</v>
      </c>
      <c r="I234" s="39">
        <f t="shared" si="42"/>
        <v>40000</v>
      </c>
      <c r="J234" s="46">
        <v>1</v>
      </c>
      <c r="K234" s="58">
        <f t="shared" si="45"/>
        <v>40000</v>
      </c>
      <c r="L234" s="56">
        <f t="shared" si="46"/>
        <v>2</v>
      </c>
      <c r="M234" s="39">
        <v>33898.305084745763</v>
      </c>
      <c r="N234" s="53">
        <f t="shared" si="47"/>
        <v>80000</v>
      </c>
      <c r="O234" s="46">
        <v>1</v>
      </c>
      <c r="P234" s="81">
        <f t="shared" si="52"/>
        <v>33898.305084745763</v>
      </c>
      <c r="Q234" s="58">
        <f t="shared" si="48"/>
        <v>40000</v>
      </c>
      <c r="R234" s="54">
        <v>1</v>
      </c>
      <c r="S234" s="6" t="s">
        <v>49</v>
      </c>
      <c r="T234" s="53">
        <f t="shared" si="43"/>
        <v>40000</v>
      </c>
      <c r="U234" s="59">
        <f t="shared" si="44"/>
        <v>40000</v>
      </c>
      <c r="V234" s="91">
        <f t="shared" si="50"/>
        <v>0</v>
      </c>
      <c r="W234" s="44">
        <f t="shared" si="51"/>
        <v>40000</v>
      </c>
    </row>
    <row r="235" spans="1:23" ht="15.6">
      <c r="A235" s="6">
        <v>232</v>
      </c>
      <c r="B235" s="6"/>
      <c r="C235" s="6" t="s">
        <v>639</v>
      </c>
      <c r="D235" s="82" t="s">
        <v>96</v>
      </c>
      <c r="E235" s="6" t="s">
        <v>49</v>
      </c>
      <c r="F235" s="39">
        <f t="shared" si="41"/>
        <v>14500.000000000002</v>
      </c>
      <c r="G235" s="6">
        <v>1</v>
      </c>
      <c r="H235" s="39">
        <v>12288.135593220341</v>
      </c>
      <c r="I235" s="39">
        <f t="shared" si="42"/>
        <v>14500.000000000002</v>
      </c>
      <c r="J235" s="46">
        <v>1</v>
      </c>
      <c r="K235" s="58">
        <f t="shared" si="45"/>
        <v>14500.000000000002</v>
      </c>
      <c r="L235" s="56">
        <f t="shared" si="46"/>
        <v>2</v>
      </c>
      <c r="M235" s="39">
        <v>12288.135593220341</v>
      </c>
      <c r="N235" s="53">
        <f t="shared" si="47"/>
        <v>29000.000000000004</v>
      </c>
      <c r="O235" s="46">
        <v>1</v>
      </c>
      <c r="P235" s="81">
        <f t="shared" si="52"/>
        <v>12288.135593220341</v>
      </c>
      <c r="Q235" s="58">
        <f t="shared" si="48"/>
        <v>14500.000000000002</v>
      </c>
      <c r="R235" s="54">
        <v>0</v>
      </c>
      <c r="S235" s="6" t="s">
        <v>49</v>
      </c>
      <c r="T235" s="53">
        <f t="shared" si="43"/>
        <v>14500.000000000002</v>
      </c>
      <c r="U235" s="59">
        <f t="shared" si="44"/>
        <v>0</v>
      </c>
      <c r="V235" s="91">
        <f t="shared" si="50"/>
        <v>0</v>
      </c>
      <c r="W235" s="44">
        <f t="shared" si="51"/>
        <v>14500.000000000002</v>
      </c>
    </row>
    <row r="236" spans="1:23" ht="15.6">
      <c r="A236" s="6">
        <v>233</v>
      </c>
      <c r="B236" s="6"/>
      <c r="C236" s="6" t="s">
        <v>640</v>
      </c>
      <c r="D236" s="7" t="s">
        <v>98</v>
      </c>
      <c r="E236" s="6" t="s">
        <v>49</v>
      </c>
      <c r="F236" s="39">
        <f t="shared" si="41"/>
        <v>185000</v>
      </c>
      <c r="G236" s="6">
        <v>1</v>
      </c>
      <c r="H236" s="39">
        <v>156779.66101694916</v>
      </c>
      <c r="I236" s="39">
        <f t="shared" si="42"/>
        <v>185000</v>
      </c>
      <c r="J236" s="46">
        <v>1</v>
      </c>
      <c r="K236" s="58">
        <f t="shared" si="45"/>
        <v>185000</v>
      </c>
      <c r="L236" s="56">
        <f t="shared" si="46"/>
        <v>2</v>
      </c>
      <c r="M236" s="39">
        <v>156779.66101694916</v>
      </c>
      <c r="N236" s="53">
        <f t="shared" si="47"/>
        <v>370000</v>
      </c>
      <c r="O236" s="46">
        <v>1</v>
      </c>
      <c r="P236" s="81">
        <f t="shared" si="52"/>
        <v>156779.66101694916</v>
      </c>
      <c r="Q236" s="58">
        <f t="shared" si="48"/>
        <v>185000</v>
      </c>
      <c r="R236" s="54">
        <v>1</v>
      </c>
      <c r="S236" s="6" t="s">
        <v>49</v>
      </c>
      <c r="T236" s="53">
        <f t="shared" si="43"/>
        <v>185000</v>
      </c>
      <c r="U236" s="59">
        <f t="shared" si="44"/>
        <v>185000</v>
      </c>
      <c r="V236" s="91">
        <f t="shared" si="50"/>
        <v>0</v>
      </c>
      <c r="W236" s="44">
        <f t="shared" si="51"/>
        <v>185000</v>
      </c>
    </row>
    <row r="237" spans="1:23" ht="46.8">
      <c r="A237" s="6">
        <v>234</v>
      </c>
      <c r="B237" s="6"/>
      <c r="C237" s="6" t="s">
        <v>641</v>
      </c>
      <c r="D237" s="7" t="s">
        <v>99</v>
      </c>
      <c r="E237" s="6" t="s">
        <v>49</v>
      </c>
      <c r="F237" s="39">
        <f t="shared" si="41"/>
        <v>1895000</v>
      </c>
      <c r="G237" s="6">
        <v>1</v>
      </c>
      <c r="H237" s="39">
        <v>1605932.2033898307</v>
      </c>
      <c r="I237" s="39">
        <f t="shared" si="42"/>
        <v>1895000</v>
      </c>
      <c r="J237" s="46"/>
      <c r="K237" s="58">
        <f t="shared" si="45"/>
        <v>0</v>
      </c>
      <c r="L237" s="56">
        <f t="shared" si="46"/>
        <v>1</v>
      </c>
      <c r="M237" s="39">
        <v>1605932.2033898307</v>
      </c>
      <c r="N237" s="53">
        <f t="shared" si="47"/>
        <v>1895000</v>
      </c>
      <c r="O237" s="46">
        <v>1</v>
      </c>
      <c r="P237" s="81">
        <f t="shared" si="52"/>
        <v>1605932.2033898307</v>
      </c>
      <c r="Q237" s="58">
        <f t="shared" si="48"/>
        <v>1895000</v>
      </c>
      <c r="R237" s="54">
        <v>1</v>
      </c>
      <c r="S237" s="6" t="s">
        <v>49</v>
      </c>
      <c r="T237" s="53">
        <f t="shared" si="43"/>
        <v>1895000</v>
      </c>
      <c r="U237" s="59">
        <f t="shared" si="44"/>
        <v>1895000</v>
      </c>
      <c r="V237" s="91">
        <f t="shared" si="50"/>
        <v>0</v>
      </c>
      <c r="W237" s="44">
        <f t="shared" si="51"/>
        <v>0</v>
      </c>
    </row>
    <row r="238" spans="1:23" ht="31.2">
      <c r="A238" s="6">
        <v>235</v>
      </c>
      <c r="B238" s="6"/>
      <c r="C238" s="6" t="s">
        <v>642</v>
      </c>
      <c r="D238" s="7" t="s">
        <v>100</v>
      </c>
      <c r="E238" s="6" t="s">
        <v>49</v>
      </c>
      <c r="F238" s="39">
        <f t="shared" si="41"/>
        <v>795000</v>
      </c>
      <c r="G238" s="6">
        <v>1</v>
      </c>
      <c r="H238" s="39">
        <v>673728.81355932204</v>
      </c>
      <c r="I238" s="39">
        <f t="shared" si="42"/>
        <v>795000</v>
      </c>
      <c r="J238" s="46"/>
      <c r="K238" s="58">
        <f t="shared" si="45"/>
        <v>0</v>
      </c>
      <c r="L238" s="56">
        <f t="shared" si="46"/>
        <v>1</v>
      </c>
      <c r="M238" s="39">
        <v>673728.81355932204</v>
      </c>
      <c r="N238" s="53">
        <f t="shared" si="47"/>
        <v>795000</v>
      </c>
      <c r="O238" s="46">
        <v>1</v>
      </c>
      <c r="P238" s="81">
        <f t="shared" ref="P238:P243" si="53">M238</f>
        <v>673728.81355932204</v>
      </c>
      <c r="Q238" s="58">
        <f t="shared" si="48"/>
        <v>795000</v>
      </c>
      <c r="R238" s="54">
        <v>1</v>
      </c>
      <c r="S238" s="6" t="s">
        <v>49</v>
      </c>
      <c r="T238" s="53">
        <f t="shared" si="43"/>
        <v>795000</v>
      </c>
      <c r="U238" s="59">
        <f t="shared" si="44"/>
        <v>795000</v>
      </c>
      <c r="V238" s="91">
        <f t="shared" si="50"/>
        <v>0</v>
      </c>
      <c r="W238" s="44">
        <f t="shared" si="51"/>
        <v>0</v>
      </c>
    </row>
    <row r="239" spans="1:23" ht="15.6">
      <c r="A239" s="6">
        <v>236</v>
      </c>
      <c r="B239" s="6"/>
      <c r="C239" s="6" t="s">
        <v>643</v>
      </c>
      <c r="D239" s="7" t="s">
        <v>101</v>
      </c>
      <c r="E239" s="6" t="s">
        <v>49</v>
      </c>
      <c r="F239" s="39">
        <f t="shared" si="41"/>
        <v>95000.000000000015</v>
      </c>
      <c r="G239" s="6">
        <v>1</v>
      </c>
      <c r="H239" s="39">
        <v>80508.474576271197</v>
      </c>
      <c r="I239" s="39">
        <f t="shared" si="42"/>
        <v>95000.000000000015</v>
      </c>
      <c r="J239" s="46"/>
      <c r="K239" s="58">
        <f t="shared" si="45"/>
        <v>0</v>
      </c>
      <c r="L239" s="56">
        <f t="shared" si="46"/>
        <v>1</v>
      </c>
      <c r="M239" s="39">
        <v>80508.474576271197</v>
      </c>
      <c r="N239" s="53">
        <f t="shared" si="47"/>
        <v>95000.000000000015</v>
      </c>
      <c r="O239" s="46">
        <v>1</v>
      </c>
      <c r="P239" s="81">
        <f t="shared" si="53"/>
        <v>80508.474576271197</v>
      </c>
      <c r="Q239" s="58">
        <f t="shared" si="48"/>
        <v>95000.000000000015</v>
      </c>
      <c r="R239" s="54">
        <v>1</v>
      </c>
      <c r="S239" s="6" t="s">
        <v>49</v>
      </c>
      <c r="T239" s="53">
        <f t="shared" si="43"/>
        <v>95000.000000000015</v>
      </c>
      <c r="U239" s="59">
        <f t="shared" si="44"/>
        <v>95000.000000000015</v>
      </c>
      <c r="V239" s="91">
        <f t="shared" si="50"/>
        <v>0</v>
      </c>
      <c r="W239" s="44">
        <f t="shared" si="51"/>
        <v>0</v>
      </c>
    </row>
    <row r="240" spans="1:23" ht="15.6">
      <c r="A240" s="6">
        <v>237</v>
      </c>
      <c r="B240" s="6"/>
      <c r="C240" s="6" t="s">
        <v>644</v>
      </c>
      <c r="D240" s="7" t="s">
        <v>102</v>
      </c>
      <c r="E240" s="6" t="s">
        <v>49</v>
      </c>
      <c r="F240" s="39">
        <f t="shared" si="41"/>
        <v>145000</v>
      </c>
      <c r="G240" s="6">
        <v>1</v>
      </c>
      <c r="H240" s="39">
        <v>122881.3559322034</v>
      </c>
      <c r="I240" s="39">
        <f t="shared" si="42"/>
        <v>145000</v>
      </c>
      <c r="J240" s="46"/>
      <c r="K240" s="58">
        <f t="shared" si="45"/>
        <v>0</v>
      </c>
      <c r="L240" s="56">
        <f t="shared" si="46"/>
        <v>1</v>
      </c>
      <c r="M240" s="39">
        <v>122881.3559322034</v>
      </c>
      <c r="N240" s="53">
        <f t="shared" si="47"/>
        <v>145000</v>
      </c>
      <c r="O240" s="46">
        <v>1</v>
      </c>
      <c r="P240" s="81">
        <f t="shared" si="53"/>
        <v>122881.3559322034</v>
      </c>
      <c r="Q240" s="58">
        <f t="shared" si="48"/>
        <v>145000</v>
      </c>
      <c r="R240" s="54">
        <v>1</v>
      </c>
      <c r="S240" s="6" t="s">
        <v>49</v>
      </c>
      <c r="T240" s="53">
        <f t="shared" si="43"/>
        <v>145000</v>
      </c>
      <c r="U240" s="59">
        <f t="shared" si="44"/>
        <v>145000</v>
      </c>
      <c r="V240" s="91">
        <f t="shared" si="50"/>
        <v>0</v>
      </c>
      <c r="W240" s="44">
        <f t="shared" si="51"/>
        <v>0</v>
      </c>
    </row>
    <row r="241" spans="1:24" ht="46.8">
      <c r="A241" s="6">
        <v>238</v>
      </c>
      <c r="B241" s="6"/>
      <c r="C241" s="6" t="s">
        <v>645</v>
      </c>
      <c r="D241" s="7" t="s">
        <v>103</v>
      </c>
      <c r="E241" s="6" t="s">
        <v>49</v>
      </c>
      <c r="F241" s="39">
        <f t="shared" si="41"/>
        <v>1495000</v>
      </c>
      <c r="G241" s="6">
        <v>2</v>
      </c>
      <c r="H241" s="39">
        <v>1266949.1525423729</v>
      </c>
      <c r="I241" s="39">
        <f t="shared" si="42"/>
        <v>2990000</v>
      </c>
      <c r="J241" s="46"/>
      <c r="K241" s="58">
        <f t="shared" si="45"/>
        <v>0</v>
      </c>
      <c r="L241" s="56">
        <f t="shared" si="46"/>
        <v>2</v>
      </c>
      <c r="M241" s="39">
        <v>1266949.1525423729</v>
      </c>
      <c r="N241" s="53">
        <f t="shared" si="47"/>
        <v>2990000</v>
      </c>
      <c r="O241" s="46">
        <v>2</v>
      </c>
      <c r="P241" s="81">
        <f t="shared" si="53"/>
        <v>1266949.1525423729</v>
      </c>
      <c r="Q241" s="58">
        <f t="shared" si="48"/>
        <v>2990000</v>
      </c>
      <c r="R241" s="54">
        <v>2</v>
      </c>
      <c r="S241" s="6" t="s">
        <v>49</v>
      </c>
      <c r="T241" s="53">
        <f t="shared" si="43"/>
        <v>1495000</v>
      </c>
      <c r="U241" s="59">
        <f t="shared" si="44"/>
        <v>2990000</v>
      </c>
      <c r="V241" s="91">
        <f t="shared" si="50"/>
        <v>0</v>
      </c>
      <c r="W241" s="44">
        <f t="shared" si="51"/>
        <v>0</v>
      </c>
    </row>
    <row r="242" spans="1:24" ht="15.6">
      <c r="A242" s="6">
        <v>239</v>
      </c>
      <c r="B242" s="6"/>
      <c r="C242" s="6" t="s">
        <v>646</v>
      </c>
      <c r="D242" s="7" t="s">
        <v>104</v>
      </c>
      <c r="E242" s="6" t="s">
        <v>105</v>
      </c>
      <c r="F242" s="39">
        <f t="shared" si="41"/>
        <v>100000</v>
      </c>
      <c r="G242" s="6">
        <v>4</v>
      </c>
      <c r="H242" s="39">
        <v>84745.762711864416</v>
      </c>
      <c r="I242" s="39">
        <f t="shared" si="42"/>
        <v>400000</v>
      </c>
      <c r="J242" s="46"/>
      <c r="K242" s="58">
        <f t="shared" si="45"/>
        <v>0</v>
      </c>
      <c r="L242" s="56">
        <f t="shared" si="46"/>
        <v>4</v>
      </c>
      <c r="M242" s="39">
        <v>84745.762711864416</v>
      </c>
      <c r="N242" s="53">
        <f t="shared" si="47"/>
        <v>400000</v>
      </c>
      <c r="O242" s="46">
        <v>4</v>
      </c>
      <c r="P242" s="81">
        <f t="shared" si="53"/>
        <v>84745.762711864416</v>
      </c>
      <c r="Q242" s="58">
        <f t="shared" si="48"/>
        <v>400000</v>
      </c>
      <c r="R242" s="54">
        <v>4</v>
      </c>
      <c r="S242" s="6" t="s">
        <v>105</v>
      </c>
      <c r="T242" s="53">
        <f t="shared" si="43"/>
        <v>100000</v>
      </c>
      <c r="U242" s="59">
        <f t="shared" si="44"/>
        <v>400000</v>
      </c>
      <c r="V242" s="91">
        <f t="shared" si="50"/>
        <v>0</v>
      </c>
      <c r="W242" s="44">
        <f t="shared" si="51"/>
        <v>0</v>
      </c>
    </row>
    <row r="243" spans="1:24" ht="15.6">
      <c r="A243" s="6">
        <v>240</v>
      </c>
      <c r="B243" s="6"/>
      <c r="C243" s="6" t="s">
        <v>647</v>
      </c>
      <c r="D243" s="7" t="s">
        <v>106</v>
      </c>
      <c r="E243" s="6" t="s">
        <v>49</v>
      </c>
      <c r="F243" s="39">
        <f t="shared" si="41"/>
        <v>1213000</v>
      </c>
      <c r="G243" s="6">
        <v>1</v>
      </c>
      <c r="H243" s="39">
        <v>1027966.1016949153</v>
      </c>
      <c r="I243" s="39">
        <f t="shared" si="42"/>
        <v>1213000</v>
      </c>
      <c r="J243" s="46"/>
      <c r="K243" s="58">
        <f t="shared" si="45"/>
        <v>0</v>
      </c>
      <c r="L243" s="56">
        <f t="shared" si="46"/>
        <v>1</v>
      </c>
      <c r="M243" s="39">
        <v>1027966.1016949153</v>
      </c>
      <c r="N243" s="53">
        <f t="shared" si="47"/>
        <v>1213000</v>
      </c>
      <c r="O243" s="46">
        <v>1</v>
      </c>
      <c r="P243" s="81">
        <f t="shared" si="53"/>
        <v>1027966.1016949153</v>
      </c>
      <c r="Q243" s="58">
        <f t="shared" si="48"/>
        <v>1213000</v>
      </c>
      <c r="R243" s="54">
        <v>1</v>
      </c>
      <c r="S243" s="6" t="s">
        <v>49</v>
      </c>
      <c r="T243" s="53">
        <f t="shared" si="43"/>
        <v>1213000</v>
      </c>
      <c r="U243" s="59">
        <f t="shared" si="44"/>
        <v>1213000</v>
      </c>
      <c r="V243" s="91">
        <f t="shared" si="50"/>
        <v>0</v>
      </c>
      <c r="W243" s="44">
        <f t="shared" si="51"/>
        <v>0</v>
      </c>
    </row>
    <row r="244" spans="1:24" ht="15.6">
      <c r="A244" s="44"/>
      <c r="B244" s="44"/>
      <c r="C244" s="44"/>
      <c r="D244" s="7" t="s">
        <v>351</v>
      </c>
      <c r="E244" s="44" t="s">
        <v>49</v>
      </c>
      <c r="F244" s="50">
        <v>100000</v>
      </c>
      <c r="G244" s="46">
        <v>0</v>
      </c>
      <c r="H244" s="50"/>
      <c r="I244" s="50"/>
      <c r="J244" s="44">
        <v>1</v>
      </c>
      <c r="K244" s="58">
        <f t="shared" si="45"/>
        <v>100000</v>
      </c>
      <c r="L244" s="56">
        <f t="shared" si="46"/>
        <v>1</v>
      </c>
      <c r="M244" s="51" t="e">
        <f>#REF!</f>
        <v>#REF!</v>
      </c>
      <c r="N244" s="53">
        <f t="shared" si="47"/>
        <v>100000</v>
      </c>
      <c r="O244" s="44">
        <v>1</v>
      </c>
      <c r="P244" s="44"/>
      <c r="Q244" s="58">
        <f t="shared" si="48"/>
        <v>100000</v>
      </c>
      <c r="R244" s="46">
        <v>2</v>
      </c>
      <c r="S244" s="44" t="s">
        <v>49</v>
      </c>
      <c r="T244" s="51">
        <v>100000</v>
      </c>
      <c r="U244" s="50">
        <f t="shared" si="44"/>
        <v>200000</v>
      </c>
      <c r="V244" s="91">
        <f t="shared" si="50"/>
        <v>0</v>
      </c>
      <c r="W244" s="44">
        <f t="shared" si="51"/>
        <v>0</v>
      </c>
    </row>
    <row r="245" spans="1:24" ht="15.6">
      <c r="A245" s="44"/>
      <c r="B245" s="44"/>
      <c r="C245" s="44"/>
      <c r="D245" s="90" t="s">
        <v>395</v>
      </c>
      <c r="E245" s="44" t="s">
        <v>14</v>
      </c>
      <c r="F245" s="50">
        <v>1195000</v>
      </c>
      <c r="G245" s="46">
        <v>0</v>
      </c>
      <c r="H245" s="50"/>
      <c r="I245" s="50"/>
      <c r="J245" s="44">
        <v>6</v>
      </c>
      <c r="K245" s="58">
        <f t="shared" si="45"/>
        <v>7170000</v>
      </c>
      <c r="L245" s="56">
        <f t="shared" si="46"/>
        <v>6</v>
      </c>
      <c r="M245" s="51"/>
      <c r="N245" s="53">
        <f t="shared" si="47"/>
        <v>7170000</v>
      </c>
      <c r="O245" s="44">
        <v>6</v>
      </c>
      <c r="P245" s="44"/>
      <c r="Q245" s="58">
        <f t="shared" si="48"/>
        <v>7170000</v>
      </c>
      <c r="R245" s="46"/>
      <c r="S245" s="44"/>
      <c r="T245" s="51"/>
      <c r="U245" s="50"/>
      <c r="V245" s="91">
        <f t="shared" si="50"/>
        <v>0</v>
      </c>
      <c r="W245" s="44">
        <f t="shared" si="51"/>
        <v>0</v>
      </c>
      <c r="X245" s="27"/>
    </row>
    <row r="246" spans="1:24">
      <c r="A246" s="44"/>
      <c r="B246" s="44"/>
      <c r="C246" s="44"/>
      <c r="D246" s="47"/>
      <c r="E246" s="47"/>
      <c r="F246" s="47"/>
      <c r="G246" s="44"/>
      <c r="H246" s="45"/>
      <c r="I246" s="97">
        <f>SUM(I4:I243)</f>
        <v>175773220.80000001</v>
      </c>
      <c r="J246" s="44"/>
      <c r="K246" s="98">
        <f>SUM(K4:K245)</f>
        <v>39541980</v>
      </c>
      <c r="L246" s="44"/>
      <c r="M246" s="44"/>
      <c r="N246" s="98">
        <f>SUM(N4:N245)</f>
        <v>215315200.80000001</v>
      </c>
      <c r="O246" s="44"/>
      <c r="P246" s="44"/>
      <c r="Q246" s="98"/>
      <c r="R246" s="44"/>
      <c r="S246" s="44"/>
      <c r="T246" s="44"/>
      <c r="U246" s="45"/>
      <c r="V246" s="91">
        <f>SUM(V4:V245)</f>
        <v>14570351.719999999</v>
      </c>
      <c r="W246" s="91">
        <f>SUM(W4:W245)</f>
        <v>11873438.139999999</v>
      </c>
    </row>
    <row r="247" spans="1:24">
      <c r="V247" s="93"/>
      <c r="W247" s="93"/>
    </row>
    <row r="248" spans="1:24" ht="34.799999999999997" customHeight="1">
      <c r="A248" s="111" t="s">
        <v>406</v>
      </c>
      <c r="B248" s="112"/>
      <c r="C248" s="112"/>
      <c r="D248" s="112"/>
      <c r="E248" s="112"/>
      <c r="F248" s="112"/>
      <c r="G248" s="112"/>
      <c r="H248" s="112"/>
      <c r="I248" s="112"/>
      <c r="J248" s="112"/>
      <c r="K248" s="112"/>
      <c r="L248" s="112"/>
      <c r="M248" s="112"/>
      <c r="N248" s="112"/>
      <c r="O248" s="112"/>
      <c r="P248" s="112"/>
      <c r="Q248" s="112"/>
      <c r="R248" s="112"/>
      <c r="S248" s="112"/>
      <c r="T248" s="112"/>
      <c r="U248" s="112"/>
      <c r="V248" s="112"/>
      <c r="W248" s="112"/>
    </row>
    <row r="249" spans="1:24">
      <c r="A249" s="94" t="s">
        <v>353</v>
      </c>
      <c r="B249" s="94"/>
      <c r="C249" s="94"/>
      <c r="D249" s="99" t="s">
        <v>407</v>
      </c>
      <c r="E249" s="99" t="s">
        <v>400</v>
      </c>
      <c r="F249" s="89" t="s">
        <v>402</v>
      </c>
      <c r="J249" s="44"/>
      <c r="K249" s="44"/>
      <c r="L249" s="44"/>
      <c r="M249" s="44"/>
      <c r="N249" s="44"/>
      <c r="O249" s="42" t="s">
        <v>401</v>
      </c>
      <c r="P249" s="44"/>
      <c r="Q249" s="42" t="s">
        <v>357</v>
      </c>
      <c r="R249" s="44"/>
      <c r="S249" s="44"/>
      <c r="T249" s="44"/>
      <c r="U249" s="45"/>
      <c r="V249" s="51"/>
      <c r="W249" s="51"/>
    </row>
    <row r="250" spans="1:24">
      <c r="A250" s="44"/>
      <c r="B250" s="44"/>
      <c r="C250" s="44"/>
      <c r="D250" s="47"/>
      <c r="E250" s="44"/>
      <c r="F250" s="47"/>
      <c r="G250" s="44"/>
      <c r="H250" s="45"/>
      <c r="I250" s="45"/>
      <c r="J250" s="44"/>
      <c r="K250" s="44"/>
      <c r="L250" s="44"/>
      <c r="M250" s="44"/>
      <c r="N250" s="44"/>
      <c r="O250" s="44"/>
      <c r="P250" s="44"/>
      <c r="Q250" s="44"/>
      <c r="R250" s="44"/>
      <c r="S250" s="44"/>
      <c r="T250" s="44"/>
      <c r="U250" s="45"/>
      <c r="V250" s="51"/>
      <c r="W250" s="51"/>
    </row>
    <row r="251" spans="1:24">
      <c r="A251" s="44"/>
      <c r="B251" s="44"/>
      <c r="C251" s="44"/>
      <c r="D251" s="47"/>
      <c r="E251" s="47"/>
      <c r="F251" s="47"/>
      <c r="G251" s="44"/>
      <c r="H251" s="45"/>
      <c r="I251" s="45"/>
      <c r="J251" s="44"/>
      <c r="K251" s="44"/>
      <c r="L251" s="44"/>
      <c r="M251" s="44"/>
      <c r="N251" s="44"/>
      <c r="O251" s="44"/>
      <c r="P251" s="44"/>
      <c r="Q251" s="44"/>
      <c r="R251" s="44"/>
      <c r="S251" s="44"/>
      <c r="T251" s="44"/>
      <c r="U251" s="45"/>
      <c r="V251" s="51"/>
      <c r="W251" s="51"/>
    </row>
    <row r="252" spans="1:24">
      <c r="A252" s="44"/>
      <c r="B252" s="44"/>
      <c r="C252" s="44"/>
      <c r="D252" s="47"/>
      <c r="E252" s="47"/>
      <c r="F252" s="47"/>
      <c r="G252" s="44"/>
      <c r="H252" s="45"/>
      <c r="I252" s="45"/>
      <c r="J252" s="44"/>
      <c r="K252" s="44"/>
      <c r="L252" s="44"/>
      <c r="M252" s="44"/>
      <c r="N252" s="44"/>
      <c r="O252" s="44"/>
      <c r="P252" s="44"/>
      <c r="Q252" s="44"/>
      <c r="R252" s="44"/>
      <c r="S252" s="44"/>
      <c r="T252" s="44"/>
      <c r="U252" s="45"/>
      <c r="V252" s="51"/>
      <c r="W252" s="51"/>
    </row>
    <row r="253" spans="1:24">
      <c r="A253" s="44"/>
      <c r="B253" s="44"/>
      <c r="C253" s="44"/>
      <c r="D253" s="47"/>
      <c r="E253" s="47"/>
      <c r="F253" s="47"/>
      <c r="G253" s="44"/>
      <c r="H253" s="45"/>
      <c r="I253" s="45"/>
      <c r="J253" s="44"/>
      <c r="K253" s="44"/>
      <c r="L253" s="44"/>
      <c r="M253" s="44"/>
      <c r="N253" s="44"/>
      <c r="O253" s="44"/>
      <c r="P253" s="44"/>
      <c r="Q253" s="44"/>
      <c r="R253" s="44"/>
      <c r="S253" s="44"/>
      <c r="T253" s="44"/>
      <c r="U253" s="45"/>
      <c r="V253" s="51"/>
      <c r="W253" s="51"/>
    </row>
    <row r="254" spans="1:24">
      <c r="A254" s="44"/>
      <c r="B254" s="44"/>
      <c r="C254" s="44"/>
      <c r="D254" s="47"/>
      <c r="E254" s="47"/>
      <c r="F254" s="47"/>
      <c r="G254" s="44"/>
      <c r="H254" s="45"/>
      <c r="I254" s="45"/>
      <c r="J254" s="44"/>
      <c r="K254" s="44"/>
      <c r="L254" s="44"/>
      <c r="M254" s="44"/>
      <c r="N254" s="44"/>
      <c r="O254" s="44"/>
      <c r="P254" s="44"/>
      <c r="Q254" s="44"/>
      <c r="R254" s="44"/>
      <c r="S254" s="44"/>
      <c r="T254" s="44"/>
      <c r="U254" s="45"/>
      <c r="V254" s="51"/>
      <c r="W254" s="51"/>
    </row>
    <row r="255" spans="1:24">
      <c r="A255" s="44"/>
      <c r="B255" s="44"/>
      <c r="C255" s="44"/>
      <c r="D255" s="47"/>
      <c r="E255" s="47"/>
      <c r="F255" s="47"/>
      <c r="G255" s="44"/>
      <c r="H255" s="45"/>
      <c r="I255" s="45"/>
      <c r="J255" s="44"/>
      <c r="K255" s="44"/>
      <c r="L255" s="44"/>
      <c r="M255" s="44"/>
      <c r="N255" s="44"/>
      <c r="O255" s="44"/>
      <c r="P255" s="44"/>
      <c r="Q255" s="44"/>
      <c r="R255" s="44"/>
      <c r="S255" s="44"/>
      <c r="T255" s="44"/>
      <c r="U255" s="45"/>
      <c r="V255" s="51"/>
      <c r="W255" s="51"/>
    </row>
    <row r="256" spans="1:24">
      <c r="A256" s="44"/>
      <c r="B256" s="44"/>
      <c r="C256" s="44"/>
      <c r="D256" s="47"/>
      <c r="E256" s="47"/>
      <c r="F256" s="47"/>
      <c r="G256" s="44"/>
      <c r="H256" s="45"/>
      <c r="I256" s="45"/>
      <c r="J256" s="44"/>
      <c r="K256" s="44"/>
      <c r="L256" s="44"/>
      <c r="M256" s="44"/>
      <c r="N256" s="44"/>
      <c r="O256" s="44"/>
      <c r="P256" s="44"/>
      <c r="Q256" s="44"/>
      <c r="R256" s="44"/>
      <c r="S256" s="44"/>
      <c r="T256" s="44"/>
      <c r="U256" s="45"/>
      <c r="V256" s="51"/>
      <c r="W256" s="51"/>
    </row>
    <row r="257" spans="1:23">
      <c r="A257" s="44"/>
      <c r="B257" s="44"/>
      <c r="C257" s="44"/>
      <c r="D257" s="47"/>
      <c r="E257" s="47"/>
      <c r="F257" s="47"/>
      <c r="G257" s="44"/>
      <c r="H257" s="45"/>
      <c r="I257" s="45"/>
      <c r="J257" s="44"/>
      <c r="K257" s="44"/>
      <c r="L257" s="44"/>
      <c r="M257" s="44"/>
      <c r="N257" s="44"/>
      <c r="O257" s="44"/>
      <c r="P257" s="44"/>
      <c r="Q257" s="44"/>
      <c r="R257" s="44"/>
      <c r="S257" s="44"/>
      <c r="T257" s="44"/>
      <c r="U257" s="45"/>
      <c r="V257" s="51"/>
      <c r="W257" s="51"/>
    </row>
    <row r="258" spans="1:23">
      <c r="A258" s="44"/>
      <c r="B258" s="44"/>
      <c r="C258" s="44"/>
      <c r="D258" s="47"/>
      <c r="E258" s="47"/>
      <c r="F258" s="47"/>
      <c r="G258" s="44"/>
      <c r="H258" s="45"/>
      <c r="I258" s="45"/>
      <c r="J258" s="44"/>
      <c r="K258" s="44"/>
      <c r="L258" s="44"/>
      <c r="M258" s="44"/>
      <c r="N258" s="44"/>
      <c r="O258" s="44"/>
      <c r="P258" s="44"/>
      <c r="Q258" s="44"/>
      <c r="R258" s="44"/>
      <c r="S258" s="44"/>
      <c r="T258" s="44"/>
      <c r="U258" s="45"/>
      <c r="V258" s="51"/>
      <c r="W258" s="51"/>
    </row>
    <row r="259" spans="1:23">
      <c r="V259" s="93"/>
      <c r="W259" s="93"/>
    </row>
    <row r="260" spans="1:23">
      <c r="V260" s="93"/>
      <c r="W260" s="93"/>
    </row>
    <row r="261" spans="1:23">
      <c r="V261" s="93"/>
      <c r="W261" s="93"/>
    </row>
    <row r="262" spans="1:23">
      <c r="K262" s="27"/>
      <c r="V262" s="27">
        <f>V246-W246</f>
        <v>2696913.58</v>
      </c>
    </row>
    <row r="263" spans="1:23">
      <c r="V263" s="27"/>
      <c r="W263" s="27"/>
    </row>
    <row r="265" spans="1:23" ht="15.6">
      <c r="A265" s="44"/>
      <c r="B265" s="44"/>
      <c r="C265" s="44"/>
      <c r="D265" s="3" t="s">
        <v>347</v>
      </c>
      <c r="E265" s="3"/>
      <c r="F265" s="3"/>
      <c r="G265" s="44"/>
      <c r="H265" s="45"/>
      <c r="I265" s="45"/>
      <c r="J265" s="44"/>
      <c r="K265" s="44"/>
      <c r="L265" s="44"/>
      <c r="M265" s="44"/>
      <c r="N265" s="44"/>
      <c r="O265" s="44"/>
      <c r="P265" s="44"/>
      <c r="Q265" s="44"/>
      <c r="R265" s="44"/>
      <c r="S265" s="44"/>
      <c r="T265" s="44"/>
      <c r="U265" s="45"/>
    </row>
    <row r="266" spans="1:23">
      <c r="A266" s="44"/>
      <c r="B266" s="44"/>
      <c r="C266" s="44"/>
      <c r="D266" s="47" t="s">
        <v>365</v>
      </c>
      <c r="E266" s="47"/>
      <c r="F266" s="47"/>
      <c r="G266" s="46">
        <v>0</v>
      </c>
      <c r="H266" s="50"/>
      <c r="I266" s="50"/>
      <c r="J266" s="44"/>
      <c r="K266" s="51"/>
      <c r="L266" s="46">
        <f>G266+J266</f>
        <v>0</v>
      </c>
      <c r="M266" s="51"/>
      <c r="N266" s="51"/>
      <c r="O266" s="44">
        <v>80</v>
      </c>
      <c r="P266" s="44"/>
      <c r="Q266" s="44" t="e">
        <f>O266*#REF!</f>
        <v>#REF!</v>
      </c>
      <c r="R266" s="46">
        <v>79.578999999999994</v>
      </c>
      <c r="S266" s="44" t="s">
        <v>368</v>
      </c>
      <c r="T266" s="51">
        <v>875</v>
      </c>
      <c r="U266" s="50">
        <f t="shared" ref="U266:U280" si="54">R266*T266</f>
        <v>69631.625</v>
      </c>
    </row>
    <row r="267" spans="1:23">
      <c r="A267" s="44"/>
      <c r="B267" s="44"/>
      <c r="C267" s="44"/>
      <c r="D267" s="47" t="s">
        <v>366</v>
      </c>
      <c r="E267" s="47"/>
      <c r="F267" s="47"/>
      <c r="G267" s="46">
        <v>0</v>
      </c>
      <c r="H267" s="50"/>
      <c r="I267" s="50"/>
      <c r="J267" s="44"/>
      <c r="K267" s="51"/>
      <c r="L267" s="46">
        <f>G267+J267</f>
        <v>0</v>
      </c>
      <c r="M267" s="51"/>
      <c r="N267" s="51"/>
      <c r="O267" s="44">
        <v>24.1</v>
      </c>
      <c r="P267" s="44"/>
      <c r="Q267" s="44" t="e">
        <f>O267*#REF!</f>
        <v>#REF!</v>
      </c>
      <c r="R267" s="46">
        <v>24.1</v>
      </c>
      <c r="S267" s="44" t="s">
        <v>380</v>
      </c>
      <c r="T267" s="51">
        <v>6722</v>
      </c>
      <c r="U267" s="50">
        <f t="shared" si="54"/>
        <v>162000.20000000001</v>
      </c>
    </row>
    <row r="268" spans="1:23">
      <c r="A268" s="44"/>
      <c r="B268" s="44"/>
      <c r="C268" s="44"/>
      <c r="D268" s="47" t="s">
        <v>367</v>
      </c>
      <c r="E268" s="47"/>
      <c r="F268" s="47"/>
      <c r="G268" s="46">
        <v>0</v>
      </c>
      <c r="H268" s="50"/>
      <c r="I268" s="50"/>
      <c r="J268" s="44"/>
      <c r="K268" s="51"/>
      <c r="L268" s="46">
        <f>G269+J268</f>
        <v>0</v>
      </c>
      <c r="M268" s="51"/>
      <c r="N268" s="51"/>
      <c r="O268" s="44">
        <v>827.13</v>
      </c>
      <c r="P268" s="44"/>
      <c r="Q268" s="44" t="e">
        <f>O268*#REF!</f>
        <v>#REF!</v>
      </c>
      <c r="R268" s="46">
        <v>827.13</v>
      </c>
      <c r="S268" s="44" t="s">
        <v>368</v>
      </c>
      <c r="T268" s="51">
        <v>310</v>
      </c>
      <c r="U268" s="50">
        <f t="shared" si="54"/>
        <v>256410.3</v>
      </c>
    </row>
    <row r="269" spans="1:23">
      <c r="A269" s="44"/>
      <c r="B269" s="44"/>
      <c r="C269" s="44"/>
      <c r="D269" s="47" t="s">
        <v>371</v>
      </c>
      <c r="E269" s="47"/>
      <c r="F269" s="47"/>
      <c r="G269" s="46">
        <v>0</v>
      </c>
      <c r="H269" s="50"/>
      <c r="I269" s="50"/>
      <c r="J269" s="44"/>
      <c r="K269" s="51"/>
      <c r="L269" s="46">
        <v>0</v>
      </c>
      <c r="M269" s="51"/>
      <c r="N269" s="51"/>
      <c r="O269" s="46">
        <v>1</v>
      </c>
      <c r="P269" s="44"/>
      <c r="Q269" s="44" t="e">
        <f>O269*#REF!</f>
        <v>#REF!</v>
      </c>
      <c r="R269" s="46">
        <v>1</v>
      </c>
      <c r="S269" s="44" t="s">
        <v>14</v>
      </c>
      <c r="T269" s="51">
        <v>30000</v>
      </c>
      <c r="U269" s="50">
        <f t="shared" si="54"/>
        <v>30000</v>
      </c>
    </row>
    <row r="270" spans="1:23">
      <c r="A270" s="44"/>
      <c r="B270" s="44"/>
      <c r="C270" s="44"/>
      <c r="D270" s="47" t="s">
        <v>372</v>
      </c>
      <c r="E270" s="47"/>
      <c r="F270" s="47"/>
      <c r="G270" s="46">
        <v>0</v>
      </c>
      <c r="H270" s="50"/>
      <c r="I270" s="50"/>
      <c r="J270" s="44"/>
      <c r="K270" s="51"/>
      <c r="L270" s="46">
        <v>0</v>
      </c>
      <c r="M270" s="51"/>
      <c r="N270" s="51"/>
      <c r="O270" s="46">
        <v>7</v>
      </c>
      <c r="P270" s="44"/>
      <c r="Q270" s="44" t="e">
        <f>O270*#REF!</f>
        <v>#REF!</v>
      </c>
      <c r="R270" s="46">
        <v>7</v>
      </c>
      <c r="S270" s="44" t="s">
        <v>14</v>
      </c>
      <c r="T270" s="51">
        <v>40000</v>
      </c>
      <c r="U270" s="50">
        <f t="shared" si="54"/>
        <v>280000</v>
      </c>
    </row>
    <row r="271" spans="1:23">
      <c r="A271" s="44"/>
      <c r="B271" s="44"/>
      <c r="C271" s="44"/>
      <c r="D271" s="47" t="s">
        <v>373</v>
      </c>
      <c r="E271" s="47"/>
      <c r="F271" s="47"/>
      <c r="G271" s="46">
        <v>0</v>
      </c>
      <c r="H271" s="50"/>
      <c r="I271" s="50"/>
      <c r="J271" s="44"/>
      <c r="K271" s="51"/>
      <c r="L271" s="46">
        <v>0</v>
      </c>
      <c r="M271" s="51"/>
      <c r="N271" s="51"/>
      <c r="O271" s="46">
        <v>1</v>
      </c>
      <c r="P271" s="44"/>
      <c r="Q271" s="44" t="e">
        <f>O271*#REF!</f>
        <v>#REF!</v>
      </c>
      <c r="R271" s="46">
        <v>1</v>
      </c>
      <c r="S271" s="44" t="s">
        <v>49</v>
      </c>
      <c r="T271" s="51">
        <v>14500</v>
      </c>
      <c r="U271" s="50">
        <f t="shared" si="54"/>
        <v>14500</v>
      </c>
    </row>
    <row r="272" spans="1:23">
      <c r="A272" s="44"/>
      <c r="B272" s="44"/>
      <c r="C272" s="44"/>
      <c r="D272" s="47" t="s">
        <v>374</v>
      </c>
      <c r="E272" s="47"/>
      <c r="F272" s="47"/>
      <c r="G272" s="46">
        <v>0</v>
      </c>
      <c r="H272" s="50"/>
      <c r="I272" s="50"/>
      <c r="J272" s="44"/>
      <c r="K272" s="51"/>
      <c r="L272" s="46">
        <v>0</v>
      </c>
      <c r="M272" s="51"/>
      <c r="N272" s="51"/>
      <c r="O272" s="46">
        <v>1</v>
      </c>
      <c r="P272" s="44"/>
      <c r="Q272" s="44" t="e">
        <f>O272*#REF!</f>
        <v>#REF!</v>
      </c>
      <c r="R272" s="46">
        <v>1</v>
      </c>
      <c r="S272" s="44" t="s">
        <v>49</v>
      </c>
      <c r="T272" s="51">
        <v>40000</v>
      </c>
      <c r="U272" s="50">
        <f t="shared" si="54"/>
        <v>40000</v>
      </c>
    </row>
    <row r="273" spans="1:21">
      <c r="A273" s="44"/>
      <c r="B273" s="44"/>
      <c r="C273" s="44"/>
      <c r="D273" s="47" t="s">
        <v>375</v>
      </c>
      <c r="E273" s="47"/>
      <c r="F273" s="47"/>
      <c r="G273" s="46">
        <v>0</v>
      </c>
      <c r="H273" s="50"/>
      <c r="I273" s="50"/>
      <c r="J273" s="44"/>
      <c r="K273" s="51"/>
      <c r="L273" s="46">
        <v>0</v>
      </c>
      <c r="M273" s="51"/>
      <c r="N273" s="51"/>
      <c r="O273" s="46">
        <v>1</v>
      </c>
      <c r="P273" s="44"/>
      <c r="Q273" s="44" t="e">
        <f>O273*#REF!</f>
        <v>#REF!</v>
      </c>
      <c r="R273" s="46">
        <v>1</v>
      </c>
      <c r="S273" s="44" t="s">
        <v>49</v>
      </c>
      <c r="T273" s="51">
        <v>40000</v>
      </c>
      <c r="U273" s="50">
        <f t="shared" si="54"/>
        <v>40000</v>
      </c>
    </row>
    <row r="274" spans="1:21">
      <c r="A274" s="44"/>
      <c r="B274" s="44"/>
      <c r="C274" s="44"/>
      <c r="D274" s="47" t="s">
        <v>376</v>
      </c>
      <c r="E274" s="47"/>
      <c r="F274" s="47"/>
      <c r="G274" s="46">
        <v>0</v>
      </c>
      <c r="H274" s="50"/>
      <c r="I274" s="50"/>
      <c r="J274" s="44"/>
      <c r="K274" s="51"/>
      <c r="L274" s="46">
        <v>0</v>
      </c>
      <c r="M274" s="51"/>
      <c r="N274" s="51"/>
      <c r="O274" s="46">
        <v>1</v>
      </c>
      <c r="P274" s="44"/>
      <c r="Q274" s="44" t="e">
        <f>O274*#REF!</f>
        <v>#REF!</v>
      </c>
      <c r="R274" s="46">
        <v>1</v>
      </c>
      <c r="S274" s="44" t="s">
        <v>49</v>
      </c>
      <c r="T274" s="51">
        <v>14500</v>
      </c>
      <c r="U274" s="50">
        <f t="shared" si="54"/>
        <v>14500</v>
      </c>
    </row>
    <row r="275" spans="1:21">
      <c r="A275" s="44"/>
      <c r="B275" s="44"/>
      <c r="C275" s="44"/>
      <c r="D275" s="47" t="s">
        <v>377</v>
      </c>
      <c r="E275" s="47"/>
      <c r="F275" s="47"/>
      <c r="G275" s="46">
        <v>0</v>
      </c>
      <c r="H275" s="50"/>
      <c r="I275" s="50"/>
      <c r="J275" s="44"/>
      <c r="K275" s="51"/>
      <c r="L275" s="46">
        <v>0</v>
      </c>
      <c r="M275" s="51"/>
      <c r="N275" s="51"/>
      <c r="O275" s="46">
        <v>1</v>
      </c>
      <c r="P275" s="44"/>
      <c r="Q275" s="44" t="e">
        <f>O275*#REF!</f>
        <v>#REF!</v>
      </c>
      <c r="R275" s="46">
        <v>1</v>
      </c>
      <c r="S275" s="44" t="s">
        <v>49</v>
      </c>
      <c r="T275" s="51">
        <v>14500</v>
      </c>
      <c r="U275" s="50">
        <f t="shared" si="54"/>
        <v>14500</v>
      </c>
    </row>
    <row r="276" spans="1:21">
      <c r="A276" s="44"/>
      <c r="B276" s="44"/>
      <c r="C276" s="44"/>
      <c r="D276" s="47" t="s">
        <v>378</v>
      </c>
      <c r="E276" s="47"/>
      <c r="F276" s="47"/>
      <c r="G276" s="46">
        <v>0</v>
      </c>
      <c r="H276" s="50"/>
      <c r="I276" s="50"/>
      <c r="J276" s="44"/>
      <c r="K276" s="51"/>
      <c r="L276" s="46">
        <v>0</v>
      </c>
      <c r="M276" s="51"/>
      <c r="N276" s="51"/>
      <c r="O276" s="46">
        <v>1</v>
      </c>
      <c r="P276" s="44"/>
      <c r="Q276" s="44" t="e">
        <f>O276*#REF!</f>
        <v>#REF!</v>
      </c>
      <c r="R276" s="46">
        <v>1</v>
      </c>
      <c r="S276" s="44" t="s">
        <v>49</v>
      </c>
      <c r="T276" s="51">
        <v>185000</v>
      </c>
      <c r="U276" s="50">
        <f t="shared" si="54"/>
        <v>185000</v>
      </c>
    </row>
    <row r="277" spans="1:21">
      <c r="A277" s="44"/>
      <c r="B277" s="44"/>
      <c r="C277" s="44"/>
      <c r="D277" s="47" t="s">
        <v>379</v>
      </c>
      <c r="E277" s="47"/>
      <c r="F277" s="47"/>
      <c r="G277" s="46">
        <v>0</v>
      </c>
      <c r="H277" s="50"/>
      <c r="I277" s="50"/>
      <c r="J277" s="44"/>
      <c r="K277" s="51"/>
      <c r="L277" s="46">
        <v>0</v>
      </c>
      <c r="M277" s="51"/>
      <c r="N277" s="51"/>
      <c r="O277" s="46">
        <v>1</v>
      </c>
      <c r="Q277" s="44" t="e">
        <f>O277*#REF!</f>
        <v>#REF!</v>
      </c>
      <c r="R277" s="46">
        <v>1</v>
      </c>
      <c r="S277" s="44" t="s">
        <v>49</v>
      </c>
      <c r="T277" s="51">
        <v>185000</v>
      </c>
      <c r="U277" s="50">
        <f t="shared" si="54"/>
        <v>185000</v>
      </c>
    </row>
    <row r="278" spans="1:21" ht="156">
      <c r="A278" s="44"/>
      <c r="B278" s="44"/>
      <c r="C278" s="44"/>
      <c r="D278" s="7" t="s">
        <v>381</v>
      </c>
      <c r="E278" s="7"/>
      <c r="F278" s="7"/>
      <c r="G278" s="44">
        <v>0</v>
      </c>
      <c r="H278" s="50"/>
      <c r="I278" s="50"/>
      <c r="J278" s="44"/>
      <c r="K278" s="51"/>
      <c r="L278" s="44">
        <v>0</v>
      </c>
      <c r="M278" s="51"/>
      <c r="N278" s="51"/>
      <c r="R278" s="44">
        <v>1</v>
      </c>
      <c r="S278" s="44" t="s">
        <v>14</v>
      </c>
      <c r="T278" s="51">
        <v>4708000</v>
      </c>
      <c r="U278" s="50">
        <f t="shared" si="54"/>
        <v>4708000</v>
      </c>
    </row>
    <row r="279" spans="1:21" ht="28.8">
      <c r="A279" s="44"/>
      <c r="B279" s="44"/>
      <c r="C279" s="44"/>
      <c r="D279" s="47" t="s">
        <v>382</v>
      </c>
      <c r="E279" s="47"/>
      <c r="F279" s="47"/>
      <c r="G279" s="44">
        <v>0</v>
      </c>
      <c r="H279" s="50"/>
      <c r="I279" s="50"/>
      <c r="J279" s="44"/>
      <c r="K279" s="51"/>
      <c r="L279" s="44" t="s">
        <v>383</v>
      </c>
      <c r="M279" s="51"/>
      <c r="N279" s="51"/>
      <c r="R279" s="44">
        <v>1</v>
      </c>
      <c r="S279" s="44" t="s">
        <v>49</v>
      </c>
      <c r="T279" s="51">
        <v>8000000</v>
      </c>
      <c r="U279" s="50">
        <f t="shared" si="54"/>
        <v>8000000</v>
      </c>
    </row>
    <row r="280" spans="1:21">
      <c r="A280" s="44"/>
      <c r="B280" s="44"/>
      <c r="C280" s="44"/>
      <c r="D280" s="47" t="s">
        <v>384</v>
      </c>
      <c r="E280" s="47"/>
      <c r="F280" s="47"/>
      <c r="G280" s="44">
        <v>0</v>
      </c>
      <c r="H280" s="50"/>
      <c r="I280" s="50"/>
      <c r="J280" s="44"/>
      <c r="K280" s="51"/>
      <c r="O280" s="44"/>
      <c r="P280" s="51"/>
      <c r="Q280" s="51"/>
      <c r="R280" s="44">
        <v>265.37</v>
      </c>
      <c r="S280" s="44"/>
      <c r="T280" s="51">
        <v>2542</v>
      </c>
      <c r="U280" s="50">
        <f t="shared" si="54"/>
        <v>674570.54</v>
      </c>
    </row>
    <row r="281" spans="1:21">
      <c r="A281" s="44"/>
      <c r="B281" s="44"/>
      <c r="C281" s="44"/>
      <c r="D281" s="47" t="s">
        <v>386</v>
      </c>
      <c r="E281" s="47"/>
      <c r="F281" s="47"/>
      <c r="G281" s="44"/>
      <c r="H281" s="50"/>
      <c r="I281" s="50"/>
      <c r="J281" s="44"/>
      <c r="K281" s="51"/>
      <c r="O281" s="44"/>
      <c r="P281" s="51"/>
      <c r="Q281" s="51"/>
      <c r="R281" s="44"/>
      <c r="S281" s="44"/>
      <c r="T281" s="51"/>
      <c r="U281" s="50"/>
    </row>
    <row r="282" spans="1:21">
      <c r="D282" s="83" t="s">
        <v>390</v>
      </c>
      <c r="E282" s="83"/>
      <c r="F282" s="83"/>
      <c r="G282" s="44"/>
      <c r="H282" s="50"/>
      <c r="I282" s="84"/>
      <c r="K282" s="51"/>
      <c r="L282" s="86"/>
      <c r="M282" s="51"/>
      <c r="N282" s="44"/>
      <c r="O282" s="85">
        <v>470</v>
      </c>
      <c r="P282" s="84" t="e">
        <f>O282*#REF!</f>
        <v>#REF!</v>
      </c>
      <c r="Q282" t="e">
        <f>O282*#REF!</f>
        <v>#REF!</v>
      </c>
      <c r="R282" s="44"/>
      <c r="S282" s="51"/>
      <c r="T282" s="51"/>
      <c r="U282" s="44"/>
    </row>
    <row r="283" spans="1:21">
      <c r="D283" s="83" t="s">
        <v>391</v>
      </c>
      <c r="E283" s="83"/>
      <c r="F283" s="83"/>
      <c r="G283" s="44"/>
      <c r="H283" s="50"/>
      <c r="I283" s="84"/>
      <c r="K283" s="51"/>
      <c r="L283" s="86"/>
      <c r="M283" s="51"/>
      <c r="N283" s="44"/>
      <c r="O283" s="85">
        <v>88.5</v>
      </c>
      <c r="P283" s="84"/>
      <c r="R283" s="44"/>
      <c r="S283" s="51"/>
      <c r="T283" s="51"/>
      <c r="U283" s="44"/>
    </row>
    <row r="284" spans="1:21">
      <c r="D284" s="83" t="s">
        <v>392</v>
      </c>
      <c r="E284" s="83"/>
      <c r="F284" s="83"/>
      <c r="G284" s="44"/>
      <c r="H284" s="50"/>
      <c r="I284" s="84"/>
      <c r="K284" s="51"/>
      <c r="L284" s="86"/>
      <c r="M284" s="51"/>
      <c r="N284" s="44"/>
      <c r="O284" s="85">
        <v>61.5</v>
      </c>
      <c r="P284" s="84"/>
      <c r="R284" s="44"/>
      <c r="S284" s="51"/>
      <c r="T284" s="51"/>
      <c r="U284" s="44"/>
    </row>
    <row r="285" spans="1:21">
      <c r="A285">
        <v>6</v>
      </c>
      <c r="D285" s="87" t="s">
        <v>393</v>
      </c>
      <c r="E285" s="87"/>
      <c r="F285" s="87"/>
      <c r="G285" s="46">
        <v>0</v>
      </c>
      <c r="H285" s="44" t="s">
        <v>11</v>
      </c>
      <c r="I285" s="51"/>
      <c r="J285" s="84"/>
      <c r="K285" s="84"/>
      <c r="L285" s="88">
        <f>IF(K285&gt;J285,K285-J285,0)</f>
        <v>0</v>
      </c>
      <c r="M285" s="45"/>
      <c r="N285" s="44"/>
      <c r="O285" s="85">
        <v>147</v>
      </c>
      <c r="P285" s="44"/>
      <c r="Q285" s="44"/>
      <c r="R285" s="44"/>
      <c r="S285" s="44"/>
      <c r="T285" s="44"/>
      <c r="U285" s="44"/>
    </row>
    <row r="286" spans="1:21">
      <c r="A286">
        <v>7</v>
      </c>
      <c r="D286" s="87" t="s">
        <v>394</v>
      </c>
      <c r="E286" s="87"/>
      <c r="F286" s="87"/>
      <c r="G286" s="46">
        <v>0</v>
      </c>
      <c r="H286" s="44" t="s">
        <v>11</v>
      </c>
      <c r="I286" s="51"/>
      <c r="J286" s="84"/>
      <c r="K286" s="84"/>
      <c r="L286" s="51"/>
      <c r="M286" s="45"/>
      <c r="N286" s="44"/>
      <c r="O286" s="85">
        <f>493.1+41.2</f>
        <v>534.30000000000007</v>
      </c>
      <c r="P286" s="44"/>
      <c r="Q286" s="44"/>
      <c r="R286" s="44"/>
      <c r="S286" s="44"/>
      <c r="T286" s="44"/>
      <c r="U286" s="44"/>
    </row>
    <row r="287" spans="1:21">
      <c r="A287" s="44"/>
      <c r="B287" s="44"/>
      <c r="C287" s="44"/>
      <c r="D287" s="47"/>
      <c r="E287" s="47"/>
      <c r="F287" s="47"/>
      <c r="G287" s="44"/>
      <c r="H287" s="50"/>
      <c r="I287" s="45"/>
      <c r="J287" s="44"/>
      <c r="K287" s="51"/>
      <c r="O287" s="44"/>
      <c r="P287" s="44"/>
      <c r="Q287" s="44"/>
      <c r="R287" s="44"/>
      <c r="S287" s="44"/>
      <c r="T287" s="51"/>
      <c r="U287" s="50"/>
    </row>
    <row r="288" spans="1:21">
      <c r="A288" s="44"/>
      <c r="B288" s="44"/>
      <c r="C288" s="44"/>
      <c r="D288" s="47"/>
      <c r="E288" s="47"/>
      <c r="F288" s="47"/>
      <c r="G288" s="44"/>
      <c r="H288" s="50"/>
      <c r="I288" s="45"/>
      <c r="J288" s="44"/>
      <c r="K288" s="51"/>
      <c r="O288" s="44"/>
      <c r="P288" s="44"/>
      <c r="Q288" s="44"/>
      <c r="R288" s="44"/>
      <c r="S288" s="44"/>
      <c r="T288" s="51"/>
      <c r="U288" s="50"/>
    </row>
    <row r="289" spans="1:21">
      <c r="A289" s="44"/>
      <c r="B289" s="44"/>
      <c r="C289" s="44"/>
      <c r="D289" s="47"/>
      <c r="E289" s="47"/>
      <c r="F289" s="47"/>
      <c r="G289" s="44"/>
      <c r="H289" s="50"/>
      <c r="I289" s="45"/>
      <c r="J289" s="44"/>
      <c r="K289" s="51"/>
      <c r="O289" s="44"/>
      <c r="P289" s="44"/>
      <c r="Q289" s="44"/>
      <c r="R289" s="44"/>
      <c r="S289" s="44"/>
      <c r="T289" s="51"/>
      <c r="U289" s="50"/>
    </row>
    <row r="290" spans="1:21">
      <c r="A290" s="44"/>
      <c r="B290" s="44"/>
      <c r="C290" s="44"/>
      <c r="D290" s="47"/>
      <c r="E290" s="47"/>
      <c r="F290" s="47"/>
      <c r="G290" s="44"/>
      <c r="H290" s="50"/>
      <c r="I290" s="45"/>
      <c r="J290" s="44"/>
      <c r="K290" s="51"/>
      <c r="O290" s="44"/>
      <c r="P290" s="44"/>
      <c r="Q290" s="44"/>
      <c r="R290" s="44"/>
      <c r="S290" s="44"/>
      <c r="T290" s="51"/>
      <c r="U290" s="50"/>
    </row>
    <row r="291" spans="1:21">
      <c r="A291" s="44"/>
      <c r="B291" s="44"/>
      <c r="C291" s="44"/>
      <c r="D291" s="47"/>
      <c r="E291" s="47"/>
      <c r="F291" s="47"/>
      <c r="G291" s="44"/>
      <c r="H291" s="50"/>
      <c r="I291" s="45"/>
      <c r="J291" s="44"/>
      <c r="K291" s="44"/>
      <c r="O291" s="44"/>
      <c r="P291" s="44"/>
      <c r="Q291" s="44"/>
      <c r="R291" s="44"/>
      <c r="S291" s="44"/>
      <c r="T291" s="51"/>
      <c r="U291" s="50"/>
    </row>
    <row r="292" spans="1:21">
      <c r="A292" s="44"/>
      <c r="B292" s="44"/>
      <c r="C292" s="44"/>
      <c r="D292" s="47"/>
      <c r="E292" s="47"/>
      <c r="F292" s="47"/>
      <c r="G292" s="44"/>
      <c r="H292" s="50"/>
      <c r="I292" s="45"/>
      <c r="J292" s="44"/>
      <c r="K292" s="44"/>
      <c r="O292" s="44"/>
      <c r="P292" s="44"/>
      <c r="Q292" s="44"/>
      <c r="R292" s="44"/>
      <c r="S292" s="44"/>
      <c r="T292" s="44"/>
      <c r="U292" s="45"/>
    </row>
    <row r="293" spans="1:21">
      <c r="A293" s="44"/>
      <c r="B293" s="44"/>
      <c r="C293" s="44"/>
      <c r="D293" s="47"/>
      <c r="E293" s="47"/>
      <c r="F293" s="47"/>
      <c r="G293" s="44"/>
      <c r="H293" s="50"/>
      <c r="I293" s="45"/>
      <c r="J293" s="44"/>
      <c r="K293" s="44"/>
      <c r="O293" s="44"/>
      <c r="P293" s="44"/>
      <c r="Q293" s="44"/>
      <c r="R293" s="44"/>
      <c r="S293" s="44"/>
      <c r="T293" s="44"/>
      <c r="U293" s="45"/>
    </row>
    <row r="294" spans="1:21">
      <c r="A294" s="44"/>
      <c r="B294" s="44"/>
      <c r="C294" s="44"/>
      <c r="D294" s="47"/>
      <c r="E294" s="47"/>
      <c r="F294" s="47"/>
      <c r="G294" s="44"/>
      <c r="H294" s="45"/>
      <c r="I294" s="45"/>
      <c r="J294" s="44"/>
      <c r="K294" s="44"/>
      <c r="O294" s="44"/>
      <c r="P294" s="44"/>
      <c r="Q294" s="44"/>
      <c r="R294" s="44"/>
      <c r="S294" s="44"/>
      <c r="T294" s="44"/>
      <c r="U294" s="45"/>
    </row>
    <row r="295" spans="1:21">
      <c r="Q295" t="e">
        <f>SUM(Q265:Q293)</f>
        <v>#REF!</v>
      </c>
    </row>
  </sheetData>
  <mergeCells count="13">
    <mergeCell ref="O2:Q2"/>
    <mergeCell ref="C2:C3"/>
    <mergeCell ref="A1:W1"/>
    <mergeCell ref="B2:B3"/>
    <mergeCell ref="A248:W248"/>
    <mergeCell ref="V2:W2"/>
    <mergeCell ref="R2:U2"/>
    <mergeCell ref="R3:S3"/>
    <mergeCell ref="A2:A3"/>
    <mergeCell ref="D2:D3"/>
    <mergeCell ref="G2:I2"/>
    <mergeCell ref="J2:K2"/>
    <mergeCell ref="L2:N2"/>
  </mergeCells>
  <phoneticPr fontId="13" type="noConversion"/>
  <pageMargins left="0.19685039370078741" right="3.937007874015748E-2" top="0.55118110236220474" bottom="0.15748031496062992" header="0.31496062992125984" footer="0.31496062992125984"/>
  <pageSetup paperSize="8" scale="8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26091-4A55-4C0B-B84E-D676B2E9EBE5}">
  <sheetPr filterMode="1">
    <pageSetUpPr fitToPage="1"/>
  </sheetPr>
  <dimension ref="A1:X522"/>
  <sheetViews>
    <sheetView zoomScale="70" zoomScaleNormal="70" workbookViewId="0">
      <pane ySplit="3" topLeftCell="A404" activePane="bottomLeft" state="frozen"/>
      <selection pane="bottomLeft" activeCell="J514" sqref="J514"/>
    </sheetView>
  </sheetViews>
  <sheetFormatPr defaultRowHeight="14.4"/>
  <cols>
    <col min="2" max="2" width="4.88671875" bestFit="1" customWidth="1"/>
    <col min="3" max="3" width="57.44140625" style="35" customWidth="1"/>
    <col min="4" max="4" width="6.6640625" bestFit="1" customWidth="1"/>
    <col min="5" max="5" width="5.5546875" bestFit="1" customWidth="1"/>
    <col min="6" max="6" width="11.6640625" style="38" hidden="1" customWidth="1"/>
    <col min="7" max="7" width="13.109375" style="38" customWidth="1"/>
    <col min="8" max="8" width="13.109375" style="38" bestFit="1" customWidth="1"/>
    <col min="9" max="9" width="4.44140625" bestFit="1" customWidth="1"/>
    <col min="10" max="10" width="5.5546875" bestFit="1" customWidth="1"/>
    <col min="11" max="11" width="11.6640625" bestFit="1" customWidth="1"/>
    <col min="12" max="12" width="13.44140625" bestFit="1" customWidth="1"/>
    <col min="13" max="13" width="10.33203125" bestFit="1" customWidth="1"/>
    <col min="14" max="14" width="5.6640625" bestFit="1" customWidth="1"/>
    <col min="15" max="15" width="11.6640625" customWidth="1"/>
    <col min="16" max="16" width="15" bestFit="1" customWidth="1"/>
    <col min="17" max="17" width="10.109375" bestFit="1" customWidth="1"/>
    <col min="18" max="18" width="5.33203125" bestFit="1" customWidth="1"/>
    <col min="19" max="19" width="11.6640625" bestFit="1" customWidth="1"/>
    <col min="20" max="20" width="14.6640625" customWidth="1"/>
    <col min="21" max="21" width="9" bestFit="1" customWidth="1"/>
    <col min="22" max="22" width="5.33203125" bestFit="1" customWidth="1"/>
    <col min="23" max="23" width="15" bestFit="1" customWidth="1"/>
    <col min="24" max="24" width="15.33203125" style="38" bestFit="1" customWidth="1"/>
  </cols>
  <sheetData>
    <row r="1" spans="1:24" ht="38.4" customHeight="1"/>
    <row r="2" spans="1:24" s="44" customFormat="1" ht="19.95" customHeight="1">
      <c r="B2" s="115" t="s">
        <v>353</v>
      </c>
      <c r="C2" s="113" t="s">
        <v>354</v>
      </c>
      <c r="D2" s="103" t="s">
        <v>389</v>
      </c>
      <c r="E2" s="103"/>
      <c r="F2" s="103"/>
      <c r="G2" s="103"/>
      <c r="H2" s="103"/>
      <c r="I2" s="103" t="s">
        <v>363</v>
      </c>
      <c r="J2" s="103"/>
      <c r="K2" s="103"/>
      <c r="L2" s="103"/>
      <c r="M2" s="103" t="s">
        <v>364</v>
      </c>
      <c r="N2" s="103"/>
      <c r="O2" s="103"/>
      <c r="P2" s="103"/>
      <c r="Q2" s="104" t="s">
        <v>358</v>
      </c>
      <c r="R2" s="105"/>
      <c r="S2" s="105"/>
      <c r="T2" s="106"/>
      <c r="U2" s="104" t="s">
        <v>358</v>
      </c>
      <c r="V2" s="105"/>
      <c r="W2" s="105"/>
      <c r="X2" s="106"/>
    </row>
    <row r="3" spans="1:24" s="44" customFormat="1" ht="24" customHeight="1">
      <c r="B3" s="116"/>
      <c r="C3" s="114"/>
      <c r="D3" s="109" t="s">
        <v>355</v>
      </c>
      <c r="E3" s="110"/>
      <c r="G3" s="42" t="s">
        <v>356</v>
      </c>
      <c r="H3" s="42" t="s">
        <v>357</v>
      </c>
      <c r="I3" s="109" t="s">
        <v>355</v>
      </c>
      <c r="J3" s="110"/>
      <c r="K3" s="42" t="s">
        <v>356</v>
      </c>
      <c r="L3" s="42" t="s">
        <v>357</v>
      </c>
      <c r="M3" s="109" t="s">
        <v>355</v>
      </c>
      <c r="N3" s="110"/>
      <c r="O3" s="42" t="s">
        <v>356</v>
      </c>
      <c r="P3" s="42" t="s">
        <v>357</v>
      </c>
      <c r="Q3" s="109" t="s">
        <v>355</v>
      </c>
      <c r="R3" s="110"/>
      <c r="S3" s="42" t="s">
        <v>356</v>
      </c>
      <c r="T3" s="42" t="s">
        <v>357</v>
      </c>
      <c r="U3" s="109" t="s">
        <v>355</v>
      </c>
      <c r="V3" s="110"/>
      <c r="W3" s="43" t="s">
        <v>356</v>
      </c>
      <c r="X3" s="55" t="s">
        <v>357</v>
      </c>
    </row>
    <row r="4" spans="1:24" s="44" customFormat="1" ht="20.399999999999999">
      <c r="C4" s="5" t="s">
        <v>8</v>
      </c>
      <c r="F4" s="45"/>
      <c r="G4" s="45"/>
      <c r="H4" s="45"/>
      <c r="X4" s="45"/>
    </row>
    <row r="5" spans="1:24" s="44" customFormat="1" ht="30.6" customHeight="1">
      <c r="C5" s="3" t="s">
        <v>9</v>
      </c>
      <c r="F5" s="45"/>
      <c r="G5" s="45"/>
      <c r="H5" s="45"/>
      <c r="X5" s="45"/>
    </row>
    <row r="6" spans="1:24" s="44" customFormat="1" ht="124.8">
      <c r="A6" s="44">
        <v>1</v>
      </c>
      <c r="B6" s="6">
        <v>1</v>
      </c>
      <c r="C6" s="79" t="s">
        <v>388</v>
      </c>
      <c r="D6" s="6">
        <v>400</v>
      </c>
      <c r="E6" s="6" t="s">
        <v>11</v>
      </c>
      <c r="F6" s="39">
        <v>12720.338983050848</v>
      </c>
      <c r="G6" s="39">
        <f>F6*1.18</f>
        <v>15010</v>
      </c>
      <c r="H6" s="39">
        <f>D6*G6</f>
        <v>6004000</v>
      </c>
      <c r="I6" s="46">
        <v>200</v>
      </c>
      <c r="J6" s="46" t="s">
        <v>11</v>
      </c>
      <c r="K6" s="54">
        <f>F6</f>
        <v>12720.338983050848</v>
      </c>
      <c r="L6" s="58">
        <f>I6*K6</f>
        <v>2544067.7966101696</v>
      </c>
      <c r="M6" s="56">
        <f t="shared" ref="M6:M69" si="0">D6+I6</f>
        <v>600</v>
      </c>
      <c r="N6" s="46" t="s">
        <v>11</v>
      </c>
      <c r="O6" s="53">
        <f>K6</f>
        <v>12720.338983050848</v>
      </c>
      <c r="P6" s="53">
        <f>M6*O6</f>
        <v>7632203.3898305083</v>
      </c>
      <c r="Q6" s="44">
        <v>580</v>
      </c>
      <c r="R6" s="44" t="str">
        <f>N6</f>
        <v>Sqm</v>
      </c>
      <c r="U6" s="6">
        <v>354</v>
      </c>
      <c r="V6" s="46" t="s">
        <v>11</v>
      </c>
      <c r="W6" s="53">
        <f>G6</f>
        <v>15010</v>
      </c>
      <c r="X6" s="59">
        <f>U6*W6</f>
        <v>5313540</v>
      </c>
    </row>
    <row r="7" spans="1:24" s="44" customFormat="1" ht="15.6" hidden="1">
      <c r="A7" s="44">
        <v>1</v>
      </c>
      <c r="C7" s="7"/>
      <c r="F7" s="45"/>
      <c r="G7" s="45"/>
      <c r="H7" s="52"/>
      <c r="M7" s="56">
        <f t="shared" si="0"/>
        <v>0</v>
      </c>
      <c r="P7" s="62"/>
      <c r="R7" s="44">
        <f t="shared" ref="R7:R70" si="1">N7</f>
        <v>0</v>
      </c>
      <c r="X7" s="61"/>
    </row>
    <row r="8" spans="1:24" s="44" customFormat="1" ht="31.2">
      <c r="A8" s="44">
        <v>2</v>
      </c>
      <c r="B8" s="6">
        <v>2</v>
      </c>
      <c r="C8" s="7" t="s">
        <v>12</v>
      </c>
      <c r="D8" s="6">
        <f>200+185</f>
        <v>385</v>
      </c>
      <c r="E8" s="6" t="s">
        <v>11</v>
      </c>
      <c r="F8" s="39">
        <v>12720.338983050848</v>
      </c>
      <c r="G8" s="39">
        <f>F8*1.18</f>
        <v>15010</v>
      </c>
      <c r="H8" s="39">
        <f>D8*G8</f>
        <v>5778850</v>
      </c>
      <c r="I8" s="46">
        <v>70</v>
      </c>
      <c r="J8" s="46" t="s">
        <v>11</v>
      </c>
      <c r="K8" s="54">
        <f>F8</f>
        <v>12720.338983050848</v>
      </c>
      <c r="L8" s="58">
        <f>I8*K8</f>
        <v>890423.72881355928</v>
      </c>
      <c r="M8" s="56">
        <f t="shared" si="0"/>
        <v>455</v>
      </c>
      <c r="N8" s="46" t="s">
        <v>11</v>
      </c>
      <c r="O8" s="53">
        <f>K8</f>
        <v>12720.338983050848</v>
      </c>
      <c r="P8" s="53">
        <f>M8*O8</f>
        <v>5787754.237288136</v>
      </c>
      <c r="Q8" s="44">
        <v>270</v>
      </c>
      <c r="R8" s="44" t="str">
        <f t="shared" si="1"/>
        <v>Sqm</v>
      </c>
      <c r="U8" s="6">
        <f>200+185</f>
        <v>385</v>
      </c>
      <c r="V8" s="46" t="s">
        <v>11</v>
      </c>
      <c r="W8" s="53">
        <f>G8</f>
        <v>15010</v>
      </c>
      <c r="X8" s="59">
        <f>U8*W8</f>
        <v>5778850</v>
      </c>
    </row>
    <row r="9" spans="1:24" s="44" customFormat="1" ht="20.399999999999999" hidden="1" customHeight="1">
      <c r="A9" s="44">
        <v>2</v>
      </c>
      <c r="C9" s="7"/>
      <c r="F9" s="45"/>
      <c r="G9" s="45"/>
      <c r="H9" s="45"/>
      <c r="M9" s="56">
        <f t="shared" si="0"/>
        <v>0</v>
      </c>
      <c r="R9" s="44">
        <f t="shared" si="1"/>
        <v>0</v>
      </c>
      <c r="X9" s="45"/>
    </row>
    <row r="10" spans="1:24" s="44" customFormat="1" ht="19.95" customHeight="1">
      <c r="A10" s="44">
        <v>3</v>
      </c>
      <c r="B10" s="6">
        <v>3</v>
      </c>
      <c r="C10" s="7" t="s">
        <v>13</v>
      </c>
      <c r="D10" s="6">
        <v>2</v>
      </c>
      <c r="E10" s="6" t="s">
        <v>14</v>
      </c>
      <c r="F10" s="39">
        <v>250000</v>
      </c>
      <c r="G10" s="39">
        <f>F10*1.18</f>
        <v>295000</v>
      </c>
      <c r="H10" s="39">
        <f>D10*G10</f>
        <v>590000</v>
      </c>
      <c r="I10" s="46">
        <v>1</v>
      </c>
      <c r="J10" s="6" t="s">
        <v>14</v>
      </c>
      <c r="K10" s="39">
        <v>250000</v>
      </c>
      <c r="L10" s="9">
        <f>I10*K10</f>
        <v>250000</v>
      </c>
      <c r="M10" s="56">
        <f t="shared" si="0"/>
        <v>3</v>
      </c>
      <c r="N10" s="6" t="s">
        <v>14</v>
      </c>
      <c r="O10" s="39">
        <v>250000</v>
      </c>
      <c r="P10" s="53">
        <f>M10*O10</f>
        <v>750000</v>
      </c>
      <c r="Q10" s="44">
        <v>3</v>
      </c>
      <c r="R10" s="44" t="str">
        <f t="shared" si="1"/>
        <v>Nos</v>
      </c>
      <c r="U10" s="6">
        <v>2</v>
      </c>
      <c r="V10" s="6" t="s">
        <v>14</v>
      </c>
      <c r="W10" s="53">
        <f>G10</f>
        <v>295000</v>
      </c>
      <c r="X10" s="59">
        <f>U10*W10</f>
        <v>590000</v>
      </c>
    </row>
    <row r="11" spans="1:24" s="44" customFormat="1" ht="15.6" hidden="1" customHeight="1">
      <c r="A11" s="44">
        <v>3</v>
      </c>
      <c r="M11" s="56">
        <f t="shared" si="0"/>
        <v>0</v>
      </c>
      <c r="N11" s="72"/>
      <c r="O11" s="72"/>
      <c r="R11" s="44">
        <f t="shared" si="1"/>
        <v>0</v>
      </c>
      <c r="V11" s="72"/>
    </row>
    <row r="12" spans="1:24" s="44" customFormat="1" ht="31.2">
      <c r="A12" s="44">
        <v>4</v>
      </c>
      <c r="B12" s="6">
        <v>4</v>
      </c>
      <c r="C12" s="7" t="s">
        <v>15</v>
      </c>
      <c r="D12" s="6">
        <v>160</v>
      </c>
      <c r="E12" s="6" t="s">
        <v>11</v>
      </c>
      <c r="F12" s="39">
        <v>3419.4915254237289</v>
      </c>
      <c r="G12" s="39">
        <f>F12*1.18</f>
        <v>4035</v>
      </c>
      <c r="H12" s="39">
        <f>D12*G12</f>
        <v>645600</v>
      </c>
      <c r="I12" s="46">
        <v>80</v>
      </c>
      <c r="J12" s="6" t="s">
        <v>11</v>
      </c>
      <c r="K12" s="39">
        <v>3419.4915254237289</v>
      </c>
      <c r="L12" s="58">
        <f>I12*K12</f>
        <v>273559.32203389832</v>
      </c>
      <c r="M12" s="56">
        <f t="shared" si="0"/>
        <v>240</v>
      </c>
      <c r="N12" s="73" t="s">
        <v>11</v>
      </c>
      <c r="O12" s="78">
        <f>K12</f>
        <v>3419.4915254237289</v>
      </c>
      <c r="P12" s="53">
        <f>M12*O12</f>
        <v>820677.96610169497</v>
      </c>
      <c r="Q12" s="44">
        <v>264</v>
      </c>
      <c r="R12" s="44" t="str">
        <f t="shared" si="1"/>
        <v>Sqm</v>
      </c>
      <c r="U12" s="6">
        <v>160</v>
      </c>
      <c r="V12" s="73" t="s">
        <v>11</v>
      </c>
      <c r="W12" s="53">
        <f>G12</f>
        <v>4035</v>
      </c>
      <c r="X12" s="59">
        <f>U12*W12</f>
        <v>645600</v>
      </c>
    </row>
    <row r="13" spans="1:24" s="44" customFormat="1" ht="15.6" hidden="1" customHeight="1">
      <c r="A13" s="44">
        <v>4</v>
      </c>
      <c r="M13" s="56">
        <f t="shared" si="0"/>
        <v>0</v>
      </c>
      <c r="N13" s="72"/>
      <c r="O13" s="72"/>
      <c r="R13" s="44">
        <f t="shared" si="1"/>
        <v>0</v>
      </c>
      <c r="V13" s="72"/>
    </row>
    <row r="14" spans="1:24" s="44" customFormat="1" ht="31.2">
      <c r="A14" s="44">
        <v>5</v>
      </c>
      <c r="B14" s="6">
        <v>5</v>
      </c>
      <c r="C14" s="7" t="s">
        <v>16</v>
      </c>
      <c r="D14" s="6">
        <v>175</v>
      </c>
      <c r="E14" s="6" t="s">
        <v>11</v>
      </c>
      <c r="F14" s="39">
        <v>3177.9661016949153</v>
      </c>
      <c r="G14" s="39">
        <f>F14*1.18</f>
        <v>3750</v>
      </c>
      <c r="H14" s="39">
        <f>D14*G14</f>
        <v>656250</v>
      </c>
      <c r="I14" s="46">
        <v>50</v>
      </c>
      <c r="J14" s="6" t="s">
        <v>11</v>
      </c>
      <c r="K14" s="39">
        <v>3177.9661016949153</v>
      </c>
      <c r="L14" s="9">
        <f>I14*K14</f>
        <v>158898.30508474578</v>
      </c>
      <c r="M14" s="56">
        <f t="shared" si="0"/>
        <v>225</v>
      </c>
      <c r="N14" s="73" t="s">
        <v>11</v>
      </c>
      <c r="O14" s="78">
        <f>K14</f>
        <v>3177.9661016949153</v>
      </c>
      <c r="P14" s="53">
        <f>M14*O14</f>
        <v>715042.37288135593</v>
      </c>
      <c r="Q14" s="44">
        <v>61</v>
      </c>
      <c r="R14" s="44" t="str">
        <f t="shared" si="1"/>
        <v>Sqm</v>
      </c>
      <c r="U14" s="6">
        <v>175</v>
      </c>
      <c r="V14" s="73" t="s">
        <v>11</v>
      </c>
      <c r="W14" s="53">
        <f>G14</f>
        <v>3750</v>
      </c>
      <c r="X14" s="59">
        <f>U14*W14</f>
        <v>656250</v>
      </c>
    </row>
    <row r="15" spans="1:24" s="44" customFormat="1" ht="15.6" hidden="1">
      <c r="A15" s="44">
        <v>5</v>
      </c>
      <c r="M15" s="56">
        <f t="shared" si="0"/>
        <v>0</v>
      </c>
      <c r="R15" s="44">
        <f t="shared" si="1"/>
        <v>0</v>
      </c>
    </row>
    <row r="16" spans="1:24" s="44" customFormat="1" ht="15.6">
      <c r="A16" s="44">
        <v>6</v>
      </c>
      <c r="B16" s="6">
        <v>6</v>
      </c>
      <c r="C16" s="7" t="s">
        <v>17</v>
      </c>
      <c r="D16" s="6">
        <v>4</v>
      </c>
      <c r="E16" s="6" t="s">
        <v>14</v>
      </c>
      <c r="F16" s="39">
        <v>394067.79661016952</v>
      </c>
      <c r="G16" s="39">
        <f>F16*1.18</f>
        <v>465000</v>
      </c>
      <c r="H16" s="39">
        <f>D16*G16</f>
        <v>1860000</v>
      </c>
      <c r="I16" s="46">
        <v>2</v>
      </c>
      <c r="J16" s="6" t="s">
        <v>14</v>
      </c>
      <c r="K16" s="39">
        <v>394067.79661016952</v>
      </c>
      <c r="L16" s="9">
        <f>I16*K16</f>
        <v>788135.59322033904</v>
      </c>
      <c r="M16" s="56">
        <f t="shared" si="0"/>
        <v>6</v>
      </c>
      <c r="N16" s="6" t="s">
        <v>14</v>
      </c>
      <c r="O16" s="39">
        <v>394067.79661016952</v>
      </c>
      <c r="P16" s="53">
        <f>M16*O16</f>
        <v>2364406.779661017</v>
      </c>
      <c r="Q16" s="44">
        <v>6</v>
      </c>
      <c r="R16" s="44" t="str">
        <f t="shared" si="1"/>
        <v>Nos</v>
      </c>
      <c r="U16" s="6">
        <v>4</v>
      </c>
      <c r="V16" s="6" t="s">
        <v>14</v>
      </c>
      <c r="W16" s="53">
        <f>G16</f>
        <v>465000</v>
      </c>
      <c r="X16" s="59">
        <f>U16*W16</f>
        <v>1860000</v>
      </c>
    </row>
    <row r="17" spans="1:24" s="44" customFormat="1" ht="15.6" hidden="1">
      <c r="A17" s="44">
        <v>6</v>
      </c>
      <c r="M17" s="56">
        <f t="shared" si="0"/>
        <v>0</v>
      </c>
      <c r="R17" s="44">
        <f t="shared" si="1"/>
        <v>0</v>
      </c>
    </row>
    <row r="18" spans="1:24" s="44" customFormat="1" ht="15.6">
      <c r="A18" s="44">
        <v>7</v>
      </c>
      <c r="B18" s="6">
        <v>7</v>
      </c>
      <c r="C18" s="7" t="s">
        <v>18</v>
      </c>
      <c r="D18" s="6">
        <v>4</v>
      </c>
      <c r="E18" s="6" t="s">
        <v>14</v>
      </c>
      <c r="F18" s="40">
        <v>1266949.1525423729</v>
      </c>
      <c r="G18" s="39">
        <f>F18*1.18</f>
        <v>1495000</v>
      </c>
      <c r="H18" s="39">
        <f>D18*G18</f>
        <v>5980000</v>
      </c>
      <c r="I18" s="46">
        <v>2</v>
      </c>
      <c r="J18" s="6" t="s">
        <v>14</v>
      </c>
      <c r="K18" s="40">
        <v>1266949.1525423729</v>
      </c>
      <c r="L18" s="9">
        <f>I18*K18</f>
        <v>2533898.3050847459</v>
      </c>
      <c r="M18" s="56">
        <f t="shared" si="0"/>
        <v>6</v>
      </c>
      <c r="N18" s="6" t="s">
        <v>14</v>
      </c>
      <c r="O18" s="40">
        <v>1266949.1525423729</v>
      </c>
      <c r="P18" s="53">
        <f>M18*O18</f>
        <v>7601694.9152542371</v>
      </c>
      <c r="Q18" s="44">
        <v>6</v>
      </c>
      <c r="R18" s="44" t="str">
        <f t="shared" si="1"/>
        <v>Nos</v>
      </c>
      <c r="U18" s="6">
        <v>4</v>
      </c>
      <c r="V18" s="6" t="s">
        <v>14</v>
      </c>
      <c r="W18" s="53">
        <f>G18</f>
        <v>1495000</v>
      </c>
      <c r="X18" s="59">
        <f>U18*W18</f>
        <v>5980000</v>
      </c>
    </row>
    <row r="19" spans="1:24" s="44" customFormat="1" ht="15.6" hidden="1">
      <c r="A19" s="44">
        <v>7</v>
      </c>
      <c r="M19" s="56">
        <f t="shared" si="0"/>
        <v>0</v>
      </c>
      <c r="R19" s="44">
        <f t="shared" si="1"/>
        <v>0</v>
      </c>
    </row>
    <row r="20" spans="1:24" s="44" customFormat="1" ht="15.6">
      <c r="A20" s="44">
        <v>8</v>
      </c>
      <c r="B20" s="6">
        <v>8</v>
      </c>
      <c r="C20" s="7" t="s">
        <v>19</v>
      </c>
      <c r="D20" s="6">
        <v>4</v>
      </c>
      <c r="E20" s="6" t="s">
        <v>14</v>
      </c>
      <c r="F20" s="40">
        <v>292372.88135593222</v>
      </c>
      <c r="G20" s="39">
        <f>F20*1.18</f>
        <v>345000</v>
      </c>
      <c r="H20" s="39">
        <f>D20*G20</f>
        <v>1380000</v>
      </c>
      <c r="I20" s="46">
        <v>2</v>
      </c>
      <c r="J20" s="6" t="s">
        <v>14</v>
      </c>
      <c r="K20" s="40">
        <v>292372.88135593222</v>
      </c>
      <c r="L20" s="9">
        <f>I20*K20</f>
        <v>584745.76271186443</v>
      </c>
      <c r="M20" s="56">
        <f t="shared" si="0"/>
        <v>6</v>
      </c>
      <c r="N20" s="6" t="s">
        <v>14</v>
      </c>
      <c r="O20" s="40">
        <v>292372.88135593222</v>
      </c>
      <c r="P20" s="53">
        <f>M20*O20</f>
        <v>1754237.2881355933</v>
      </c>
      <c r="Q20" s="44">
        <v>6</v>
      </c>
      <c r="R20" s="44" t="str">
        <f t="shared" si="1"/>
        <v>Nos</v>
      </c>
      <c r="U20" s="6">
        <v>4</v>
      </c>
      <c r="V20" s="6" t="s">
        <v>14</v>
      </c>
      <c r="W20" s="53">
        <f>G20</f>
        <v>345000</v>
      </c>
      <c r="X20" s="59">
        <f>U20*W20</f>
        <v>1380000</v>
      </c>
    </row>
    <row r="21" spans="1:24" s="44" customFormat="1" ht="15.6" hidden="1" customHeight="1">
      <c r="A21" s="44">
        <v>8</v>
      </c>
      <c r="M21" s="56">
        <f t="shared" si="0"/>
        <v>0</v>
      </c>
      <c r="R21" s="44">
        <f t="shared" si="1"/>
        <v>0</v>
      </c>
    </row>
    <row r="22" spans="1:24" s="44" customFormat="1" ht="15.6">
      <c r="A22" s="44">
        <v>9</v>
      </c>
      <c r="B22" s="6">
        <v>9</v>
      </c>
      <c r="C22" s="7" t="s">
        <v>20</v>
      </c>
      <c r="D22" s="6">
        <v>4</v>
      </c>
      <c r="E22" s="6" t="s">
        <v>14</v>
      </c>
      <c r="F22" s="40">
        <v>19067.796610169491</v>
      </c>
      <c r="G22" s="39">
        <f>F22*1.18</f>
        <v>22500</v>
      </c>
      <c r="H22" s="39">
        <f>D22*G22</f>
        <v>90000</v>
      </c>
      <c r="I22" s="46">
        <v>2</v>
      </c>
      <c r="J22" s="6" t="s">
        <v>14</v>
      </c>
      <c r="K22" s="40">
        <v>19067.796610169491</v>
      </c>
      <c r="L22" s="9">
        <f>I22*K22</f>
        <v>38135.593220338982</v>
      </c>
      <c r="M22" s="56">
        <f t="shared" si="0"/>
        <v>6</v>
      </c>
      <c r="N22" s="6" t="s">
        <v>14</v>
      </c>
      <c r="O22" s="40">
        <v>19067.796610169491</v>
      </c>
      <c r="P22" s="53">
        <f>M22*O22</f>
        <v>114406.77966101695</v>
      </c>
      <c r="Q22" s="44">
        <v>6</v>
      </c>
      <c r="R22" s="44" t="str">
        <f t="shared" si="1"/>
        <v>Nos</v>
      </c>
      <c r="U22" s="6">
        <v>4</v>
      </c>
      <c r="V22" s="6" t="s">
        <v>14</v>
      </c>
      <c r="W22" s="53">
        <f>G22</f>
        <v>22500</v>
      </c>
      <c r="X22" s="59">
        <f>U22*W22</f>
        <v>90000</v>
      </c>
    </row>
    <row r="23" spans="1:24" s="44" customFormat="1" ht="15.6" hidden="1">
      <c r="A23" s="44">
        <v>9</v>
      </c>
      <c r="M23" s="56">
        <f t="shared" si="0"/>
        <v>0</v>
      </c>
      <c r="R23" s="44">
        <f t="shared" si="1"/>
        <v>0</v>
      </c>
    </row>
    <row r="24" spans="1:24" s="44" customFormat="1" ht="15.6">
      <c r="A24" s="44">
        <v>10</v>
      </c>
      <c r="B24" s="6">
        <v>10</v>
      </c>
      <c r="C24" s="7" t="s">
        <v>21</v>
      </c>
      <c r="D24" s="6">
        <v>4</v>
      </c>
      <c r="E24" s="6" t="s">
        <v>14</v>
      </c>
      <c r="F24" s="40">
        <v>1012711.8644067798</v>
      </c>
      <c r="G24" s="39">
        <f>F24*1.18</f>
        <v>1195000</v>
      </c>
      <c r="H24" s="39">
        <f>D24*G24</f>
        <v>4780000</v>
      </c>
      <c r="I24" s="46">
        <v>8</v>
      </c>
      <c r="J24" s="6" t="s">
        <v>14</v>
      </c>
      <c r="K24" s="40">
        <v>1012711.8644067798</v>
      </c>
      <c r="L24" s="9">
        <f>I24*K24</f>
        <v>8101694.9152542381</v>
      </c>
      <c r="M24" s="56">
        <f t="shared" si="0"/>
        <v>12</v>
      </c>
      <c r="N24" s="6" t="s">
        <v>14</v>
      </c>
      <c r="O24" s="40">
        <v>1012711.8644067798</v>
      </c>
      <c r="P24" s="53">
        <f>M24*O24</f>
        <v>12152542.372881357</v>
      </c>
      <c r="Q24" s="44">
        <v>6</v>
      </c>
      <c r="R24" s="44" t="str">
        <f t="shared" si="1"/>
        <v>Nos</v>
      </c>
      <c r="U24" s="6">
        <v>4</v>
      </c>
      <c r="V24" s="6" t="s">
        <v>14</v>
      </c>
      <c r="W24" s="53">
        <f>G24</f>
        <v>1195000</v>
      </c>
      <c r="X24" s="59">
        <f>U24*W24</f>
        <v>4780000</v>
      </c>
    </row>
    <row r="25" spans="1:24" s="44" customFormat="1" ht="15.6" hidden="1">
      <c r="A25" s="44">
        <v>10</v>
      </c>
      <c r="M25" s="56">
        <f t="shared" si="0"/>
        <v>0</v>
      </c>
      <c r="R25" s="44">
        <f t="shared" si="1"/>
        <v>0</v>
      </c>
    </row>
    <row r="26" spans="1:24" s="44" customFormat="1" ht="15.6">
      <c r="A26" s="44">
        <v>11</v>
      </c>
      <c r="B26" s="6">
        <v>11</v>
      </c>
      <c r="C26" s="7" t="s">
        <v>22</v>
      </c>
      <c r="D26" s="6">
        <v>2</v>
      </c>
      <c r="E26" s="6" t="s">
        <v>14</v>
      </c>
      <c r="F26" s="40">
        <v>4025423.7288135597</v>
      </c>
      <c r="G26" s="39">
        <f>F26*1.18</f>
        <v>4750000</v>
      </c>
      <c r="H26" s="39">
        <f>D26*G26</f>
        <v>9500000</v>
      </c>
      <c r="I26" s="46"/>
      <c r="J26" s="6" t="s">
        <v>14</v>
      </c>
      <c r="K26" s="40">
        <v>4025423.7288135597</v>
      </c>
      <c r="L26" s="9">
        <f>I26*K26</f>
        <v>0</v>
      </c>
      <c r="M26" s="56">
        <f t="shared" si="0"/>
        <v>2</v>
      </c>
      <c r="N26" s="6" t="s">
        <v>14</v>
      </c>
      <c r="O26" s="40">
        <v>4025423.7288135597</v>
      </c>
      <c r="P26" s="53">
        <f>M26*O26</f>
        <v>8050847.4576271195</v>
      </c>
      <c r="Q26" s="44">
        <v>2</v>
      </c>
      <c r="R26" s="44" t="str">
        <f t="shared" si="1"/>
        <v>Nos</v>
      </c>
      <c r="U26" s="6">
        <v>2</v>
      </c>
      <c r="V26" s="6" t="s">
        <v>14</v>
      </c>
      <c r="W26" s="53">
        <f>G26</f>
        <v>4750000</v>
      </c>
      <c r="X26" s="59">
        <f>U26*W26</f>
        <v>9500000</v>
      </c>
    </row>
    <row r="27" spans="1:24" s="44" customFormat="1" ht="15.6" hidden="1">
      <c r="A27" s="44">
        <v>11</v>
      </c>
      <c r="M27" s="56">
        <f t="shared" si="0"/>
        <v>0</v>
      </c>
      <c r="R27" s="44">
        <f t="shared" si="1"/>
        <v>0</v>
      </c>
    </row>
    <row r="28" spans="1:24" s="44" customFormat="1" ht="15.6">
      <c r="A28" s="44">
        <v>12</v>
      </c>
      <c r="B28" s="6">
        <v>12</v>
      </c>
      <c r="C28" s="7" t="s">
        <v>23</v>
      </c>
      <c r="D28" s="6">
        <v>2</v>
      </c>
      <c r="E28" s="6" t="s">
        <v>14</v>
      </c>
      <c r="F28" s="40">
        <v>3008474.5762711866</v>
      </c>
      <c r="G28" s="39">
        <f>F28*1.18</f>
        <v>3550000</v>
      </c>
      <c r="H28" s="39">
        <f>D28*G28</f>
        <v>7100000</v>
      </c>
      <c r="I28" s="46">
        <v>2</v>
      </c>
      <c r="J28" s="6" t="s">
        <v>14</v>
      </c>
      <c r="K28" s="40">
        <v>3008474.5762711866</v>
      </c>
      <c r="L28" s="9">
        <f>I28*K28</f>
        <v>6016949.1525423732</v>
      </c>
      <c r="M28" s="56">
        <f t="shared" si="0"/>
        <v>4</v>
      </c>
      <c r="N28" s="6" t="s">
        <v>14</v>
      </c>
      <c r="O28" s="40">
        <v>3008474.5762711866</v>
      </c>
      <c r="P28" s="53">
        <f>M28*O28</f>
        <v>12033898.305084746</v>
      </c>
      <c r="Q28" s="44">
        <v>4</v>
      </c>
      <c r="R28" s="44" t="str">
        <f t="shared" si="1"/>
        <v>Nos</v>
      </c>
      <c r="U28" s="6">
        <v>2</v>
      </c>
      <c r="V28" s="6" t="s">
        <v>14</v>
      </c>
      <c r="W28" s="53">
        <f>G28</f>
        <v>3550000</v>
      </c>
      <c r="X28" s="59">
        <f>U28*W28</f>
        <v>7100000</v>
      </c>
    </row>
    <row r="29" spans="1:24" s="44" customFormat="1" ht="15.6" hidden="1">
      <c r="A29" s="44">
        <v>12</v>
      </c>
      <c r="M29" s="56">
        <f t="shared" si="0"/>
        <v>0</v>
      </c>
      <c r="R29" s="44">
        <f t="shared" si="1"/>
        <v>0</v>
      </c>
    </row>
    <row r="30" spans="1:24" s="44" customFormat="1" ht="31.2">
      <c r="A30" s="44">
        <v>13</v>
      </c>
      <c r="B30" s="6">
        <v>13</v>
      </c>
      <c r="C30" s="7" t="s">
        <v>24</v>
      </c>
      <c r="D30" s="6">
        <v>2</v>
      </c>
      <c r="E30" s="6" t="s">
        <v>14</v>
      </c>
      <c r="F30" s="39">
        <v>843220.3389830509</v>
      </c>
      <c r="G30" s="39">
        <f>F30*1.18</f>
        <v>995000</v>
      </c>
      <c r="H30" s="39">
        <f>D30*G30</f>
        <v>1990000</v>
      </c>
      <c r="I30" s="46">
        <v>1</v>
      </c>
      <c r="J30" s="6" t="s">
        <v>14</v>
      </c>
      <c r="K30" s="39">
        <v>843220.3389830509</v>
      </c>
      <c r="L30" s="9">
        <f>I30*K30</f>
        <v>843220.3389830509</v>
      </c>
      <c r="M30" s="56">
        <f t="shared" si="0"/>
        <v>3</v>
      </c>
      <c r="N30" s="6" t="s">
        <v>14</v>
      </c>
      <c r="O30" s="39">
        <v>843220.3389830509</v>
      </c>
      <c r="P30" s="53">
        <f>M30*O30</f>
        <v>2529661.0169491526</v>
      </c>
      <c r="Q30" s="44">
        <v>3</v>
      </c>
      <c r="R30" s="44" t="str">
        <f t="shared" si="1"/>
        <v>Nos</v>
      </c>
      <c r="U30" s="6">
        <v>2</v>
      </c>
      <c r="V30" s="6" t="s">
        <v>14</v>
      </c>
      <c r="W30" s="53">
        <f>G30</f>
        <v>995000</v>
      </c>
      <c r="X30" s="59">
        <f>U30*W30</f>
        <v>1990000</v>
      </c>
    </row>
    <row r="31" spans="1:24" s="44" customFormat="1" ht="15.6" hidden="1">
      <c r="A31" s="44">
        <v>13</v>
      </c>
      <c r="M31" s="56">
        <f t="shared" si="0"/>
        <v>0</v>
      </c>
      <c r="R31" s="44">
        <f t="shared" si="1"/>
        <v>0</v>
      </c>
    </row>
    <row r="32" spans="1:24" s="44" customFormat="1" ht="15.6">
      <c r="A32" s="44">
        <v>14</v>
      </c>
      <c r="B32" s="6">
        <v>14</v>
      </c>
      <c r="C32" s="7" t="s">
        <v>25</v>
      </c>
      <c r="D32" s="6">
        <v>4</v>
      </c>
      <c r="E32" s="6" t="s">
        <v>14</v>
      </c>
      <c r="F32" s="39">
        <v>19067.796610169491</v>
      </c>
      <c r="G32" s="39">
        <f>F32*1.18</f>
        <v>22500</v>
      </c>
      <c r="H32" s="39">
        <f>D32*G32</f>
        <v>90000</v>
      </c>
      <c r="I32" s="46">
        <v>2</v>
      </c>
      <c r="J32" s="6" t="s">
        <v>14</v>
      </c>
      <c r="K32" s="39">
        <v>19067.796610169491</v>
      </c>
      <c r="L32" s="9">
        <f>I32*K32</f>
        <v>38135.593220338982</v>
      </c>
      <c r="M32" s="56">
        <f t="shared" si="0"/>
        <v>6</v>
      </c>
      <c r="N32" s="6" t="s">
        <v>14</v>
      </c>
      <c r="O32" s="39">
        <v>19067.796610169491</v>
      </c>
      <c r="P32" s="53">
        <f>M32*O32</f>
        <v>114406.77966101695</v>
      </c>
      <c r="Q32" s="44">
        <v>6</v>
      </c>
      <c r="R32" s="44" t="str">
        <f t="shared" si="1"/>
        <v>Nos</v>
      </c>
      <c r="U32" s="6">
        <v>4</v>
      </c>
      <c r="V32" s="6" t="s">
        <v>14</v>
      </c>
      <c r="W32" s="53">
        <f>G32</f>
        <v>22500</v>
      </c>
      <c r="X32" s="59">
        <f>U32*W32</f>
        <v>90000</v>
      </c>
    </row>
    <row r="33" spans="1:24" s="44" customFormat="1" ht="15.6" hidden="1">
      <c r="A33" s="44">
        <v>14</v>
      </c>
      <c r="M33" s="56">
        <f t="shared" si="0"/>
        <v>0</v>
      </c>
      <c r="R33" s="44">
        <f t="shared" si="1"/>
        <v>0</v>
      </c>
    </row>
    <row r="34" spans="1:24" s="44" customFormat="1" ht="15.6">
      <c r="A34" s="44">
        <v>15</v>
      </c>
      <c r="B34" s="6">
        <v>15</v>
      </c>
      <c r="C34" s="7" t="s">
        <v>26</v>
      </c>
      <c r="D34" s="6">
        <v>62</v>
      </c>
      <c r="E34" s="6" t="s">
        <v>14</v>
      </c>
      <c r="F34" s="39">
        <v>15889.830508474577</v>
      </c>
      <c r="G34" s="39">
        <f>F34*1.18</f>
        <v>18750</v>
      </c>
      <c r="H34" s="39">
        <f>D34*G34</f>
        <v>1162500</v>
      </c>
      <c r="I34" s="46">
        <v>40</v>
      </c>
      <c r="J34" s="6" t="s">
        <v>14</v>
      </c>
      <c r="K34" s="39">
        <v>15889.830508474577</v>
      </c>
      <c r="L34" s="9">
        <f>I34*K34</f>
        <v>635593.22033898311</v>
      </c>
      <c r="M34" s="56">
        <f t="shared" si="0"/>
        <v>102</v>
      </c>
      <c r="N34" s="6" t="s">
        <v>14</v>
      </c>
      <c r="O34" s="39">
        <v>15889.830508474577</v>
      </c>
      <c r="P34" s="53">
        <f>M34*O34</f>
        <v>1620762.7118644069</v>
      </c>
      <c r="Q34" s="44">
        <v>102</v>
      </c>
      <c r="R34" s="44" t="str">
        <f t="shared" si="1"/>
        <v>Nos</v>
      </c>
      <c r="U34" s="6">
        <v>62</v>
      </c>
      <c r="V34" s="6" t="s">
        <v>14</v>
      </c>
      <c r="W34" s="53">
        <f>G34</f>
        <v>18750</v>
      </c>
      <c r="X34" s="59">
        <f>U34*W34</f>
        <v>1162500</v>
      </c>
    </row>
    <row r="35" spans="1:24" s="44" customFormat="1" ht="15.6" hidden="1">
      <c r="A35" s="44">
        <v>15</v>
      </c>
      <c r="M35" s="56">
        <f t="shared" si="0"/>
        <v>0</v>
      </c>
      <c r="R35" s="44">
        <f t="shared" si="1"/>
        <v>0</v>
      </c>
    </row>
    <row r="36" spans="1:24" s="44" customFormat="1" ht="31.2">
      <c r="A36" s="44">
        <v>16</v>
      </c>
      <c r="B36" s="6">
        <v>16</v>
      </c>
      <c r="C36" s="7" t="s">
        <v>27</v>
      </c>
      <c r="D36" s="6">
        <v>7</v>
      </c>
      <c r="E36" s="6" t="s">
        <v>14</v>
      </c>
      <c r="F36" s="39">
        <v>97457.627118644072</v>
      </c>
      <c r="G36" s="39">
        <f>F36*1.18</f>
        <v>115000</v>
      </c>
      <c r="H36" s="39">
        <f>D36*G36</f>
        <v>805000</v>
      </c>
      <c r="I36" s="46">
        <v>2</v>
      </c>
      <c r="J36" s="6" t="s">
        <v>14</v>
      </c>
      <c r="K36" s="39">
        <v>97457.627118644072</v>
      </c>
      <c r="L36" s="9">
        <f>I36*K36</f>
        <v>194915.25423728814</v>
      </c>
      <c r="M36" s="56">
        <f t="shared" si="0"/>
        <v>9</v>
      </c>
      <c r="N36" s="6" t="s">
        <v>14</v>
      </c>
      <c r="O36" s="39">
        <v>97457.627118644072</v>
      </c>
      <c r="P36" s="53">
        <f>M36*O36</f>
        <v>877118.64406779665</v>
      </c>
      <c r="Q36" s="44">
        <v>9</v>
      </c>
      <c r="R36" s="44" t="str">
        <f t="shared" si="1"/>
        <v>Nos</v>
      </c>
      <c r="U36" s="6">
        <v>7</v>
      </c>
      <c r="V36" s="6" t="s">
        <v>14</v>
      </c>
      <c r="W36" s="53">
        <f>G36</f>
        <v>115000</v>
      </c>
      <c r="X36" s="59">
        <f>U36*W36</f>
        <v>805000</v>
      </c>
    </row>
    <row r="37" spans="1:24" s="44" customFormat="1" ht="15.6" hidden="1">
      <c r="A37" s="44">
        <v>16</v>
      </c>
      <c r="M37" s="56">
        <f t="shared" si="0"/>
        <v>0</v>
      </c>
      <c r="R37" s="44">
        <f t="shared" si="1"/>
        <v>0</v>
      </c>
    </row>
    <row r="38" spans="1:24" s="44" customFormat="1" ht="15.6">
      <c r="A38" s="44">
        <v>17</v>
      </c>
      <c r="B38" s="6">
        <v>17</v>
      </c>
      <c r="C38" s="7" t="s">
        <v>28</v>
      </c>
      <c r="D38" s="6">
        <v>4</v>
      </c>
      <c r="E38" s="6" t="s">
        <v>14</v>
      </c>
      <c r="F38" s="39">
        <v>97457.627118644072</v>
      </c>
      <c r="G38" s="39">
        <f>F38*1.18</f>
        <v>115000</v>
      </c>
      <c r="H38" s="39">
        <f>D38*G38</f>
        <v>460000</v>
      </c>
      <c r="I38" s="46">
        <v>2</v>
      </c>
      <c r="J38" s="6" t="s">
        <v>14</v>
      </c>
      <c r="K38" s="39">
        <v>97457.627118644072</v>
      </c>
      <c r="L38" s="9">
        <f>I38*K38</f>
        <v>194915.25423728814</v>
      </c>
      <c r="M38" s="56">
        <f t="shared" si="0"/>
        <v>6</v>
      </c>
      <c r="N38" s="6" t="s">
        <v>14</v>
      </c>
      <c r="O38" s="39">
        <v>97457.627118644072</v>
      </c>
      <c r="P38" s="53">
        <f>M38*O38</f>
        <v>584745.76271186443</v>
      </c>
      <c r="Q38" s="44">
        <v>6</v>
      </c>
      <c r="R38" s="44" t="str">
        <f t="shared" si="1"/>
        <v>Nos</v>
      </c>
      <c r="U38" s="6">
        <v>4</v>
      </c>
      <c r="V38" s="6" t="s">
        <v>14</v>
      </c>
      <c r="W38" s="53">
        <f>G38</f>
        <v>115000</v>
      </c>
      <c r="X38" s="59">
        <f>U38*W38</f>
        <v>460000</v>
      </c>
    </row>
    <row r="39" spans="1:24" s="44" customFormat="1" ht="15.6" hidden="1">
      <c r="A39" s="44">
        <v>17</v>
      </c>
      <c r="M39" s="56">
        <f t="shared" si="0"/>
        <v>0</v>
      </c>
      <c r="R39" s="44">
        <f t="shared" si="1"/>
        <v>0</v>
      </c>
    </row>
    <row r="40" spans="1:24" s="44" customFormat="1" ht="31.2">
      <c r="A40" s="44">
        <v>18</v>
      </c>
      <c r="B40" s="6">
        <v>18</v>
      </c>
      <c r="C40" s="7" t="s">
        <v>29</v>
      </c>
      <c r="D40" s="6">
        <v>2</v>
      </c>
      <c r="E40" s="6" t="s">
        <v>14</v>
      </c>
      <c r="F40" s="39">
        <v>444915.25423728814</v>
      </c>
      <c r="G40" s="39">
        <f>F40*1.18</f>
        <v>525000</v>
      </c>
      <c r="H40" s="39">
        <f>D40*G40</f>
        <v>1050000</v>
      </c>
      <c r="I40" s="46"/>
      <c r="J40" s="6" t="s">
        <v>14</v>
      </c>
      <c r="K40" s="39">
        <v>444915.25423728814</v>
      </c>
      <c r="L40" s="9">
        <f>I40*K40</f>
        <v>0</v>
      </c>
      <c r="M40" s="56">
        <f t="shared" si="0"/>
        <v>2</v>
      </c>
      <c r="N40" s="6" t="s">
        <v>14</v>
      </c>
      <c r="O40" s="39">
        <v>444915.25423728814</v>
      </c>
      <c r="P40" s="53">
        <f>M40*O40</f>
        <v>889830.50847457629</v>
      </c>
      <c r="Q40" s="44">
        <v>2</v>
      </c>
      <c r="R40" s="44" t="str">
        <f t="shared" si="1"/>
        <v>Nos</v>
      </c>
      <c r="U40" s="6">
        <v>2</v>
      </c>
      <c r="V40" s="6" t="s">
        <v>14</v>
      </c>
      <c r="W40" s="53">
        <f>G40</f>
        <v>525000</v>
      </c>
      <c r="X40" s="59">
        <f>U40*W40</f>
        <v>1050000</v>
      </c>
    </row>
    <row r="41" spans="1:24" s="44" customFormat="1" ht="15.6" hidden="1">
      <c r="A41" s="44">
        <v>18</v>
      </c>
      <c r="C41" s="47"/>
      <c r="F41" s="45"/>
      <c r="G41" s="45"/>
      <c r="H41" s="45"/>
      <c r="M41" s="56">
        <f t="shared" si="0"/>
        <v>0</v>
      </c>
      <c r="R41" s="44">
        <f t="shared" si="1"/>
        <v>0</v>
      </c>
      <c r="X41" s="45"/>
    </row>
    <row r="42" spans="1:24" s="44" customFormat="1" ht="15.6">
      <c r="A42" s="44">
        <v>19</v>
      </c>
      <c r="B42" s="6">
        <v>19</v>
      </c>
      <c r="C42" s="7" t="s">
        <v>30</v>
      </c>
      <c r="D42" s="6">
        <v>4</v>
      </c>
      <c r="E42" s="6" t="s">
        <v>14</v>
      </c>
      <c r="F42" s="39">
        <v>63559.322033898308</v>
      </c>
      <c r="G42" s="39">
        <f>F42*1.18</f>
        <v>75000</v>
      </c>
      <c r="H42" s="39">
        <f>D42*G42</f>
        <v>300000</v>
      </c>
      <c r="I42" s="46">
        <v>2</v>
      </c>
      <c r="J42" s="6" t="s">
        <v>14</v>
      </c>
      <c r="K42" s="39">
        <v>63559.322033898308</v>
      </c>
      <c r="L42" s="9">
        <f>I42*K42</f>
        <v>127118.64406779662</v>
      </c>
      <c r="M42" s="56">
        <f t="shared" si="0"/>
        <v>6</v>
      </c>
      <c r="N42" s="6" t="s">
        <v>14</v>
      </c>
      <c r="O42" s="39">
        <v>63559.322033898308</v>
      </c>
      <c r="P42" s="53">
        <f>M42*O42</f>
        <v>381355.93220338982</v>
      </c>
      <c r="Q42" s="44">
        <v>6</v>
      </c>
      <c r="R42" s="44" t="str">
        <f t="shared" si="1"/>
        <v>Nos</v>
      </c>
      <c r="U42" s="6">
        <v>4</v>
      </c>
      <c r="V42" s="6" t="s">
        <v>14</v>
      </c>
      <c r="W42" s="53">
        <f>G42</f>
        <v>75000</v>
      </c>
      <c r="X42" s="59">
        <f>U42*W42</f>
        <v>300000</v>
      </c>
    </row>
    <row r="43" spans="1:24" s="44" customFormat="1" ht="15.6" hidden="1">
      <c r="A43" s="44">
        <v>19</v>
      </c>
      <c r="C43" s="47"/>
      <c r="F43" s="45"/>
      <c r="G43" s="45"/>
      <c r="H43" s="45"/>
      <c r="M43" s="56">
        <f t="shared" si="0"/>
        <v>0</v>
      </c>
      <c r="R43" s="44">
        <f t="shared" si="1"/>
        <v>0</v>
      </c>
      <c r="X43" s="45"/>
    </row>
    <row r="44" spans="1:24" s="44" customFormat="1" ht="15.6">
      <c r="A44" s="44">
        <v>20</v>
      </c>
      <c r="B44" s="6">
        <v>20</v>
      </c>
      <c r="C44" s="7" t="s">
        <v>31</v>
      </c>
      <c r="D44" s="6">
        <v>4</v>
      </c>
      <c r="E44" s="6" t="s">
        <v>14</v>
      </c>
      <c r="F44" s="39">
        <v>15889.830508474577</v>
      </c>
      <c r="G44" s="39">
        <f>F44*1.18</f>
        <v>18750</v>
      </c>
      <c r="H44" s="39">
        <f>D44*G44</f>
        <v>75000</v>
      </c>
      <c r="I44" s="46">
        <v>2</v>
      </c>
      <c r="J44" s="6" t="s">
        <v>14</v>
      </c>
      <c r="K44" s="39">
        <v>15889.830508474577</v>
      </c>
      <c r="L44" s="9">
        <f>I44*K44</f>
        <v>31779.661016949154</v>
      </c>
      <c r="M44" s="56">
        <f t="shared" si="0"/>
        <v>6</v>
      </c>
      <c r="N44" s="6" t="s">
        <v>14</v>
      </c>
      <c r="O44" s="39">
        <v>15889.830508474577</v>
      </c>
      <c r="P44" s="53">
        <f>M44*O44</f>
        <v>95338.983050847455</v>
      </c>
      <c r="Q44" s="44">
        <v>6</v>
      </c>
      <c r="R44" s="44" t="str">
        <f t="shared" si="1"/>
        <v>Nos</v>
      </c>
      <c r="U44" s="6">
        <v>4</v>
      </c>
      <c r="V44" s="6" t="s">
        <v>14</v>
      </c>
      <c r="W44" s="53">
        <f>G44</f>
        <v>18750</v>
      </c>
      <c r="X44" s="59">
        <f>U44*W44</f>
        <v>75000</v>
      </c>
    </row>
    <row r="45" spans="1:24" s="44" customFormat="1" ht="15.6" hidden="1">
      <c r="A45" s="44">
        <v>20</v>
      </c>
      <c r="C45" s="47"/>
      <c r="F45" s="45"/>
      <c r="G45" s="45"/>
      <c r="H45" s="45"/>
      <c r="M45" s="56">
        <f t="shared" si="0"/>
        <v>0</v>
      </c>
      <c r="R45" s="44">
        <f t="shared" si="1"/>
        <v>0</v>
      </c>
      <c r="X45" s="45"/>
    </row>
    <row r="46" spans="1:24" s="44" customFormat="1" ht="15.6">
      <c r="A46" s="44">
        <v>21</v>
      </c>
      <c r="B46" s="6">
        <v>21</v>
      </c>
      <c r="C46" s="7" t="s">
        <v>32</v>
      </c>
      <c r="D46" s="6">
        <v>4</v>
      </c>
      <c r="E46" s="6" t="s">
        <v>14</v>
      </c>
      <c r="F46" s="39">
        <v>31779.661016949154</v>
      </c>
      <c r="G46" s="39">
        <f>F46*1.18</f>
        <v>37500</v>
      </c>
      <c r="H46" s="39">
        <f>D46*G46</f>
        <v>150000</v>
      </c>
      <c r="I46" s="46">
        <v>2</v>
      </c>
      <c r="J46" s="6" t="s">
        <v>14</v>
      </c>
      <c r="K46" s="39">
        <v>31779.661016949154</v>
      </c>
      <c r="L46" s="9">
        <f>I46*K46</f>
        <v>63559.322033898308</v>
      </c>
      <c r="M46" s="56">
        <f t="shared" si="0"/>
        <v>6</v>
      </c>
      <c r="N46" s="6" t="s">
        <v>14</v>
      </c>
      <c r="O46" s="39">
        <v>31779.661016949154</v>
      </c>
      <c r="P46" s="53">
        <f>M46*O46</f>
        <v>190677.96610169491</v>
      </c>
      <c r="Q46" s="44">
        <v>6</v>
      </c>
      <c r="R46" s="44" t="str">
        <f t="shared" si="1"/>
        <v>Nos</v>
      </c>
      <c r="U46" s="6">
        <v>4</v>
      </c>
      <c r="V46" s="6" t="s">
        <v>14</v>
      </c>
      <c r="W46" s="53">
        <f>G46</f>
        <v>37500</v>
      </c>
      <c r="X46" s="59">
        <f>U46*W46</f>
        <v>150000</v>
      </c>
    </row>
    <row r="47" spans="1:24" s="44" customFormat="1" ht="15.6" hidden="1">
      <c r="A47" s="44">
        <v>21</v>
      </c>
      <c r="C47" s="47"/>
      <c r="F47" s="45"/>
      <c r="G47" s="45"/>
      <c r="H47" s="45"/>
      <c r="M47" s="56">
        <f t="shared" si="0"/>
        <v>0</v>
      </c>
      <c r="R47" s="44">
        <f t="shared" si="1"/>
        <v>0</v>
      </c>
      <c r="X47" s="45"/>
    </row>
    <row r="48" spans="1:24" s="44" customFormat="1" ht="15.6">
      <c r="A48" s="44">
        <v>22</v>
      </c>
      <c r="B48" s="6">
        <v>22</v>
      </c>
      <c r="C48" s="7" t="s">
        <v>33</v>
      </c>
      <c r="D48" s="6">
        <v>4</v>
      </c>
      <c r="E48" s="6" t="s">
        <v>14</v>
      </c>
      <c r="F48" s="39">
        <v>326271.18644067796</v>
      </c>
      <c r="G48" s="39">
        <f>F48*1.18</f>
        <v>385000</v>
      </c>
      <c r="H48" s="39">
        <f>D48*G48</f>
        <v>1540000</v>
      </c>
      <c r="I48" s="46">
        <v>2</v>
      </c>
      <c r="J48" s="6" t="s">
        <v>14</v>
      </c>
      <c r="K48" s="39">
        <v>326271.18644067796</v>
      </c>
      <c r="L48" s="9">
        <f>I48*K48</f>
        <v>652542.37288135593</v>
      </c>
      <c r="M48" s="56">
        <f t="shared" si="0"/>
        <v>6</v>
      </c>
      <c r="N48" s="6" t="s">
        <v>14</v>
      </c>
      <c r="O48" s="39">
        <v>326271.18644067796</v>
      </c>
      <c r="P48" s="53">
        <f>M48*O48</f>
        <v>1957627.1186440678</v>
      </c>
      <c r="Q48" s="44">
        <v>6</v>
      </c>
      <c r="R48" s="44" t="str">
        <f t="shared" si="1"/>
        <v>Nos</v>
      </c>
      <c r="U48" s="6">
        <v>4</v>
      </c>
      <c r="V48" s="6" t="s">
        <v>14</v>
      </c>
      <c r="W48" s="53">
        <f>G48</f>
        <v>385000</v>
      </c>
      <c r="X48" s="59">
        <f>U48*W48</f>
        <v>1540000</v>
      </c>
    </row>
    <row r="49" spans="1:24" s="44" customFormat="1" ht="15.6" hidden="1">
      <c r="A49" s="44">
        <v>22</v>
      </c>
      <c r="C49" s="47"/>
      <c r="F49" s="45"/>
      <c r="G49" s="45"/>
      <c r="H49" s="45"/>
      <c r="M49" s="56">
        <f t="shared" si="0"/>
        <v>0</v>
      </c>
      <c r="R49" s="44">
        <f t="shared" si="1"/>
        <v>0</v>
      </c>
      <c r="X49" s="45"/>
    </row>
    <row r="50" spans="1:24" s="44" customFormat="1" ht="15.6">
      <c r="A50" s="44">
        <v>23</v>
      </c>
      <c r="B50" s="6">
        <v>23</v>
      </c>
      <c r="C50" s="7" t="s">
        <v>34</v>
      </c>
      <c r="D50" s="6">
        <v>2</v>
      </c>
      <c r="E50" s="6" t="s">
        <v>14</v>
      </c>
      <c r="F50" s="39">
        <v>312500</v>
      </c>
      <c r="G50" s="39">
        <f>F50*1.18</f>
        <v>368750</v>
      </c>
      <c r="H50" s="39">
        <f>D50*G50</f>
        <v>737500</v>
      </c>
      <c r="I50" s="46"/>
      <c r="J50" s="6" t="s">
        <v>14</v>
      </c>
      <c r="K50" s="39">
        <v>312500</v>
      </c>
      <c r="L50" s="9">
        <f>I50*K50</f>
        <v>0</v>
      </c>
      <c r="M50" s="56">
        <f t="shared" si="0"/>
        <v>2</v>
      </c>
      <c r="N50" s="6" t="s">
        <v>14</v>
      </c>
      <c r="O50" s="39">
        <v>312500</v>
      </c>
      <c r="P50" s="53">
        <f>M50*O50</f>
        <v>625000</v>
      </c>
      <c r="Q50" s="44">
        <v>2</v>
      </c>
      <c r="R50" s="44" t="str">
        <f t="shared" si="1"/>
        <v>Nos</v>
      </c>
      <c r="U50" s="6">
        <v>2</v>
      </c>
      <c r="V50" s="6" t="s">
        <v>14</v>
      </c>
      <c r="W50" s="53">
        <f>G50</f>
        <v>368750</v>
      </c>
      <c r="X50" s="59">
        <f>U50*W50</f>
        <v>737500</v>
      </c>
    </row>
    <row r="51" spans="1:24" s="44" customFormat="1" ht="15.6" hidden="1">
      <c r="A51" s="44">
        <v>23</v>
      </c>
      <c r="C51" s="47"/>
      <c r="F51" s="45"/>
      <c r="G51" s="45"/>
      <c r="H51" s="45"/>
      <c r="M51" s="56">
        <f t="shared" si="0"/>
        <v>0</v>
      </c>
      <c r="R51" s="44">
        <f t="shared" si="1"/>
        <v>0</v>
      </c>
      <c r="X51" s="45"/>
    </row>
    <row r="52" spans="1:24" s="44" customFormat="1" ht="15.6">
      <c r="A52" s="44">
        <v>24</v>
      </c>
      <c r="B52" s="6">
        <v>24</v>
      </c>
      <c r="C52" s="7" t="s">
        <v>109</v>
      </c>
      <c r="D52" s="6">
        <v>1</v>
      </c>
      <c r="E52" s="6" t="s">
        <v>14</v>
      </c>
      <c r="F52" s="39">
        <v>6779661.0169491526</v>
      </c>
      <c r="G52" s="39">
        <f>F52*1.18</f>
        <v>8000000</v>
      </c>
      <c r="H52" s="39">
        <f>D52*G52</f>
        <v>8000000</v>
      </c>
      <c r="I52" s="46"/>
      <c r="J52" s="6" t="s">
        <v>14</v>
      </c>
      <c r="K52" s="39">
        <v>6779661.0169491526</v>
      </c>
      <c r="L52" s="9">
        <f>I52*K52</f>
        <v>0</v>
      </c>
      <c r="M52" s="56">
        <f t="shared" si="0"/>
        <v>1</v>
      </c>
      <c r="N52" s="6" t="s">
        <v>14</v>
      </c>
      <c r="O52" s="39">
        <v>6779661.0169491526</v>
      </c>
      <c r="P52" s="53">
        <f>M52*O52</f>
        <v>6779661.0169491526</v>
      </c>
      <c r="R52" s="44" t="str">
        <f t="shared" si="1"/>
        <v>Nos</v>
      </c>
      <c r="U52" s="6">
        <v>1</v>
      </c>
      <c r="V52" s="6" t="s">
        <v>14</v>
      </c>
      <c r="W52" s="53">
        <f>G52</f>
        <v>8000000</v>
      </c>
      <c r="X52" s="59">
        <f>U52*W52</f>
        <v>8000000</v>
      </c>
    </row>
    <row r="53" spans="1:24" s="44" customFormat="1" ht="15" hidden="1" customHeight="1">
      <c r="A53" s="44">
        <v>24</v>
      </c>
      <c r="C53" s="47"/>
      <c r="F53" s="45"/>
      <c r="G53" s="45"/>
      <c r="H53" s="45"/>
      <c r="M53" s="56">
        <f t="shared" si="0"/>
        <v>0</v>
      </c>
      <c r="R53" s="44">
        <f t="shared" si="1"/>
        <v>0</v>
      </c>
      <c r="X53" s="45"/>
    </row>
    <row r="54" spans="1:24" s="44" customFormat="1" ht="15.6">
      <c r="A54" s="44">
        <v>25</v>
      </c>
      <c r="B54" s="6">
        <v>25</v>
      </c>
      <c r="C54" s="7" t="s">
        <v>35</v>
      </c>
      <c r="D54" s="6">
        <v>4</v>
      </c>
      <c r="E54" s="6" t="s">
        <v>14</v>
      </c>
      <c r="F54" s="39">
        <v>1097457.6271186441</v>
      </c>
      <c r="G54" s="39">
        <f>F54*1.18</f>
        <v>1295000</v>
      </c>
      <c r="H54" s="39">
        <f>D54*G54</f>
        <v>5180000</v>
      </c>
      <c r="I54" s="46">
        <v>2</v>
      </c>
      <c r="J54" s="6" t="s">
        <v>14</v>
      </c>
      <c r="K54" s="39">
        <v>1097457.6271186441</v>
      </c>
      <c r="L54" s="9">
        <f>I54*K54</f>
        <v>2194915.2542372881</v>
      </c>
      <c r="M54" s="56">
        <f t="shared" si="0"/>
        <v>6</v>
      </c>
      <c r="N54" s="6" t="s">
        <v>14</v>
      </c>
      <c r="O54" s="39">
        <v>1097457.6271186441</v>
      </c>
      <c r="P54" s="53">
        <f>M54*O54</f>
        <v>6584745.762711864</v>
      </c>
      <c r="Q54" s="44">
        <v>6</v>
      </c>
      <c r="R54" s="44" t="str">
        <f t="shared" si="1"/>
        <v>Nos</v>
      </c>
      <c r="U54" s="6">
        <v>4</v>
      </c>
      <c r="V54" s="6" t="s">
        <v>14</v>
      </c>
      <c r="W54" s="53">
        <f>G54</f>
        <v>1295000</v>
      </c>
      <c r="X54" s="59">
        <f>U54*W54</f>
        <v>5180000</v>
      </c>
    </row>
    <row r="55" spans="1:24" s="44" customFormat="1" ht="15.6" hidden="1">
      <c r="A55" s="44">
        <v>25</v>
      </c>
      <c r="C55" s="47"/>
      <c r="F55" s="45"/>
      <c r="G55" s="45"/>
      <c r="H55" s="45"/>
      <c r="M55" s="56">
        <f t="shared" si="0"/>
        <v>0</v>
      </c>
      <c r="R55" s="44">
        <f t="shared" si="1"/>
        <v>0</v>
      </c>
      <c r="X55" s="45"/>
    </row>
    <row r="56" spans="1:24" s="44" customFormat="1" ht="31.2">
      <c r="A56" s="44">
        <v>26</v>
      </c>
      <c r="B56" s="6">
        <v>26</v>
      </c>
      <c r="C56" s="7" t="s">
        <v>36</v>
      </c>
      <c r="D56" s="6">
        <v>2</v>
      </c>
      <c r="E56" s="6" t="s">
        <v>14</v>
      </c>
      <c r="F56" s="39">
        <v>419491.52542372886</v>
      </c>
      <c r="G56" s="39">
        <f>F56*1.18</f>
        <v>495000.00000000006</v>
      </c>
      <c r="H56" s="39">
        <f>D56*G56</f>
        <v>990000.00000000012</v>
      </c>
      <c r="I56" s="46"/>
      <c r="J56" s="6" t="s">
        <v>14</v>
      </c>
      <c r="K56" s="39">
        <v>419491.52542372886</v>
      </c>
      <c r="L56" s="9">
        <f>I56*K56</f>
        <v>0</v>
      </c>
      <c r="M56" s="56">
        <f t="shared" si="0"/>
        <v>2</v>
      </c>
      <c r="N56" s="6" t="s">
        <v>14</v>
      </c>
      <c r="O56" s="39">
        <v>419491.52542372886</v>
      </c>
      <c r="P56" s="53">
        <f>M56*O56</f>
        <v>838983.05084745772</v>
      </c>
      <c r="Q56" s="44">
        <v>2</v>
      </c>
      <c r="R56" s="44" t="str">
        <f t="shared" si="1"/>
        <v>Nos</v>
      </c>
      <c r="U56" s="6">
        <v>2</v>
      </c>
      <c r="V56" s="6" t="s">
        <v>14</v>
      </c>
      <c r="W56" s="53">
        <f>G56</f>
        <v>495000.00000000006</v>
      </c>
      <c r="X56" s="59">
        <f>U56*W56</f>
        <v>990000.00000000012</v>
      </c>
    </row>
    <row r="57" spans="1:24" s="44" customFormat="1" ht="15.6" hidden="1">
      <c r="A57" s="44">
        <v>26</v>
      </c>
      <c r="C57" s="47"/>
      <c r="F57" s="45"/>
      <c r="G57" s="45"/>
      <c r="H57" s="45"/>
      <c r="M57" s="56">
        <f t="shared" si="0"/>
        <v>0</v>
      </c>
      <c r="R57" s="44">
        <f t="shared" si="1"/>
        <v>0</v>
      </c>
      <c r="X57" s="45"/>
    </row>
    <row r="58" spans="1:24" s="44" customFormat="1" ht="31.2">
      <c r="A58" s="44">
        <v>27</v>
      </c>
      <c r="B58" s="6">
        <v>27</v>
      </c>
      <c r="C58" s="63" t="s">
        <v>111</v>
      </c>
      <c r="D58" s="6">
        <v>4</v>
      </c>
      <c r="E58" s="6" t="s">
        <v>49</v>
      </c>
      <c r="F58" s="39">
        <v>845338.98305084754</v>
      </c>
      <c r="G58" s="39">
        <f>F58*1.18</f>
        <v>997500</v>
      </c>
      <c r="H58" s="39">
        <f>D58*G58</f>
        <v>3990000</v>
      </c>
      <c r="I58" s="46">
        <v>2</v>
      </c>
      <c r="J58" s="6" t="s">
        <v>49</v>
      </c>
      <c r="K58" s="39">
        <v>845338.98305084754</v>
      </c>
      <c r="L58" s="9">
        <f>I58*K58</f>
        <v>1690677.9661016951</v>
      </c>
      <c r="M58" s="56">
        <f t="shared" si="0"/>
        <v>6</v>
      </c>
      <c r="N58" s="6" t="s">
        <v>49</v>
      </c>
      <c r="O58" s="39">
        <v>845338.98305084754</v>
      </c>
      <c r="P58" s="53">
        <f>M58*O58</f>
        <v>5072033.8983050855</v>
      </c>
      <c r="R58" s="44" t="str">
        <f t="shared" si="1"/>
        <v>Job</v>
      </c>
      <c r="U58" s="6">
        <v>4</v>
      </c>
      <c r="V58" s="6" t="s">
        <v>49</v>
      </c>
      <c r="W58" s="53">
        <f>G58</f>
        <v>997500</v>
      </c>
      <c r="X58" s="59">
        <f>U58*W58</f>
        <v>3990000</v>
      </c>
    </row>
    <row r="59" spans="1:24" s="44" customFormat="1" ht="15.6" hidden="1">
      <c r="A59" s="44">
        <v>27</v>
      </c>
      <c r="C59" s="47"/>
      <c r="F59" s="45"/>
      <c r="G59" s="45"/>
      <c r="H59" s="45"/>
      <c r="M59" s="56">
        <f t="shared" si="0"/>
        <v>0</v>
      </c>
      <c r="R59" s="44">
        <f t="shared" si="1"/>
        <v>0</v>
      </c>
      <c r="X59" s="45"/>
    </row>
    <row r="60" spans="1:24" s="44" customFormat="1" ht="15.6">
      <c r="A60" s="44">
        <v>28</v>
      </c>
      <c r="B60" s="6">
        <v>28</v>
      </c>
      <c r="C60" s="7" t="s">
        <v>37</v>
      </c>
      <c r="D60" s="6">
        <v>1</v>
      </c>
      <c r="E60" s="6" t="s">
        <v>14</v>
      </c>
      <c r="F60" s="39">
        <v>216101.69491525425</v>
      </c>
      <c r="G60" s="39">
        <f>F60*1.18</f>
        <v>255000</v>
      </c>
      <c r="H60" s="39">
        <f>D60*G60</f>
        <v>255000</v>
      </c>
      <c r="I60" s="46"/>
      <c r="J60" s="6" t="s">
        <v>14</v>
      </c>
      <c r="K60" s="39">
        <v>216101.69491525425</v>
      </c>
      <c r="L60" s="9">
        <f>I60*K60</f>
        <v>0</v>
      </c>
      <c r="M60" s="56">
        <f t="shared" si="0"/>
        <v>1</v>
      </c>
      <c r="N60" s="6" t="s">
        <v>14</v>
      </c>
      <c r="O60" s="39">
        <v>216101.69491525425</v>
      </c>
      <c r="P60" s="53">
        <f>M60*O60</f>
        <v>216101.69491525425</v>
      </c>
      <c r="Q60" s="44">
        <v>1</v>
      </c>
      <c r="R60" s="44" t="str">
        <f t="shared" si="1"/>
        <v>Nos</v>
      </c>
      <c r="U60" s="6">
        <v>1</v>
      </c>
      <c r="V60" s="6" t="s">
        <v>14</v>
      </c>
      <c r="W60" s="53">
        <f>G60</f>
        <v>255000</v>
      </c>
      <c r="X60" s="59">
        <f>U60*W60</f>
        <v>255000</v>
      </c>
    </row>
    <row r="61" spans="1:24" s="44" customFormat="1" ht="30" hidden="1" customHeight="1">
      <c r="A61" s="44">
        <v>28</v>
      </c>
      <c r="C61" s="47"/>
      <c r="F61" s="45"/>
      <c r="G61" s="45"/>
      <c r="H61" s="45"/>
      <c r="M61" s="56">
        <f t="shared" si="0"/>
        <v>0</v>
      </c>
      <c r="R61" s="44">
        <f t="shared" si="1"/>
        <v>0</v>
      </c>
      <c r="X61" s="45"/>
    </row>
    <row r="62" spans="1:24" s="44" customFormat="1" ht="31.95" customHeight="1">
      <c r="A62" s="44">
        <v>29</v>
      </c>
      <c r="B62" s="6">
        <v>29</v>
      </c>
      <c r="C62" s="7" t="s">
        <v>38</v>
      </c>
      <c r="D62" s="6">
        <v>1</v>
      </c>
      <c r="E62" s="6" t="s">
        <v>14</v>
      </c>
      <c r="F62" s="39">
        <v>207627.11864406781</v>
      </c>
      <c r="G62" s="39">
        <f>F62*1.18</f>
        <v>245000</v>
      </c>
      <c r="H62" s="39">
        <f>D62*G62</f>
        <v>245000</v>
      </c>
      <c r="I62" s="46"/>
      <c r="J62" s="6" t="s">
        <v>14</v>
      </c>
      <c r="K62" s="39">
        <v>207627.11864406781</v>
      </c>
      <c r="L62" s="9">
        <f>I62*K62</f>
        <v>0</v>
      </c>
      <c r="M62" s="56">
        <f t="shared" si="0"/>
        <v>1</v>
      </c>
      <c r="N62" s="6" t="s">
        <v>14</v>
      </c>
      <c r="O62" s="39">
        <v>207627.11864406781</v>
      </c>
      <c r="P62" s="53">
        <f>M62*O62</f>
        <v>207627.11864406781</v>
      </c>
      <c r="Q62" s="44">
        <v>1</v>
      </c>
      <c r="R62" s="44" t="str">
        <f t="shared" si="1"/>
        <v>Nos</v>
      </c>
      <c r="U62" s="6">
        <v>1</v>
      </c>
      <c r="V62" s="6" t="s">
        <v>14</v>
      </c>
      <c r="W62" s="53">
        <f>G62</f>
        <v>245000</v>
      </c>
      <c r="X62" s="59">
        <f>U62*W62</f>
        <v>245000</v>
      </c>
    </row>
    <row r="63" spans="1:24" s="44" customFormat="1" ht="30" hidden="1" customHeight="1">
      <c r="A63" s="44">
        <v>29</v>
      </c>
      <c r="C63" s="47"/>
      <c r="F63" s="45"/>
      <c r="G63" s="45"/>
      <c r="H63" s="45"/>
      <c r="M63" s="56">
        <f t="shared" si="0"/>
        <v>0</v>
      </c>
      <c r="R63" s="44">
        <f t="shared" si="1"/>
        <v>0</v>
      </c>
      <c r="X63" s="45"/>
    </row>
    <row r="64" spans="1:24" s="44" customFormat="1" ht="30" customHeight="1">
      <c r="A64" s="44">
        <v>30</v>
      </c>
      <c r="B64" s="6">
        <v>30</v>
      </c>
      <c r="C64" s="7" t="s">
        <v>39</v>
      </c>
      <c r="D64" s="6">
        <v>4</v>
      </c>
      <c r="E64" s="6" t="s">
        <v>14</v>
      </c>
      <c r="F64" s="39">
        <v>12711.864406779661</v>
      </c>
      <c r="G64" s="39">
        <f>F64*1.18</f>
        <v>15000</v>
      </c>
      <c r="H64" s="39">
        <f>D64*G64</f>
        <v>60000</v>
      </c>
      <c r="I64" s="46">
        <v>2</v>
      </c>
      <c r="J64" s="6" t="s">
        <v>14</v>
      </c>
      <c r="K64" s="39">
        <v>12711.864406779661</v>
      </c>
      <c r="L64" s="9">
        <f>I64*K64</f>
        <v>25423.728813559323</v>
      </c>
      <c r="M64" s="56">
        <f t="shared" si="0"/>
        <v>6</v>
      </c>
      <c r="N64" s="6" t="s">
        <v>14</v>
      </c>
      <c r="O64" s="39">
        <v>12711.864406779661</v>
      </c>
      <c r="P64" s="53">
        <f>M64*O64</f>
        <v>76271.186440677964</v>
      </c>
      <c r="Q64" s="44">
        <v>6</v>
      </c>
      <c r="R64" s="44" t="str">
        <f t="shared" si="1"/>
        <v>Nos</v>
      </c>
      <c r="U64" s="6">
        <v>4</v>
      </c>
      <c r="V64" s="6" t="s">
        <v>14</v>
      </c>
      <c r="W64" s="53">
        <f>G64</f>
        <v>15000</v>
      </c>
      <c r="X64" s="59">
        <f>U64*W64</f>
        <v>60000</v>
      </c>
    </row>
    <row r="65" spans="1:24" s="44" customFormat="1" ht="15.6" hidden="1">
      <c r="A65" s="44">
        <v>30</v>
      </c>
      <c r="C65" s="47"/>
      <c r="F65" s="45"/>
      <c r="G65" s="45"/>
      <c r="H65" s="45"/>
      <c r="M65" s="56">
        <f t="shared" si="0"/>
        <v>0</v>
      </c>
      <c r="R65" s="44">
        <f t="shared" si="1"/>
        <v>0</v>
      </c>
      <c r="X65" s="45"/>
    </row>
    <row r="66" spans="1:24" s="44" customFormat="1" ht="15.6">
      <c r="A66" s="44">
        <v>31</v>
      </c>
      <c r="B66" s="6">
        <v>31</v>
      </c>
      <c r="C66" s="7" t="s">
        <v>40</v>
      </c>
      <c r="D66" s="6">
        <v>1</v>
      </c>
      <c r="E66" s="6" t="s">
        <v>14</v>
      </c>
      <c r="F66" s="39">
        <v>1012711.8644067798</v>
      </c>
      <c r="G66" s="39">
        <f>F66*1.18</f>
        <v>1195000</v>
      </c>
      <c r="H66" s="39">
        <f>D66*G66</f>
        <v>1195000</v>
      </c>
      <c r="I66" s="46"/>
      <c r="J66" s="6" t="s">
        <v>14</v>
      </c>
      <c r="K66" s="39">
        <v>1012711.8644067798</v>
      </c>
      <c r="L66" s="9">
        <f>I66*K66</f>
        <v>0</v>
      </c>
      <c r="M66" s="56">
        <f t="shared" si="0"/>
        <v>1</v>
      </c>
      <c r="N66" s="6" t="s">
        <v>14</v>
      </c>
      <c r="O66" s="39">
        <v>1012711.8644067798</v>
      </c>
      <c r="P66" s="53">
        <f>M66*O66</f>
        <v>1012711.8644067798</v>
      </c>
      <c r="Q66" s="44">
        <v>1</v>
      </c>
      <c r="R66" s="44" t="str">
        <f t="shared" si="1"/>
        <v>Nos</v>
      </c>
      <c r="U66" s="6">
        <v>1</v>
      </c>
      <c r="V66" s="6" t="s">
        <v>14</v>
      </c>
      <c r="W66" s="53">
        <f>G66</f>
        <v>1195000</v>
      </c>
      <c r="X66" s="59">
        <f>U66*W66</f>
        <v>1195000</v>
      </c>
    </row>
    <row r="67" spans="1:24" s="44" customFormat="1" ht="15.6" hidden="1">
      <c r="A67" s="44">
        <v>31</v>
      </c>
      <c r="C67" s="47"/>
      <c r="F67" s="45"/>
      <c r="G67" s="45"/>
      <c r="H67" s="45"/>
      <c r="M67" s="56">
        <f t="shared" si="0"/>
        <v>0</v>
      </c>
      <c r="R67" s="44">
        <f t="shared" si="1"/>
        <v>0</v>
      </c>
      <c r="X67" s="45"/>
    </row>
    <row r="68" spans="1:24" s="44" customFormat="1" ht="15.6">
      <c r="A68" s="44">
        <v>32</v>
      </c>
      <c r="B68" s="6">
        <v>32</v>
      </c>
      <c r="C68" s="7" t="s">
        <v>41</v>
      </c>
      <c r="D68" s="6">
        <v>1</v>
      </c>
      <c r="E68" s="6" t="s">
        <v>14</v>
      </c>
      <c r="F68" s="39">
        <v>122881.3559322034</v>
      </c>
      <c r="G68" s="39">
        <f>F68*1.18</f>
        <v>145000</v>
      </c>
      <c r="H68" s="39">
        <f>D68*G68</f>
        <v>145000</v>
      </c>
      <c r="I68" s="46"/>
      <c r="J68" s="6" t="s">
        <v>14</v>
      </c>
      <c r="K68" s="39">
        <v>122881.3559322034</v>
      </c>
      <c r="L68" s="9">
        <f>I68*K68</f>
        <v>0</v>
      </c>
      <c r="M68" s="56">
        <f t="shared" si="0"/>
        <v>1</v>
      </c>
      <c r="N68" s="6" t="s">
        <v>14</v>
      </c>
      <c r="O68" s="39">
        <v>122881.3559322034</v>
      </c>
      <c r="P68" s="53">
        <f>M68*O68</f>
        <v>122881.3559322034</v>
      </c>
      <c r="Q68" s="44">
        <v>1</v>
      </c>
      <c r="R68" s="44" t="str">
        <f t="shared" si="1"/>
        <v>Nos</v>
      </c>
      <c r="U68" s="6">
        <v>1</v>
      </c>
      <c r="V68" s="6" t="s">
        <v>14</v>
      </c>
      <c r="W68" s="53">
        <f>G68</f>
        <v>145000</v>
      </c>
      <c r="X68" s="59">
        <f>U68*W68</f>
        <v>145000</v>
      </c>
    </row>
    <row r="69" spans="1:24" s="44" customFormat="1" ht="15.6" hidden="1">
      <c r="A69" s="44">
        <v>32</v>
      </c>
      <c r="C69" s="47"/>
      <c r="F69" s="45"/>
      <c r="G69" s="45"/>
      <c r="H69" s="45"/>
      <c r="M69" s="56">
        <f t="shared" si="0"/>
        <v>0</v>
      </c>
      <c r="R69" s="44">
        <f t="shared" si="1"/>
        <v>0</v>
      </c>
      <c r="X69" s="45"/>
    </row>
    <row r="70" spans="1:24" s="44" customFormat="1" ht="15.6">
      <c r="A70" s="44">
        <v>33</v>
      </c>
      <c r="B70" s="6">
        <v>33</v>
      </c>
      <c r="C70" s="7" t="s">
        <v>42</v>
      </c>
      <c r="D70" s="6">
        <v>1</v>
      </c>
      <c r="E70" s="6" t="s">
        <v>14</v>
      </c>
      <c r="F70" s="39">
        <v>207627.11864406781</v>
      </c>
      <c r="G70" s="39">
        <f>F70*1.18</f>
        <v>245000</v>
      </c>
      <c r="H70" s="39">
        <f>D70*G70</f>
        <v>245000</v>
      </c>
      <c r="I70" s="46"/>
      <c r="J70" s="6" t="s">
        <v>14</v>
      </c>
      <c r="K70" s="39">
        <v>207627.11864406781</v>
      </c>
      <c r="L70" s="9">
        <f>I70*K70</f>
        <v>0</v>
      </c>
      <c r="M70" s="56">
        <f t="shared" ref="M70:M133" si="2">D70+I70</f>
        <v>1</v>
      </c>
      <c r="N70" s="6" t="s">
        <v>14</v>
      </c>
      <c r="O70" s="39">
        <v>207627.11864406781</v>
      </c>
      <c r="P70" s="53">
        <f>M70*O70</f>
        <v>207627.11864406781</v>
      </c>
      <c r="Q70" s="44">
        <v>1</v>
      </c>
      <c r="R70" s="44" t="str">
        <f t="shared" si="1"/>
        <v>Nos</v>
      </c>
      <c r="U70" s="6">
        <v>1</v>
      </c>
      <c r="V70" s="6" t="s">
        <v>14</v>
      </c>
      <c r="W70" s="53">
        <f>G70</f>
        <v>245000</v>
      </c>
      <c r="X70" s="59">
        <f>U70*W70</f>
        <v>245000</v>
      </c>
    </row>
    <row r="71" spans="1:24" s="44" customFormat="1" ht="15.6" hidden="1">
      <c r="A71" s="44">
        <v>33</v>
      </c>
      <c r="C71" s="47"/>
      <c r="F71" s="45"/>
      <c r="G71" s="45"/>
      <c r="H71" s="45"/>
      <c r="M71" s="56">
        <f t="shared" si="2"/>
        <v>0</v>
      </c>
      <c r="R71" s="44">
        <f t="shared" ref="R71:R134" si="3">N71</f>
        <v>0</v>
      </c>
      <c r="X71" s="45"/>
    </row>
    <row r="72" spans="1:24" s="44" customFormat="1" ht="15.6">
      <c r="A72" s="44">
        <v>34</v>
      </c>
      <c r="B72" s="6">
        <v>34</v>
      </c>
      <c r="C72" s="7" t="s">
        <v>43</v>
      </c>
      <c r="D72" s="6">
        <v>1</v>
      </c>
      <c r="E72" s="6" t="s">
        <v>14</v>
      </c>
      <c r="F72" s="39">
        <v>42372.881355932208</v>
      </c>
      <c r="G72" s="39">
        <f>F72*1.18</f>
        <v>50000</v>
      </c>
      <c r="H72" s="39">
        <f>D72*G72</f>
        <v>50000</v>
      </c>
      <c r="I72" s="46"/>
      <c r="J72" s="6" t="s">
        <v>14</v>
      </c>
      <c r="K72" s="39">
        <v>42372.881355932208</v>
      </c>
      <c r="L72" s="9">
        <f>I72*K72</f>
        <v>0</v>
      </c>
      <c r="M72" s="56">
        <f t="shared" si="2"/>
        <v>1</v>
      </c>
      <c r="N72" s="6" t="s">
        <v>14</v>
      </c>
      <c r="O72" s="39">
        <v>42372.881355932208</v>
      </c>
      <c r="P72" s="53">
        <f>M72*O72</f>
        <v>42372.881355932208</v>
      </c>
      <c r="Q72" s="44">
        <v>1</v>
      </c>
      <c r="R72" s="44" t="str">
        <f t="shared" si="3"/>
        <v>Nos</v>
      </c>
      <c r="U72" s="6">
        <v>1</v>
      </c>
      <c r="V72" s="6" t="s">
        <v>14</v>
      </c>
      <c r="W72" s="53">
        <f>G72</f>
        <v>50000</v>
      </c>
      <c r="X72" s="59">
        <f>U72*W72</f>
        <v>50000</v>
      </c>
    </row>
    <row r="73" spans="1:24" s="44" customFormat="1" ht="15.6" hidden="1">
      <c r="A73" s="44">
        <v>34</v>
      </c>
      <c r="C73" s="47"/>
      <c r="F73" s="45"/>
      <c r="G73" s="45"/>
      <c r="H73" s="45"/>
      <c r="M73" s="56">
        <f t="shared" si="2"/>
        <v>0</v>
      </c>
      <c r="R73" s="44">
        <f t="shared" si="3"/>
        <v>0</v>
      </c>
      <c r="X73" s="45"/>
    </row>
    <row r="74" spans="1:24" s="44" customFormat="1" ht="15.6">
      <c r="A74" s="44">
        <v>35</v>
      </c>
      <c r="B74" s="6">
        <v>35</v>
      </c>
      <c r="C74" s="7" t="s">
        <v>44</v>
      </c>
      <c r="D74" s="6">
        <v>1</v>
      </c>
      <c r="E74" s="6" t="s">
        <v>14</v>
      </c>
      <c r="F74" s="39">
        <v>1266949.1525423729</v>
      </c>
      <c r="G74" s="39">
        <f>F74*1.18</f>
        <v>1495000</v>
      </c>
      <c r="H74" s="39">
        <f>D74*G74</f>
        <v>1495000</v>
      </c>
      <c r="I74" s="46"/>
      <c r="J74" s="6" t="s">
        <v>14</v>
      </c>
      <c r="K74" s="39">
        <v>1266949.1525423729</v>
      </c>
      <c r="L74" s="9">
        <f>I74*K74</f>
        <v>0</v>
      </c>
      <c r="M74" s="56">
        <f t="shared" si="2"/>
        <v>1</v>
      </c>
      <c r="N74" s="6" t="s">
        <v>14</v>
      </c>
      <c r="O74" s="39">
        <v>1266949.1525423729</v>
      </c>
      <c r="P74" s="53">
        <f>M74*O74</f>
        <v>1266949.1525423729</v>
      </c>
      <c r="Q74" s="44">
        <v>1</v>
      </c>
      <c r="R74" s="44" t="str">
        <f t="shared" si="3"/>
        <v>Nos</v>
      </c>
      <c r="U74" s="6">
        <v>1</v>
      </c>
      <c r="V74" s="6" t="s">
        <v>14</v>
      </c>
      <c r="W74" s="53">
        <f>G74</f>
        <v>1495000</v>
      </c>
      <c r="X74" s="59">
        <f>U74*W74</f>
        <v>1495000</v>
      </c>
    </row>
    <row r="75" spans="1:24" s="44" customFormat="1" ht="15.6" hidden="1">
      <c r="A75" s="44">
        <v>35</v>
      </c>
      <c r="C75" s="47"/>
      <c r="F75" s="45"/>
      <c r="G75" s="45"/>
      <c r="H75" s="45"/>
      <c r="M75" s="56">
        <f t="shared" si="2"/>
        <v>0</v>
      </c>
      <c r="R75" s="44">
        <f t="shared" si="3"/>
        <v>0</v>
      </c>
      <c r="X75" s="45"/>
    </row>
    <row r="76" spans="1:24" s="44" customFormat="1" ht="15.6">
      <c r="A76" s="44">
        <v>36</v>
      </c>
      <c r="B76" s="6">
        <v>36</v>
      </c>
      <c r="C76" s="7" t="s">
        <v>46</v>
      </c>
      <c r="D76" s="6">
        <v>1</v>
      </c>
      <c r="E76" s="6" t="s">
        <v>14</v>
      </c>
      <c r="F76" s="39">
        <v>33898.305084745763</v>
      </c>
      <c r="G76" s="39">
        <f>F76*1.18</f>
        <v>40000</v>
      </c>
      <c r="H76" s="39">
        <f>D76*G76</f>
        <v>40000</v>
      </c>
      <c r="I76" s="46"/>
      <c r="J76" s="6" t="s">
        <v>14</v>
      </c>
      <c r="K76" s="39">
        <v>33898.305084745763</v>
      </c>
      <c r="L76" s="9">
        <f>I76*K76</f>
        <v>0</v>
      </c>
      <c r="M76" s="56">
        <f t="shared" si="2"/>
        <v>1</v>
      </c>
      <c r="N76" s="6" t="s">
        <v>14</v>
      </c>
      <c r="O76" s="39">
        <v>33898.305084745763</v>
      </c>
      <c r="P76" s="53">
        <f>M76*O76</f>
        <v>33898.305084745763</v>
      </c>
      <c r="Q76" s="44">
        <v>1</v>
      </c>
      <c r="R76" s="44" t="str">
        <f t="shared" si="3"/>
        <v>Nos</v>
      </c>
      <c r="U76" s="6">
        <v>1</v>
      </c>
      <c r="V76" s="6" t="s">
        <v>14</v>
      </c>
      <c r="W76" s="53">
        <f>G76</f>
        <v>40000</v>
      </c>
      <c r="X76" s="59">
        <f>U76*W76</f>
        <v>40000</v>
      </c>
    </row>
    <row r="77" spans="1:24" s="44" customFormat="1" ht="15.6" hidden="1">
      <c r="A77" s="44">
        <v>36</v>
      </c>
      <c r="C77" s="47"/>
      <c r="F77" s="45"/>
      <c r="G77" s="45"/>
      <c r="H77" s="45"/>
      <c r="M77" s="56">
        <f t="shared" si="2"/>
        <v>0</v>
      </c>
      <c r="R77" s="44">
        <f t="shared" si="3"/>
        <v>0</v>
      </c>
      <c r="X77" s="45"/>
    </row>
    <row r="78" spans="1:24" s="44" customFormat="1" ht="15.6">
      <c r="A78" s="44">
        <v>37</v>
      </c>
      <c r="B78" s="6">
        <v>37</v>
      </c>
      <c r="C78" s="7" t="s">
        <v>47</v>
      </c>
      <c r="D78" s="6">
        <v>1</v>
      </c>
      <c r="E78" s="6" t="s">
        <v>14</v>
      </c>
      <c r="F78" s="39">
        <v>207627.11864406781</v>
      </c>
      <c r="G78" s="39">
        <f>F78*1.18</f>
        <v>245000</v>
      </c>
      <c r="H78" s="39">
        <f>D78*G78</f>
        <v>245000</v>
      </c>
      <c r="I78" s="46"/>
      <c r="J78" s="6" t="s">
        <v>14</v>
      </c>
      <c r="K78" s="39">
        <v>207627.11864406781</v>
      </c>
      <c r="L78" s="9">
        <f>I78*K78</f>
        <v>0</v>
      </c>
      <c r="M78" s="56">
        <f t="shared" si="2"/>
        <v>1</v>
      </c>
      <c r="N78" s="6" t="s">
        <v>14</v>
      </c>
      <c r="O78" s="39">
        <v>207627.11864406781</v>
      </c>
      <c r="P78" s="53">
        <f>M78*O78</f>
        <v>207627.11864406781</v>
      </c>
      <c r="Q78" s="44">
        <v>1</v>
      </c>
      <c r="R78" s="44" t="str">
        <f t="shared" si="3"/>
        <v>Nos</v>
      </c>
      <c r="U78" s="6">
        <v>1</v>
      </c>
      <c r="V78" s="6" t="s">
        <v>14</v>
      </c>
      <c r="W78" s="53">
        <f>G78</f>
        <v>245000</v>
      </c>
      <c r="X78" s="59">
        <f>U78*W78</f>
        <v>245000</v>
      </c>
    </row>
    <row r="79" spans="1:24" s="44" customFormat="1" ht="15.6" hidden="1">
      <c r="A79" s="44">
        <v>37</v>
      </c>
      <c r="C79" s="47"/>
      <c r="F79" s="45"/>
      <c r="G79" s="45"/>
      <c r="H79" s="45"/>
      <c r="M79" s="56">
        <f t="shared" si="2"/>
        <v>0</v>
      </c>
      <c r="R79" s="44">
        <f t="shared" si="3"/>
        <v>0</v>
      </c>
      <c r="X79" s="45"/>
    </row>
    <row r="80" spans="1:24" s="44" customFormat="1" ht="15.6">
      <c r="A80" s="44">
        <v>38</v>
      </c>
      <c r="B80" s="6">
        <v>38</v>
      </c>
      <c r="C80" s="7" t="s">
        <v>48</v>
      </c>
      <c r="D80" s="6">
        <v>7</v>
      </c>
      <c r="E80" s="6" t="s">
        <v>49</v>
      </c>
      <c r="F80" s="39">
        <v>165254.2372881356</v>
      </c>
      <c r="G80" s="39">
        <f>F80*1.18</f>
        <v>195000</v>
      </c>
      <c r="H80" s="39">
        <f>D80*G80</f>
        <v>1365000</v>
      </c>
      <c r="I80" s="46">
        <v>2</v>
      </c>
      <c r="J80" s="6" t="s">
        <v>49</v>
      </c>
      <c r="K80" s="39">
        <v>165254.2372881356</v>
      </c>
      <c r="L80" s="9">
        <f>I80*K80</f>
        <v>330508.4745762712</v>
      </c>
      <c r="M80" s="56">
        <f t="shared" si="2"/>
        <v>9</v>
      </c>
      <c r="N80" s="6" t="s">
        <v>49</v>
      </c>
      <c r="O80" s="39">
        <v>165254.2372881356</v>
      </c>
      <c r="P80" s="53">
        <f>M80*O80</f>
        <v>1487288.1355932204</v>
      </c>
      <c r="Q80" s="44">
        <v>9</v>
      </c>
      <c r="R80" s="44" t="str">
        <f t="shared" si="3"/>
        <v>Job</v>
      </c>
      <c r="U80" s="6">
        <v>7</v>
      </c>
      <c r="V80" s="6" t="s">
        <v>49</v>
      </c>
      <c r="W80" s="53">
        <f>G80</f>
        <v>195000</v>
      </c>
      <c r="X80" s="59">
        <f>U80*W80</f>
        <v>1365000</v>
      </c>
    </row>
    <row r="81" spans="1:24" s="44" customFormat="1" ht="15.6" hidden="1">
      <c r="A81" s="44">
        <v>38</v>
      </c>
      <c r="C81" s="47"/>
      <c r="F81" s="45"/>
      <c r="G81" s="45"/>
      <c r="H81" s="45"/>
      <c r="M81" s="56">
        <f t="shared" si="2"/>
        <v>0</v>
      </c>
      <c r="R81" s="44">
        <f t="shared" si="3"/>
        <v>0</v>
      </c>
      <c r="X81" s="45"/>
    </row>
    <row r="82" spans="1:24" s="44" customFormat="1" ht="15.6" hidden="1">
      <c r="A82" s="44">
        <v>39</v>
      </c>
      <c r="B82" s="6">
        <v>39</v>
      </c>
      <c r="C82" s="7" t="s">
        <v>369</v>
      </c>
      <c r="D82" s="6">
        <v>202</v>
      </c>
      <c r="E82" s="6" t="s">
        <v>11</v>
      </c>
      <c r="F82" s="39">
        <v>12720.338983050848</v>
      </c>
      <c r="G82" s="39">
        <f>F82*1.18</f>
        <v>15010</v>
      </c>
      <c r="H82" s="39">
        <f>D82*G82</f>
        <v>3032020</v>
      </c>
      <c r="I82" s="46">
        <v>150</v>
      </c>
      <c r="J82" s="46"/>
      <c r="K82" s="54">
        <f>F82</f>
        <v>12720.338983050848</v>
      </c>
      <c r="L82" s="46"/>
      <c r="M82" s="56">
        <f t="shared" si="2"/>
        <v>352</v>
      </c>
      <c r="N82" s="46"/>
      <c r="O82" s="53">
        <v>12720.338983050848</v>
      </c>
      <c r="P82" s="53">
        <f>M82*O82</f>
        <v>4477559.322033898</v>
      </c>
      <c r="Q82" s="44">
        <v>240</v>
      </c>
      <c r="R82" s="44">
        <f t="shared" si="3"/>
        <v>0</v>
      </c>
      <c r="U82" s="6">
        <v>202</v>
      </c>
      <c r="V82" s="46"/>
      <c r="W82" s="53">
        <f>G82</f>
        <v>15010</v>
      </c>
      <c r="X82" s="59">
        <f>U82*W82</f>
        <v>3032020</v>
      </c>
    </row>
    <row r="83" spans="1:24" s="44" customFormat="1" ht="15.6" hidden="1">
      <c r="A83" s="44">
        <v>39</v>
      </c>
      <c r="C83" s="47"/>
      <c r="F83" s="45"/>
      <c r="G83" s="45"/>
      <c r="H83" s="45"/>
      <c r="M83" s="56">
        <f t="shared" si="2"/>
        <v>0</v>
      </c>
      <c r="R83" s="44">
        <f t="shared" si="3"/>
        <v>0</v>
      </c>
      <c r="X83" s="45"/>
    </row>
    <row r="84" spans="1:24" s="44" customFormat="1" ht="31.2" hidden="1">
      <c r="A84" s="44">
        <v>40</v>
      </c>
      <c r="B84" s="6">
        <v>40</v>
      </c>
      <c r="C84" s="7" t="s">
        <v>51</v>
      </c>
      <c r="D84" s="6">
        <f>85+61</f>
        <v>146</v>
      </c>
      <c r="E84" s="6" t="s">
        <v>11</v>
      </c>
      <c r="F84" s="39">
        <v>12720.338983050848</v>
      </c>
      <c r="G84" s="39">
        <f>F84*1.18</f>
        <v>15010</v>
      </c>
      <c r="H84" s="39">
        <f>D84*G84</f>
        <v>2191460</v>
      </c>
      <c r="I84" s="46">
        <v>8</v>
      </c>
      <c r="J84" s="46"/>
      <c r="K84" s="54">
        <f>F84</f>
        <v>12720.338983050848</v>
      </c>
      <c r="L84" s="58">
        <f>I84*K84</f>
        <v>101762.71186440678</v>
      </c>
      <c r="M84" s="56">
        <f t="shared" si="2"/>
        <v>154</v>
      </c>
      <c r="N84" s="46"/>
      <c r="O84" s="53">
        <v>12720.338983050848</v>
      </c>
      <c r="P84" s="53">
        <f>M84*O84</f>
        <v>1958932.2033898307</v>
      </c>
      <c r="Q84" s="44">
        <v>140</v>
      </c>
      <c r="R84" s="44">
        <f t="shared" si="3"/>
        <v>0</v>
      </c>
      <c r="U84" s="6">
        <f>85+61</f>
        <v>146</v>
      </c>
      <c r="V84" s="46"/>
      <c r="W84" s="53">
        <f>G84</f>
        <v>15010</v>
      </c>
      <c r="X84" s="59">
        <f>U84*W84</f>
        <v>2191460</v>
      </c>
    </row>
    <row r="85" spans="1:24" s="44" customFormat="1" ht="15.6" hidden="1">
      <c r="A85" s="44">
        <v>40</v>
      </c>
      <c r="C85" s="47"/>
      <c r="F85" s="45"/>
      <c r="G85" s="45"/>
      <c r="H85" s="45"/>
      <c r="M85" s="56">
        <f t="shared" si="2"/>
        <v>0</v>
      </c>
      <c r="R85" s="44">
        <f t="shared" si="3"/>
        <v>0</v>
      </c>
      <c r="X85" s="45"/>
    </row>
    <row r="86" spans="1:24" s="44" customFormat="1" ht="15.6" hidden="1">
      <c r="A86" s="44">
        <v>41</v>
      </c>
      <c r="B86" s="6">
        <v>41</v>
      </c>
      <c r="C86" s="7" t="s">
        <v>370</v>
      </c>
      <c r="D86" s="6">
        <v>146</v>
      </c>
      <c r="E86" s="6" t="s">
        <v>11</v>
      </c>
      <c r="F86" s="39">
        <v>3419.4915254237289</v>
      </c>
      <c r="G86" s="39">
        <f>F86*1.18</f>
        <v>4035</v>
      </c>
      <c r="H86" s="39">
        <f>D86*G86</f>
        <v>589110</v>
      </c>
      <c r="I86" s="46"/>
      <c r="J86" s="6"/>
      <c r="K86" s="39">
        <v>3419.4915254237289</v>
      </c>
      <c r="L86" s="58">
        <f>I86*K86</f>
        <v>0</v>
      </c>
      <c r="M86" s="56">
        <f t="shared" si="2"/>
        <v>146</v>
      </c>
      <c r="N86" s="53"/>
      <c r="O86" s="53">
        <v>3419.4915254237289</v>
      </c>
      <c r="P86" s="53">
        <f>M86*O86</f>
        <v>499245.76271186443</v>
      </c>
      <c r="Q86" s="44">
        <v>122</v>
      </c>
      <c r="R86" s="44">
        <f t="shared" si="3"/>
        <v>0</v>
      </c>
      <c r="U86" s="6">
        <v>146</v>
      </c>
      <c r="V86" s="53"/>
      <c r="W86" s="53">
        <f>G86</f>
        <v>4035</v>
      </c>
      <c r="X86" s="59">
        <f>U86*W86</f>
        <v>589110</v>
      </c>
    </row>
    <row r="87" spans="1:24" s="44" customFormat="1" ht="15.6" hidden="1">
      <c r="A87" s="44">
        <v>41</v>
      </c>
      <c r="C87" s="47"/>
      <c r="F87" s="45"/>
      <c r="G87" s="45"/>
      <c r="H87" s="45"/>
      <c r="M87" s="56">
        <f t="shared" si="2"/>
        <v>0</v>
      </c>
      <c r="R87" s="44">
        <f t="shared" si="3"/>
        <v>0</v>
      </c>
      <c r="X87" s="45"/>
    </row>
    <row r="88" spans="1:24" s="44" customFormat="1" ht="15.6" hidden="1">
      <c r="A88" s="44">
        <v>42</v>
      </c>
      <c r="B88" s="6">
        <v>42</v>
      </c>
      <c r="C88" s="7" t="s">
        <v>53</v>
      </c>
      <c r="D88" s="6">
        <v>61</v>
      </c>
      <c r="E88" s="6"/>
      <c r="F88" s="39">
        <v>3177.9661016949153</v>
      </c>
      <c r="G88" s="39">
        <f>F88*1.18</f>
        <v>3750</v>
      </c>
      <c r="H88" s="39">
        <f>D88*G88</f>
        <v>228750</v>
      </c>
      <c r="I88" s="46"/>
      <c r="J88" s="6"/>
      <c r="K88" s="39">
        <v>3177.9661016949153</v>
      </c>
      <c r="L88" s="9">
        <f>I88*K88</f>
        <v>0</v>
      </c>
      <c r="M88" s="56">
        <f t="shared" si="2"/>
        <v>61</v>
      </c>
      <c r="N88" s="53"/>
      <c r="O88" s="53">
        <f>K88</f>
        <v>3177.9661016949153</v>
      </c>
      <c r="P88" s="53">
        <f>M88*O88</f>
        <v>193855.93220338982</v>
      </c>
      <c r="Q88" s="44">
        <v>73</v>
      </c>
      <c r="R88" s="44">
        <f t="shared" si="3"/>
        <v>0</v>
      </c>
      <c r="U88" s="6">
        <v>61</v>
      </c>
      <c r="V88" s="53"/>
      <c r="W88" s="53">
        <f>G88</f>
        <v>3750</v>
      </c>
      <c r="X88" s="59">
        <f>U88*W88</f>
        <v>228750</v>
      </c>
    </row>
    <row r="89" spans="1:24" s="44" customFormat="1" ht="15.6" hidden="1">
      <c r="A89" s="44">
        <v>42</v>
      </c>
      <c r="C89" s="47"/>
      <c r="F89" s="45"/>
      <c r="G89" s="45"/>
      <c r="H89" s="45"/>
      <c r="M89" s="56">
        <f t="shared" si="2"/>
        <v>0</v>
      </c>
      <c r="R89" s="44">
        <f t="shared" si="3"/>
        <v>0</v>
      </c>
      <c r="X89" s="45"/>
    </row>
    <row r="90" spans="1:24" s="44" customFormat="1" ht="15.6">
      <c r="A90" s="44">
        <v>43</v>
      </c>
      <c r="B90" s="6">
        <v>43</v>
      </c>
      <c r="C90" s="7" t="s">
        <v>17</v>
      </c>
      <c r="D90" s="6">
        <v>3</v>
      </c>
      <c r="E90" s="6" t="s">
        <v>14</v>
      </c>
      <c r="F90" s="39">
        <v>334745.76271186443</v>
      </c>
      <c r="G90" s="39">
        <f>F90*1.18</f>
        <v>395000</v>
      </c>
      <c r="H90" s="39">
        <f>D90*G90</f>
        <v>1185000</v>
      </c>
      <c r="I90" s="46"/>
      <c r="J90" s="6" t="s">
        <v>14</v>
      </c>
      <c r="K90" s="39">
        <v>334745.76271186443</v>
      </c>
      <c r="L90" s="9">
        <f>I90*K90</f>
        <v>0</v>
      </c>
      <c r="M90" s="56">
        <f t="shared" si="2"/>
        <v>3</v>
      </c>
      <c r="N90" s="6" t="s">
        <v>14</v>
      </c>
      <c r="O90" s="39">
        <v>334745.76271186443</v>
      </c>
      <c r="P90" s="53">
        <f>M90*O90</f>
        <v>1004237.2881355933</v>
      </c>
      <c r="Q90" s="44">
        <v>3</v>
      </c>
      <c r="R90" s="44" t="str">
        <f t="shared" si="3"/>
        <v>Nos</v>
      </c>
      <c r="U90" s="6">
        <v>3</v>
      </c>
      <c r="V90" s="6" t="s">
        <v>14</v>
      </c>
      <c r="W90" s="53">
        <f>G90</f>
        <v>395000</v>
      </c>
      <c r="X90" s="59">
        <f>U90*W90</f>
        <v>1185000</v>
      </c>
    </row>
    <row r="91" spans="1:24" s="44" customFormat="1" ht="15.6" hidden="1">
      <c r="A91" s="44">
        <v>43</v>
      </c>
      <c r="C91" s="47"/>
      <c r="F91" s="45"/>
      <c r="G91" s="45"/>
      <c r="H91" s="45"/>
      <c r="M91" s="56">
        <f t="shared" si="2"/>
        <v>0</v>
      </c>
      <c r="R91" s="44">
        <f t="shared" si="3"/>
        <v>0</v>
      </c>
      <c r="X91" s="45"/>
    </row>
    <row r="92" spans="1:24" s="44" customFormat="1" ht="15.6">
      <c r="A92" s="44">
        <v>44</v>
      </c>
      <c r="B92" s="6">
        <v>44</v>
      </c>
      <c r="C92" s="7" t="s">
        <v>18</v>
      </c>
      <c r="D92" s="6">
        <v>2</v>
      </c>
      <c r="E92" s="6" t="s">
        <v>14</v>
      </c>
      <c r="F92" s="39">
        <v>1266949.1525423729</v>
      </c>
      <c r="G92" s="39">
        <f>F92*1.18</f>
        <v>1495000</v>
      </c>
      <c r="H92" s="39">
        <f>D92*G92</f>
        <v>2990000</v>
      </c>
      <c r="I92" s="46"/>
      <c r="J92" s="6" t="s">
        <v>14</v>
      </c>
      <c r="K92" s="39">
        <v>1266949.1525423729</v>
      </c>
      <c r="L92" s="9">
        <f>I92*K92</f>
        <v>0</v>
      </c>
      <c r="M92" s="56">
        <f t="shared" si="2"/>
        <v>2</v>
      </c>
      <c r="N92" s="6" t="s">
        <v>14</v>
      </c>
      <c r="O92" s="39">
        <v>1266949.1525423729</v>
      </c>
      <c r="P92" s="53">
        <f>M92*O92</f>
        <v>2533898.3050847459</v>
      </c>
      <c r="Q92" s="44">
        <v>2</v>
      </c>
      <c r="R92" s="44" t="str">
        <f t="shared" si="3"/>
        <v>Nos</v>
      </c>
      <c r="U92" s="6">
        <v>2</v>
      </c>
      <c r="V92" s="6" t="s">
        <v>14</v>
      </c>
      <c r="W92" s="53">
        <f>G92</f>
        <v>1495000</v>
      </c>
      <c r="X92" s="59">
        <f>U92*W92</f>
        <v>2990000</v>
      </c>
    </row>
    <row r="93" spans="1:24" s="44" customFormat="1" ht="15.6" hidden="1">
      <c r="A93" s="44">
        <v>44</v>
      </c>
      <c r="C93" s="47"/>
      <c r="F93" s="45"/>
      <c r="G93" s="45"/>
      <c r="H93" s="45"/>
      <c r="M93" s="56">
        <f t="shared" si="2"/>
        <v>0</v>
      </c>
      <c r="R93" s="44">
        <f t="shared" si="3"/>
        <v>0</v>
      </c>
      <c r="X93" s="45"/>
    </row>
    <row r="94" spans="1:24" s="44" customFormat="1" ht="15.6">
      <c r="A94" s="44">
        <v>45</v>
      </c>
      <c r="B94" s="6">
        <v>45</v>
      </c>
      <c r="C94" s="7" t="s">
        <v>54</v>
      </c>
      <c r="D94" s="6">
        <v>1</v>
      </c>
      <c r="E94" s="6" t="s">
        <v>14</v>
      </c>
      <c r="F94" s="39">
        <v>1012711.8644067798</v>
      </c>
      <c r="G94" s="39">
        <f>F94*1.18</f>
        <v>1195000</v>
      </c>
      <c r="H94" s="39">
        <f>D94*G94</f>
        <v>1195000</v>
      </c>
      <c r="I94" s="46"/>
      <c r="J94" s="6" t="s">
        <v>14</v>
      </c>
      <c r="K94" s="39">
        <v>1012711.8644067798</v>
      </c>
      <c r="L94" s="9">
        <f>I94*K94</f>
        <v>0</v>
      </c>
      <c r="M94" s="56">
        <f t="shared" si="2"/>
        <v>1</v>
      </c>
      <c r="N94" s="6" t="s">
        <v>14</v>
      </c>
      <c r="O94" s="39">
        <v>1012711.8644067798</v>
      </c>
      <c r="P94" s="53">
        <f>M94*O94</f>
        <v>1012711.8644067798</v>
      </c>
      <c r="Q94" s="44">
        <v>1</v>
      </c>
      <c r="R94" s="44" t="str">
        <f t="shared" si="3"/>
        <v>Nos</v>
      </c>
      <c r="U94" s="6">
        <v>1</v>
      </c>
      <c r="V94" s="6" t="s">
        <v>14</v>
      </c>
      <c r="W94" s="53">
        <f>G94</f>
        <v>1195000</v>
      </c>
      <c r="X94" s="59">
        <f>U94*W94</f>
        <v>1195000</v>
      </c>
    </row>
    <row r="95" spans="1:24" s="44" customFormat="1" ht="15.6" hidden="1">
      <c r="A95" s="44">
        <v>45</v>
      </c>
      <c r="C95" s="47"/>
      <c r="F95" s="45"/>
      <c r="G95" s="45"/>
      <c r="H95" s="45"/>
      <c r="M95" s="56">
        <f t="shared" si="2"/>
        <v>0</v>
      </c>
      <c r="R95" s="44">
        <f t="shared" si="3"/>
        <v>0</v>
      </c>
      <c r="X95" s="45"/>
    </row>
    <row r="96" spans="1:24" s="44" customFormat="1" ht="15.6">
      <c r="A96" s="44">
        <v>46</v>
      </c>
      <c r="B96" s="6">
        <v>46</v>
      </c>
      <c r="C96" s="7" t="s">
        <v>19</v>
      </c>
      <c r="D96" s="6">
        <v>3</v>
      </c>
      <c r="E96" s="6" t="s">
        <v>14</v>
      </c>
      <c r="F96" s="39">
        <v>292372.88135593222</v>
      </c>
      <c r="G96" s="39">
        <f>F96*1.18</f>
        <v>345000</v>
      </c>
      <c r="H96" s="39">
        <f>D96*G96</f>
        <v>1035000</v>
      </c>
      <c r="I96" s="46"/>
      <c r="J96" s="6" t="s">
        <v>14</v>
      </c>
      <c r="K96" s="39">
        <v>292372.88135593222</v>
      </c>
      <c r="L96" s="9">
        <f>I96*K96</f>
        <v>0</v>
      </c>
      <c r="M96" s="56">
        <f t="shared" si="2"/>
        <v>3</v>
      </c>
      <c r="N96" s="6" t="s">
        <v>14</v>
      </c>
      <c r="O96" s="39">
        <v>292372.88135593222</v>
      </c>
      <c r="P96" s="53">
        <f>M96*O96</f>
        <v>877118.64406779665</v>
      </c>
      <c r="Q96" s="44">
        <v>3</v>
      </c>
      <c r="R96" s="44" t="str">
        <f t="shared" si="3"/>
        <v>Nos</v>
      </c>
      <c r="U96" s="6">
        <v>3</v>
      </c>
      <c r="V96" s="6" t="s">
        <v>14</v>
      </c>
      <c r="W96" s="53">
        <f>G96</f>
        <v>345000</v>
      </c>
      <c r="X96" s="59">
        <f>U96*W96</f>
        <v>1035000</v>
      </c>
    </row>
    <row r="97" spans="1:24" s="44" customFormat="1" ht="15.6" hidden="1">
      <c r="A97" s="44">
        <v>46</v>
      </c>
      <c r="C97" s="47"/>
      <c r="F97" s="45"/>
      <c r="G97" s="45"/>
      <c r="H97" s="45"/>
      <c r="M97" s="56">
        <f t="shared" si="2"/>
        <v>0</v>
      </c>
      <c r="R97" s="44">
        <f t="shared" si="3"/>
        <v>0</v>
      </c>
      <c r="X97" s="45"/>
    </row>
    <row r="98" spans="1:24" s="44" customFormat="1" ht="15.6">
      <c r="A98" s="44">
        <v>47</v>
      </c>
      <c r="B98" s="6">
        <v>47</v>
      </c>
      <c r="C98" s="7" t="s">
        <v>20</v>
      </c>
      <c r="D98" s="6">
        <v>3</v>
      </c>
      <c r="E98" s="6" t="s">
        <v>14</v>
      </c>
      <c r="F98" s="39">
        <v>19067.796610169491</v>
      </c>
      <c r="G98" s="39">
        <f>F98*1.18</f>
        <v>22500</v>
      </c>
      <c r="H98" s="39">
        <f>D98*G98</f>
        <v>67500</v>
      </c>
      <c r="I98" s="46"/>
      <c r="J98" s="6" t="s">
        <v>14</v>
      </c>
      <c r="K98" s="39">
        <v>19067.796610169491</v>
      </c>
      <c r="L98" s="9">
        <f>I98*K98</f>
        <v>0</v>
      </c>
      <c r="M98" s="56">
        <f t="shared" si="2"/>
        <v>3</v>
      </c>
      <c r="N98" s="6" t="s">
        <v>14</v>
      </c>
      <c r="O98" s="39">
        <v>19067.796610169491</v>
      </c>
      <c r="P98" s="53">
        <f>M98*O98</f>
        <v>57203.389830508473</v>
      </c>
      <c r="Q98" s="44">
        <v>3</v>
      </c>
      <c r="R98" s="44" t="str">
        <f t="shared" si="3"/>
        <v>Nos</v>
      </c>
      <c r="U98" s="6">
        <v>3</v>
      </c>
      <c r="V98" s="6" t="s">
        <v>14</v>
      </c>
      <c r="W98" s="53">
        <f>G98</f>
        <v>22500</v>
      </c>
      <c r="X98" s="59">
        <f>U98*W98</f>
        <v>67500</v>
      </c>
    </row>
    <row r="99" spans="1:24" s="44" customFormat="1" ht="15.6" hidden="1">
      <c r="A99" s="44">
        <v>47</v>
      </c>
      <c r="C99" s="47"/>
      <c r="F99" s="45"/>
      <c r="G99" s="45"/>
      <c r="H99" s="45"/>
      <c r="M99" s="56">
        <f t="shared" si="2"/>
        <v>0</v>
      </c>
      <c r="R99" s="44">
        <f t="shared" si="3"/>
        <v>0</v>
      </c>
      <c r="X99" s="45"/>
    </row>
    <row r="100" spans="1:24" s="44" customFormat="1" ht="15.6">
      <c r="A100" s="44">
        <v>48</v>
      </c>
      <c r="B100" s="6">
        <v>48</v>
      </c>
      <c r="C100" s="7" t="s">
        <v>28</v>
      </c>
      <c r="D100" s="6">
        <v>3</v>
      </c>
      <c r="E100" s="6" t="s">
        <v>14</v>
      </c>
      <c r="F100" s="39">
        <v>444915.25423728814</v>
      </c>
      <c r="G100" s="39">
        <f>F100*1.18</f>
        <v>525000</v>
      </c>
      <c r="H100" s="39">
        <f>D100*G100</f>
        <v>1575000</v>
      </c>
      <c r="I100" s="46"/>
      <c r="J100" s="6" t="s">
        <v>14</v>
      </c>
      <c r="K100" s="39">
        <v>444915.25423728814</v>
      </c>
      <c r="L100" s="9">
        <f>I100*K100</f>
        <v>0</v>
      </c>
      <c r="M100" s="56">
        <f t="shared" si="2"/>
        <v>3</v>
      </c>
      <c r="N100" s="6" t="s">
        <v>14</v>
      </c>
      <c r="O100" s="39">
        <v>444915.25423728814</v>
      </c>
      <c r="P100" s="53">
        <f>M100*O100</f>
        <v>1334745.7627118644</v>
      </c>
      <c r="Q100" s="44">
        <v>3</v>
      </c>
      <c r="R100" s="44" t="str">
        <f t="shared" si="3"/>
        <v>Nos</v>
      </c>
      <c r="U100" s="6">
        <v>3</v>
      </c>
      <c r="V100" s="6" t="s">
        <v>14</v>
      </c>
      <c r="W100" s="53">
        <f>G100</f>
        <v>525000</v>
      </c>
      <c r="X100" s="59">
        <f>U100*W100</f>
        <v>1575000</v>
      </c>
    </row>
    <row r="101" spans="1:24" s="44" customFormat="1" ht="15.6" hidden="1">
      <c r="A101" s="44">
        <v>48</v>
      </c>
      <c r="C101" s="47"/>
      <c r="F101" s="45"/>
      <c r="G101" s="45"/>
      <c r="H101" s="45"/>
      <c r="M101" s="56">
        <f t="shared" si="2"/>
        <v>0</v>
      </c>
      <c r="R101" s="44">
        <f t="shared" si="3"/>
        <v>0</v>
      </c>
      <c r="X101" s="45"/>
    </row>
    <row r="102" spans="1:24" s="44" customFormat="1" ht="15.6">
      <c r="A102" s="44">
        <v>49</v>
      </c>
      <c r="B102" s="6">
        <v>49</v>
      </c>
      <c r="C102" s="7" t="s">
        <v>55</v>
      </c>
      <c r="D102" s="6">
        <v>40</v>
      </c>
      <c r="E102" s="6" t="s">
        <v>11</v>
      </c>
      <c r="F102" s="39">
        <v>550.84745762711873</v>
      </c>
      <c r="G102" s="39">
        <f>F102*1.18</f>
        <v>650.00000000000011</v>
      </c>
      <c r="H102" s="39">
        <f>D102*G102</f>
        <v>26000.000000000004</v>
      </c>
      <c r="I102" s="46"/>
      <c r="J102" s="6" t="s">
        <v>11</v>
      </c>
      <c r="K102" s="39">
        <v>550.84745762711873</v>
      </c>
      <c r="L102" s="9">
        <f>I102*K102</f>
        <v>0</v>
      </c>
      <c r="M102" s="56">
        <f t="shared" si="2"/>
        <v>40</v>
      </c>
      <c r="N102" s="6" t="s">
        <v>11</v>
      </c>
      <c r="O102" s="39">
        <v>550.84745762711873</v>
      </c>
      <c r="P102" s="53">
        <f>M102*O102</f>
        <v>22033.898305084749</v>
      </c>
      <c r="Q102" s="44">
        <v>40</v>
      </c>
      <c r="R102" s="44" t="str">
        <f t="shared" si="3"/>
        <v>Sqm</v>
      </c>
      <c r="U102" s="6">
        <v>40</v>
      </c>
      <c r="V102" s="6" t="s">
        <v>11</v>
      </c>
      <c r="W102" s="53">
        <f>G102</f>
        <v>650.00000000000011</v>
      </c>
      <c r="X102" s="59">
        <f>U102*W102</f>
        <v>26000.000000000004</v>
      </c>
    </row>
    <row r="103" spans="1:24" s="44" customFormat="1" ht="15.6" hidden="1">
      <c r="A103" s="44">
        <v>49</v>
      </c>
      <c r="C103" s="47"/>
      <c r="F103" s="45"/>
      <c r="G103" s="45"/>
      <c r="H103" s="45"/>
      <c r="M103" s="56">
        <f t="shared" si="2"/>
        <v>0</v>
      </c>
      <c r="R103" s="44">
        <f t="shared" si="3"/>
        <v>0</v>
      </c>
      <c r="X103" s="45"/>
    </row>
    <row r="104" spans="1:24" s="44" customFormat="1" ht="15.6">
      <c r="A104" s="44">
        <v>50</v>
      </c>
      <c r="B104" s="6">
        <v>50</v>
      </c>
      <c r="C104" s="7" t="s">
        <v>56</v>
      </c>
      <c r="D104" s="6">
        <v>3</v>
      </c>
      <c r="E104" s="6" t="s">
        <v>14</v>
      </c>
      <c r="F104" s="39">
        <v>139830.50847457629</v>
      </c>
      <c r="G104" s="39">
        <f>F104*1.18</f>
        <v>165000</v>
      </c>
      <c r="H104" s="39">
        <f>D104*G104</f>
        <v>495000</v>
      </c>
      <c r="I104" s="46"/>
      <c r="J104" s="6" t="s">
        <v>14</v>
      </c>
      <c r="K104" s="39">
        <v>139830.50847457629</v>
      </c>
      <c r="L104" s="9">
        <f>I104*K104</f>
        <v>0</v>
      </c>
      <c r="M104" s="56">
        <f t="shared" si="2"/>
        <v>3</v>
      </c>
      <c r="N104" s="6" t="s">
        <v>14</v>
      </c>
      <c r="O104" s="39">
        <v>139830.50847457629</v>
      </c>
      <c r="P104" s="53">
        <f>M104*O104</f>
        <v>419491.52542372886</v>
      </c>
      <c r="Q104" s="44">
        <v>3</v>
      </c>
      <c r="R104" s="44" t="str">
        <f t="shared" si="3"/>
        <v>Nos</v>
      </c>
      <c r="U104" s="6">
        <v>3</v>
      </c>
      <c r="V104" s="6" t="s">
        <v>14</v>
      </c>
      <c r="W104" s="53">
        <f>G104</f>
        <v>165000</v>
      </c>
      <c r="X104" s="59">
        <f>U104*W104</f>
        <v>495000</v>
      </c>
    </row>
    <row r="105" spans="1:24" s="44" customFormat="1" ht="15.6" hidden="1">
      <c r="A105" s="44">
        <v>50</v>
      </c>
      <c r="C105" s="47"/>
      <c r="F105" s="45"/>
      <c r="G105" s="45"/>
      <c r="H105" s="45"/>
      <c r="M105" s="56">
        <f t="shared" si="2"/>
        <v>0</v>
      </c>
      <c r="R105" s="44">
        <f t="shared" si="3"/>
        <v>0</v>
      </c>
      <c r="X105" s="45"/>
    </row>
    <row r="106" spans="1:24" s="44" customFormat="1" ht="15.6">
      <c r="A106" s="44">
        <v>51</v>
      </c>
      <c r="B106" s="6">
        <v>51</v>
      </c>
      <c r="C106" s="7" t="s">
        <v>25</v>
      </c>
      <c r="D106" s="6">
        <v>3</v>
      </c>
      <c r="E106" s="6" t="s">
        <v>14</v>
      </c>
      <c r="F106" s="39">
        <v>10169.491525423729</v>
      </c>
      <c r="G106" s="39">
        <f>F106*1.18</f>
        <v>12000</v>
      </c>
      <c r="H106" s="39">
        <f>D106*G106</f>
        <v>36000</v>
      </c>
      <c r="I106" s="46"/>
      <c r="J106" s="6" t="s">
        <v>14</v>
      </c>
      <c r="K106" s="39">
        <v>10169.491525423729</v>
      </c>
      <c r="L106" s="9">
        <f>I106*K106</f>
        <v>0</v>
      </c>
      <c r="M106" s="56">
        <f t="shared" si="2"/>
        <v>3</v>
      </c>
      <c r="N106" s="6" t="s">
        <v>14</v>
      </c>
      <c r="O106" s="39">
        <v>10169.491525423729</v>
      </c>
      <c r="P106" s="53">
        <f>M106*O106</f>
        <v>30508.47457627119</v>
      </c>
      <c r="Q106" s="44">
        <v>3</v>
      </c>
      <c r="R106" s="44" t="str">
        <f t="shared" si="3"/>
        <v>Nos</v>
      </c>
      <c r="U106" s="6">
        <v>3</v>
      </c>
      <c r="V106" s="6" t="s">
        <v>14</v>
      </c>
      <c r="W106" s="53">
        <f>G106</f>
        <v>12000</v>
      </c>
      <c r="X106" s="59">
        <f>U106*W106</f>
        <v>36000</v>
      </c>
    </row>
    <row r="107" spans="1:24" s="44" customFormat="1" ht="15.6" hidden="1">
      <c r="A107" s="44">
        <v>51</v>
      </c>
      <c r="C107" s="47"/>
      <c r="F107" s="45"/>
      <c r="G107" s="45"/>
      <c r="H107" s="45"/>
      <c r="M107" s="56">
        <f t="shared" si="2"/>
        <v>0</v>
      </c>
      <c r="R107" s="44">
        <f t="shared" si="3"/>
        <v>0</v>
      </c>
      <c r="X107" s="45"/>
    </row>
    <row r="108" spans="1:24" s="44" customFormat="1" ht="31.2">
      <c r="A108" s="44">
        <v>52</v>
      </c>
      <c r="B108" s="6">
        <v>52</v>
      </c>
      <c r="C108" s="7" t="s">
        <v>57</v>
      </c>
      <c r="D108" s="6">
        <v>3</v>
      </c>
      <c r="E108" s="6" t="s">
        <v>14</v>
      </c>
      <c r="F108" s="39">
        <v>41949.152542372882</v>
      </c>
      <c r="G108" s="39">
        <f>F108*1.18</f>
        <v>49500</v>
      </c>
      <c r="H108" s="39">
        <f>D108*G108</f>
        <v>148500</v>
      </c>
      <c r="I108" s="46"/>
      <c r="J108" s="6" t="s">
        <v>14</v>
      </c>
      <c r="K108" s="39">
        <v>41949.152542372882</v>
      </c>
      <c r="L108" s="9">
        <f>I108*K108</f>
        <v>0</v>
      </c>
      <c r="M108" s="56">
        <f t="shared" si="2"/>
        <v>3</v>
      </c>
      <c r="N108" s="6" t="s">
        <v>14</v>
      </c>
      <c r="O108" s="39">
        <v>41949.152542372882</v>
      </c>
      <c r="P108" s="53">
        <f>M108*O108</f>
        <v>125847.45762711865</v>
      </c>
      <c r="Q108" s="44">
        <v>6</v>
      </c>
      <c r="R108" s="44" t="str">
        <f t="shared" si="3"/>
        <v>Nos</v>
      </c>
      <c r="U108" s="6">
        <v>3</v>
      </c>
      <c r="V108" s="6" t="s">
        <v>14</v>
      </c>
      <c r="W108" s="53">
        <f>G108</f>
        <v>49500</v>
      </c>
      <c r="X108" s="59">
        <f>U108*W108</f>
        <v>148500</v>
      </c>
    </row>
    <row r="109" spans="1:24" s="44" customFormat="1" ht="15.6" hidden="1">
      <c r="A109" s="44">
        <v>52</v>
      </c>
      <c r="C109" s="47"/>
      <c r="F109" s="45"/>
      <c r="G109" s="45"/>
      <c r="H109" s="45"/>
      <c r="M109" s="56">
        <f t="shared" si="2"/>
        <v>0</v>
      </c>
      <c r="R109" s="44">
        <f t="shared" si="3"/>
        <v>0</v>
      </c>
      <c r="X109" s="45"/>
    </row>
    <row r="110" spans="1:24" s="44" customFormat="1" ht="31.2">
      <c r="A110" s="44">
        <v>53</v>
      </c>
      <c r="B110" s="6">
        <v>5</v>
      </c>
      <c r="C110" s="7" t="s">
        <v>59</v>
      </c>
      <c r="D110" s="6">
        <v>5</v>
      </c>
      <c r="E110" s="6" t="s">
        <v>14</v>
      </c>
      <c r="F110" s="39">
        <v>31779.661016949154</v>
      </c>
      <c r="G110" s="39">
        <f>F110*1.18</f>
        <v>37500</v>
      </c>
      <c r="H110" s="39">
        <f>D110*G110</f>
        <v>187500</v>
      </c>
      <c r="I110" s="46"/>
      <c r="J110" s="6" t="s">
        <v>14</v>
      </c>
      <c r="K110" s="39">
        <v>31779.661016949154</v>
      </c>
      <c r="L110" s="9">
        <f>I110*K110</f>
        <v>0</v>
      </c>
      <c r="M110" s="56">
        <f t="shared" si="2"/>
        <v>5</v>
      </c>
      <c r="N110" s="6" t="s">
        <v>14</v>
      </c>
      <c r="O110" s="39">
        <v>31779.661016949154</v>
      </c>
      <c r="P110" s="53">
        <f>M110*O110</f>
        <v>158898.30508474578</v>
      </c>
      <c r="Q110" s="44">
        <v>5</v>
      </c>
      <c r="R110" s="44" t="str">
        <f t="shared" si="3"/>
        <v>Nos</v>
      </c>
      <c r="U110" s="6">
        <v>5</v>
      </c>
      <c r="V110" s="6" t="s">
        <v>14</v>
      </c>
      <c r="W110" s="53">
        <f>G110</f>
        <v>37500</v>
      </c>
      <c r="X110" s="59">
        <f>U110*W110</f>
        <v>187500</v>
      </c>
    </row>
    <row r="111" spans="1:24" s="44" customFormat="1" ht="15.6" hidden="1">
      <c r="A111" s="44">
        <v>53</v>
      </c>
      <c r="C111" s="47"/>
      <c r="F111" s="45"/>
      <c r="G111" s="45"/>
      <c r="H111" s="45"/>
      <c r="M111" s="56">
        <f t="shared" si="2"/>
        <v>0</v>
      </c>
      <c r="R111" s="44">
        <f t="shared" si="3"/>
        <v>0</v>
      </c>
      <c r="X111" s="45"/>
    </row>
    <row r="112" spans="1:24" s="44" customFormat="1" ht="15.6">
      <c r="A112" s="44">
        <v>54</v>
      </c>
      <c r="B112" s="6">
        <v>54</v>
      </c>
      <c r="C112" s="7" t="s">
        <v>60</v>
      </c>
      <c r="D112" s="6">
        <v>5</v>
      </c>
      <c r="E112" s="6" t="s">
        <v>14</v>
      </c>
      <c r="F112" s="39">
        <v>15889.830508474577</v>
      </c>
      <c r="G112" s="39">
        <f>F112*1.18</f>
        <v>18750</v>
      </c>
      <c r="H112" s="39">
        <f>D112*G112</f>
        <v>93750</v>
      </c>
      <c r="I112" s="46"/>
      <c r="J112" s="6" t="s">
        <v>14</v>
      </c>
      <c r="K112" s="39">
        <v>15889.830508474577</v>
      </c>
      <c r="L112" s="9">
        <f>I112*K112</f>
        <v>0</v>
      </c>
      <c r="M112" s="56">
        <f t="shared" si="2"/>
        <v>5</v>
      </c>
      <c r="N112" s="6" t="s">
        <v>14</v>
      </c>
      <c r="O112" s="39">
        <v>15889.830508474577</v>
      </c>
      <c r="P112" s="53">
        <f>M112*O112</f>
        <v>79449.152542372889</v>
      </c>
      <c r="Q112" s="44">
        <v>5</v>
      </c>
      <c r="R112" s="44" t="str">
        <f t="shared" si="3"/>
        <v>Nos</v>
      </c>
      <c r="U112" s="6">
        <v>5</v>
      </c>
      <c r="V112" s="6" t="s">
        <v>14</v>
      </c>
      <c r="W112" s="53">
        <f>G112</f>
        <v>18750</v>
      </c>
      <c r="X112" s="59">
        <f>U112*W112</f>
        <v>93750</v>
      </c>
    </row>
    <row r="113" spans="1:24" s="44" customFormat="1" ht="15.6" hidden="1">
      <c r="A113" s="44">
        <v>54</v>
      </c>
      <c r="C113" s="47"/>
      <c r="F113" s="45"/>
      <c r="G113" s="45"/>
      <c r="H113" s="45"/>
      <c r="M113" s="56">
        <f t="shared" si="2"/>
        <v>0</v>
      </c>
      <c r="R113" s="44">
        <f t="shared" si="3"/>
        <v>0</v>
      </c>
      <c r="X113" s="45"/>
    </row>
    <row r="114" spans="1:24" s="44" customFormat="1" ht="15.6">
      <c r="A114" s="44">
        <v>55</v>
      </c>
      <c r="B114" s="6">
        <v>55</v>
      </c>
      <c r="C114" s="7" t="s">
        <v>61</v>
      </c>
      <c r="D114" s="6">
        <v>10</v>
      </c>
      <c r="E114" s="6" t="s">
        <v>14</v>
      </c>
      <c r="F114" s="39">
        <v>8050.8474576271192</v>
      </c>
      <c r="G114" s="39">
        <f>F114*1.18</f>
        <v>9500</v>
      </c>
      <c r="H114" s="39">
        <f>D114*G114</f>
        <v>95000</v>
      </c>
      <c r="I114" s="46"/>
      <c r="J114" s="6" t="s">
        <v>14</v>
      </c>
      <c r="K114" s="39">
        <v>8050.8474576271192</v>
      </c>
      <c r="L114" s="9">
        <f>I114*K114</f>
        <v>0</v>
      </c>
      <c r="M114" s="56">
        <f t="shared" si="2"/>
        <v>10</v>
      </c>
      <c r="N114" s="6" t="s">
        <v>14</v>
      </c>
      <c r="O114" s="39">
        <v>8050.8474576271192</v>
      </c>
      <c r="P114" s="53">
        <f>M114*O114</f>
        <v>80508.474576271197</v>
      </c>
      <c r="Q114" s="44">
        <v>10</v>
      </c>
      <c r="R114" s="44" t="str">
        <f t="shared" si="3"/>
        <v>Nos</v>
      </c>
      <c r="U114" s="46">
        <v>10</v>
      </c>
      <c r="V114" s="6" t="s">
        <v>14</v>
      </c>
      <c r="W114" s="53">
        <f>G114</f>
        <v>9500</v>
      </c>
      <c r="X114" s="59">
        <f>U114*W114</f>
        <v>95000</v>
      </c>
    </row>
    <row r="115" spans="1:24" s="44" customFormat="1" ht="15.6" hidden="1">
      <c r="A115" s="44">
        <v>55</v>
      </c>
      <c r="C115" s="47"/>
      <c r="F115" s="45"/>
      <c r="G115" s="45"/>
      <c r="H115" s="45"/>
      <c r="M115" s="56">
        <f t="shared" si="2"/>
        <v>0</v>
      </c>
      <c r="R115" s="44">
        <f t="shared" si="3"/>
        <v>0</v>
      </c>
      <c r="X115" s="45"/>
    </row>
    <row r="116" spans="1:24" s="44" customFormat="1" ht="15.6">
      <c r="A116" s="44">
        <v>56</v>
      </c>
      <c r="B116" s="6">
        <v>56</v>
      </c>
      <c r="C116" s="14" t="s">
        <v>362</v>
      </c>
      <c r="D116" s="12">
        <v>10000</v>
      </c>
      <c r="E116" s="12" t="s">
        <v>64</v>
      </c>
      <c r="F116" s="41">
        <v>93.220338983050851</v>
      </c>
      <c r="G116" s="39">
        <f>F116*1.18</f>
        <v>110</v>
      </c>
      <c r="H116" s="39">
        <f>D116*G116</f>
        <v>1100000</v>
      </c>
      <c r="I116" s="46"/>
      <c r="J116" s="12" t="s">
        <v>64</v>
      </c>
      <c r="K116" s="41">
        <v>93.220338983050851</v>
      </c>
      <c r="L116" s="9">
        <f>I116*K116</f>
        <v>0</v>
      </c>
      <c r="M116" s="56">
        <f t="shared" si="2"/>
        <v>10000</v>
      </c>
      <c r="N116" s="12" t="s">
        <v>64</v>
      </c>
      <c r="O116" s="41">
        <v>93.220338983050851</v>
      </c>
      <c r="P116" s="53">
        <f>M116*O116</f>
        <v>932203.3898305085</v>
      </c>
      <c r="Q116" s="52">
        <f>M116</f>
        <v>10000</v>
      </c>
      <c r="R116" s="44" t="str">
        <f t="shared" si="3"/>
        <v>Rmt</v>
      </c>
      <c r="U116" s="54">
        <f>M116</f>
        <v>10000</v>
      </c>
      <c r="V116" s="12" t="s">
        <v>64</v>
      </c>
      <c r="W116" s="53">
        <f>G116</f>
        <v>110</v>
      </c>
      <c r="X116" s="59">
        <f>U116*W116</f>
        <v>1100000</v>
      </c>
    </row>
    <row r="117" spans="1:24" s="44" customFormat="1" ht="15.6" hidden="1">
      <c r="A117" s="44">
        <v>56</v>
      </c>
      <c r="C117" s="47"/>
      <c r="F117" s="45"/>
      <c r="G117" s="45"/>
      <c r="H117" s="45"/>
      <c r="M117" s="56">
        <f t="shared" si="2"/>
        <v>0</v>
      </c>
      <c r="Q117" s="52">
        <f t="shared" ref="Q117:Q180" si="4">M117</f>
        <v>0</v>
      </c>
      <c r="R117" s="44">
        <f t="shared" si="3"/>
        <v>0</v>
      </c>
      <c r="X117" s="45"/>
    </row>
    <row r="118" spans="1:24" s="44" customFormat="1" ht="31.2">
      <c r="A118" s="44">
        <v>57</v>
      </c>
      <c r="B118" s="6">
        <v>57</v>
      </c>
      <c r="C118" s="14" t="s">
        <v>361</v>
      </c>
      <c r="D118" s="12">
        <v>4000</v>
      </c>
      <c r="E118" s="12" t="s">
        <v>64</v>
      </c>
      <c r="F118" s="41">
        <v>97.457627118644069</v>
      </c>
      <c r="G118" s="39">
        <f>F118*1.18</f>
        <v>115</v>
      </c>
      <c r="H118" s="39">
        <f>D118*G118</f>
        <v>460000</v>
      </c>
      <c r="I118" s="46"/>
      <c r="J118" s="12" t="s">
        <v>64</v>
      </c>
      <c r="K118" s="41">
        <v>97.457627118644069</v>
      </c>
      <c r="L118" s="9">
        <f>I118*K118</f>
        <v>0</v>
      </c>
      <c r="M118" s="56">
        <f t="shared" si="2"/>
        <v>4000</v>
      </c>
      <c r="N118" s="12" t="s">
        <v>64</v>
      </c>
      <c r="O118" s="41">
        <v>97.457627118644069</v>
      </c>
      <c r="P118" s="53">
        <f>M118*O118</f>
        <v>389830.50847457629</v>
      </c>
      <c r="Q118" s="52">
        <f t="shared" si="4"/>
        <v>4000</v>
      </c>
      <c r="R118" s="44" t="str">
        <f t="shared" si="3"/>
        <v>Rmt</v>
      </c>
      <c r="U118" s="54">
        <f>M118</f>
        <v>4000</v>
      </c>
      <c r="V118" s="12" t="s">
        <v>64</v>
      </c>
      <c r="W118" s="53">
        <f>G118</f>
        <v>115</v>
      </c>
      <c r="X118" s="59">
        <f>U118*W118</f>
        <v>460000</v>
      </c>
    </row>
    <row r="119" spans="1:24" s="44" customFormat="1" ht="15.6" hidden="1">
      <c r="A119" s="44">
        <v>57</v>
      </c>
      <c r="C119" s="47"/>
      <c r="F119" s="45"/>
      <c r="G119" s="45"/>
      <c r="H119" s="45"/>
      <c r="M119" s="56">
        <f t="shared" si="2"/>
        <v>0</v>
      </c>
      <c r="Q119" s="52">
        <f t="shared" si="4"/>
        <v>0</v>
      </c>
      <c r="R119" s="44">
        <f t="shared" si="3"/>
        <v>0</v>
      </c>
      <c r="X119" s="45"/>
    </row>
    <row r="120" spans="1:24" s="44" customFormat="1" ht="46.8">
      <c r="A120" s="44">
        <v>58</v>
      </c>
      <c r="B120" s="6">
        <v>58</v>
      </c>
      <c r="C120" s="16" t="s">
        <v>118</v>
      </c>
      <c r="D120" s="12">
        <v>570</v>
      </c>
      <c r="E120" s="12" t="s">
        <v>119</v>
      </c>
      <c r="F120" s="41">
        <v>1292.3728813559323</v>
      </c>
      <c r="G120" s="39">
        <f>F120*1.18</f>
        <v>1525</v>
      </c>
      <c r="H120" s="39">
        <f>D120*G120</f>
        <v>869250</v>
      </c>
      <c r="I120" s="46"/>
      <c r="J120" s="12" t="s">
        <v>119</v>
      </c>
      <c r="K120" s="41">
        <v>1292.3728813559323</v>
      </c>
      <c r="L120" s="9">
        <f>I120*K120</f>
        <v>0</v>
      </c>
      <c r="M120" s="56">
        <f t="shared" si="2"/>
        <v>570</v>
      </c>
      <c r="N120" s="12" t="s">
        <v>119</v>
      </c>
      <c r="O120" s="41">
        <v>1292.3728813559323</v>
      </c>
      <c r="P120" s="53">
        <f>M120*O120</f>
        <v>736652.54237288143</v>
      </c>
      <c r="Q120" s="52">
        <f t="shared" si="4"/>
        <v>570</v>
      </c>
      <c r="R120" s="44" t="str">
        <f t="shared" si="3"/>
        <v>Pts</v>
      </c>
      <c r="U120" s="54">
        <f>M120</f>
        <v>570</v>
      </c>
      <c r="V120" s="12" t="s">
        <v>119</v>
      </c>
      <c r="W120" s="53">
        <f>G120</f>
        <v>1525</v>
      </c>
      <c r="X120" s="59">
        <f>U120*W120</f>
        <v>869250</v>
      </c>
    </row>
    <row r="121" spans="1:24" s="44" customFormat="1" ht="15.6" hidden="1">
      <c r="A121" s="44">
        <v>58</v>
      </c>
      <c r="C121" s="47"/>
      <c r="F121" s="45"/>
      <c r="G121" s="45"/>
      <c r="H121" s="45"/>
      <c r="M121" s="56">
        <f t="shared" si="2"/>
        <v>0</v>
      </c>
      <c r="Q121" s="52">
        <f t="shared" si="4"/>
        <v>0</v>
      </c>
      <c r="R121" s="44">
        <f t="shared" si="3"/>
        <v>0</v>
      </c>
      <c r="X121" s="45"/>
    </row>
    <row r="122" spans="1:24" s="44" customFormat="1" ht="46.8">
      <c r="A122" s="44">
        <v>59</v>
      </c>
      <c r="B122" s="6">
        <v>59</v>
      </c>
      <c r="C122" s="16" t="s">
        <v>121</v>
      </c>
      <c r="D122" s="12">
        <v>10</v>
      </c>
      <c r="E122" s="12" t="s">
        <v>119</v>
      </c>
      <c r="F122" s="41">
        <v>932.20338983050851</v>
      </c>
      <c r="G122" s="39">
        <f>F122*1.18</f>
        <v>1100</v>
      </c>
      <c r="H122" s="39">
        <f>D122*G122</f>
        <v>11000</v>
      </c>
      <c r="I122" s="46"/>
      <c r="J122" s="12" t="s">
        <v>119</v>
      </c>
      <c r="K122" s="41">
        <v>932.20338983050851</v>
      </c>
      <c r="L122" s="9">
        <f>I122*K122</f>
        <v>0</v>
      </c>
      <c r="M122" s="56">
        <f t="shared" si="2"/>
        <v>10</v>
      </c>
      <c r="N122" s="12" t="s">
        <v>119</v>
      </c>
      <c r="O122" s="41">
        <v>932.20338983050851</v>
      </c>
      <c r="P122" s="53">
        <f>M122*O122</f>
        <v>9322.033898305086</v>
      </c>
      <c r="Q122" s="52">
        <f t="shared" si="4"/>
        <v>10</v>
      </c>
      <c r="R122" s="44" t="str">
        <f t="shared" si="3"/>
        <v>Pts</v>
      </c>
      <c r="U122" s="54">
        <f>M122</f>
        <v>10</v>
      </c>
      <c r="V122" s="12" t="s">
        <v>119</v>
      </c>
      <c r="W122" s="53">
        <f>G122</f>
        <v>1100</v>
      </c>
      <c r="X122" s="59">
        <f>U122*W122</f>
        <v>11000</v>
      </c>
    </row>
    <row r="123" spans="1:24" s="44" customFormat="1" ht="15.6" hidden="1">
      <c r="A123" s="44">
        <v>59</v>
      </c>
      <c r="C123" s="47"/>
      <c r="F123" s="45"/>
      <c r="G123" s="45"/>
      <c r="H123" s="45"/>
      <c r="M123" s="56">
        <f t="shared" si="2"/>
        <v>0</v>
      </c>
      <c r="Q123" s="52">
        <f t="shared" si="4"/>
        <v>0</v>
      </c>
      <c r="R123" s="44">
        <f t="shared" si="3"/>
        <v>0</v>
      </c>
      <c r="X123" s="45"/>
    </row>
    <row r="124" spans="1:24" s="44" customFormat="1" ht="31.2">
      <c r="A124" s="44">
        <v>60</v>
      </c>
      <c r="B124" s="6">
        <v>60</v>
      </c>
      <c r="C124" s="14" t="s">
        <v>123</v>
      </c>
      <c r="D124" s="12">
        <v>25</v>
      </c>
      <c r="E124" s="12" t="s">
        <v>119</v>
      </c>
      <c r="F124" s="41">
        <v>762.71186440677968</v>
      </c>
      <c r="G124" s="39">
        <f>F124*1.18</f>
        <v>900</v>
      </c>
      <c r="H124" s="39">
        <f>D124*G124</f>
        <v>22500</v>
      </c>
      <c r="I124" s="46"/>
      <c r="J124" s="12" t="s">
        <v>119</v>
      </c>
      <c r="K124" s="41">
        <v>762.71186440677968</v>
      </c>
      <c r="L124" s="9">
        <f>I124*K124</f>
        <v>0</v>
      </c>
      <c r="M124" s="56">
        <f t="shared" si="2"/>
        <v>25</v>
      </c>
      <c r="N124" s="12" t="s">
        <v>119</v>
      </c>
      <c r="O124" s="41">
        <v>762.71186440677968</v>
      </c>
      <c r="P124" s="53">
        <f>M124*O124</f>
        <v>19067.796610169491</v>
      </c>
      <c r="Q124" s="52">
        <f t="shared" si="4"/>
        <v>25</v>
      </c>
      <c r="R124" s="44" t="str">
        <f t="shared" si="3"/>
        <v>Pts</v>
      </c>
      <c r="U124" s="54">
        <f>M124</f>
        <v>25</v>
      </c>
      <c r="V124" s="12" t="s">
        <v>119</v>
      </c>
      <c r="W124" s="53">
        <f>G124</f>
        <v>900</v>
      </c>
      <c r="X124" s="59">
        <f>U124*W124</f>
        <v>22500</v>
      </c>
    </row>
    <row r="125" spans="1:24" s="44" customFormat="1" ht="15.6" hidden="1">
      <c r="A125" s="44">
        <v>60</v>
      </c>
      <c r="C125" s="47"/>
      <c r="F125" s="45"/>
      <c r="G125" s="45"/>
      <c r="H125" s="45"/>
      <c r="M125" s="56">
        <f t="shared" si="2"/>
        <v>0</v>
      </c>
      <c r="Q125" s="52">
        <f t="shared" si="4"/>
        <v>0</v>
      </c>
      <c r="R125" s="44">
        <f t="shared" si="3"/>
        <v>0</v>
      </c>
      <c r="X125" s="45"/>
    </row>
    <row r="126" spans="1:24" s="44" customFormat="1" ht="46.8">
      <c r="A126" s="44">
        <v>61</v>
      </c>
      <c r="B126" s="6">
        <v>61</v>
      </c>
      <c r="C126" s="14" t="s">
        <v>125</v>
      </c>
      <c r="D126" s="12">
        <v>50</v>
      </c>
      <c r="E126" s="12" t="s">
        <v>119</v>
      </c>
      <c r="F126" s="41">
        <v>2372.8813559322034</v>
      </c>
      <c r="G126" s="39">
        <f>F126*1.18</f>
        <v>2800</v>
      </c>
      <c r="H126" s="39">
        <f>D126*G126</f>
        <v>140000</v>
      </c>
      <c r="I126" s="46"/>
      <c r="J126" s="12" t="s">
        <v>119</v>
      </c>
      <c r="K126" s="41">
        <v>2372.8813559322034</v>
      </c>
      <c r="L126" s="9">
        <f>I126*K126</f>
        <v>0</v>
      </c>
      <c r="M126" s="56">
        <f t="shared" si="2"/>
        <v>50</v>
      </c>
      <c r="N126" s="12" t="s">
        <v>119</v>
      </c>
      <c r="O126" s="41">
        <v>2372.8813559322034</v>
      </c>
      <c r="P126" s="53">
        <f>M126*O126</f>
        <v>118644.06779661016</v>
      </c>
      <c r="Q126" s="52">
        <f t="shared" si="4"/>
        <v>50</v>
      </c>
      <c r="R126" s="44" t="str">
        <f t="shared" si="3"/>
        <v>Pts</v>
      </c>
      <c r="U126" s="54">
        <f>M126</f>
        <v>50</v>
      </c>
      <c r="V126" s="12" t="s">
        <v>119</v>
      </c>
      <c r="W126" s="53">
        <f>G126</f>
        <v>2800</v>
      </c>
      <c r="X126" s="59">
        <f>U126*W126</f>
        <v>140000</v>
      </c>
    </row>
    <row r="127" spans="1:24" s="44" customFormat="1" ht="15.6" hidden="1">
      <c r="A127" s="44">
        <v>61</v>
      </c>
      <c r="C127" s="47"/>
      <c r="F127" s="45"/>
      <c r="G127" s="45"/>
      <c r="H127" s="45"/>
      <c r="M127" s="56">
        <f t="shared" si="2"/>
        <v>0</v>
      </c>
      <c r="Q127" s="52">
        <f t="shared" si="4"/>
        <v>0</v>
      </c>
      <c r="R127" s="44">
        <f t="shared" si="3"/>
        <v>0</v>
      </c>
      <c r="X127" s="45"/>
    </row>
    <row r="128" spans="1:24" s="44" customFormat="1" ht="31.2">
      <c r="A128" s="44">
        <v>62</v>
      </c>
      <c r="B128" s="6">
        <v>62</v>
      </c>
      <c r="C128" s="14" t="s">
        <v>127</v>
      </c>
      <c r="D128" s="12">
        <v>200</v>
      </c>
      <c r="E128" s="12" t="s">
        <v>119</v>
      </c>
      <c r="F128" s="41">
        <v>1186.4406779661017</v>
      </c>
      <c r="G128" s="39">
        <f>F128*1.18</f>
        <v>1400</v>
      </c>
      <c r="H128" s="39">
        <f>D128*G128</f>
        <v>280000</v>
      </c>
      <c r="I128" s="46"/>
      <c r="J128" s="12" t="s">
        <v>119</v>
      </c>
      <c r="K128" s="41">
        <v>1186.4406779661017</v>
      </c>
      <c r="L128" s="9">
        <f>I128*K128</f>
        <v>0</v>
      </c>
      <c r="M128" s="56">
        <f t="shared" si="2"/>
        <v>200</v>
      </c>
      <c r="N128" s="12" t="s">
        <v>119</v>
      </c>
      <c r="O128" s="41">
        <v>1186.4406779661017</v>
      </c>
      <c r="P128" s="53">
        <f>M128*O128</f>
        <v>237288.13559322033</v>
      </c>
      <c r="Q128" s="52">
        <f t="shared" si="4"/>
        <v>200</v>
      </c>
      <c r="R128" s="44" t="str">
        <f t="shared" si="3"/>
        <v>Pts</v>
      </c>
      <c r="U128" s="54">
        <f>M128</f>
        <v>200</v>
      </c>
      <c r="V128" s="12" t="s">
        <v>119</v>
      </c>
      <c r="W128" s="53">
        <f>G128</f>
        <v>1400</v>
      </c>
      <c r="X128" s="59">
        <f>U128*W128</f>
        <v>280000</v>
      </c>
    </row>
    <row r="129" spans="1:24" s="44" customFormat="1" ht="15.6" hidden="1">
      <c r="A129" s="44">
        <v>62</v>
      </c>
      <c r="C129" s="47"/>
      <c r="F129" s="45"/>
      <c r="G129" s="45"/>
      <c r="H129" s="45"/>
      <c r="M129" s="56">
        <f t="shared" si="2"/>
        <v>0</v>
      </c>
      <c r="Q129" s="52">
        <f t="shared" si="4"/>
        <v>0</v>
      </c>
      <c r="R129" s="44">
        <f t="shared" si="3"/>
        <v>0</v>
      </c>
      <c r="X129" s="45"/>
    </row>
    <row r="130" spans="1:24" s="44" customFormat="1" ht="31.2">
      <c r="A130" s="44">
        <v>63</v>
      </c>
      <c r="B130" s="6">
        <v>63</v>
      </c>
      <c r="C130" s="14" t="s">
        <v>129</v>
      </c>
      <c r="D130" s="12">
        <v>200</v>
      </c>
      <c r="E130" s="6" t="s">
        <v>14</v>
      </c>
      <c r="F130" s="41">
        <v>762.71186440677968</v>
      </c>
      <c r="G130" s="39">
        <f>F130*1.18</f>
        <v>900</v>
      </c>
      <c r="H130" s="39">
        <f>D130*G130</f>
        <v>180000</v>
      </c>
      <c r="I130" s="46"/>
      <c r="J130" s="6" t="s">
        <v>14</v>
      </c>
      <c r="K130" s="41">
        <v>762.71186440677968</v>
      </c>
      <c r="L130" s="9">
        <f>I130*K130</f>
        <v>0</v>
      </c>
      <c r="M130" s="56">
        <f t="shared" si="2"/>
        <v>200</v>
      </c>
      <c r="N130" s="6" t="s">
        <v>14</v>
      </c>
      <c r="O130" s="41">
        <v>762.71186440677968</v>
      </c>
      <c r="P130" s="53">
        <f>M130*O130</f>
        <v>152542.37288135593</v>
      </c>
      <c r="Q130" s="52">
        <f t="shared" si="4"/>
        <v>200</v>
      </c>
      <c r="R130" s="44" t="str">
        <f t="shared" si="3"/>
        <v>Nos</v>
      </c>
      <c r="U130" s="54">
        <f>M130</f>
        <v>200</v>
      </c>
      <c r="V130" s="6" t="s">
        <v>14</v>
      </c>
      <c r="W130" s="53">
        <f>G130</f>
        <v>900</v>
      </c>
      <c r="X130" s="59">
        <f>U130*W130</f>
        <v>180000</v>
      </c>
    </row>
    <row r="131" spans="1:24" s="44" customFormat="1" ht="15.6" hidden="1">
      <c r="A131" s="44">
        <v>63</v>
      </c>
      <c r="C131" s="47"/>
      <c r="F131" s="45"/>
      <c r="G131" s="45"/>
      <c r="H131" s="45"/>
      <c r="M131" s="56">
        <f t="shared" si="2"/>
        <v>0</v>
      </c>
      <c r="Q131" s="52">
        <f t="shared" si="4"/>
        <v>0</v>
      </c>
      <c r="R131" s="44">
        <f t="shared" si="3"/>
        <v>0</v>
      </c>
      <c r="X131" s="45"/>
    </row>
    <row r="132" spans="1:24" s="44" customFormat="1" ht="15.6">
      <c r="A132" s="44">
        <v>64</v>
      </c>
      <c r="B132" s="6">
        <v>64</v>
      </c>
      <c r="C132" s="14" t="s">
        <v>131</v>
      </c>
      <c r="D132" s="12">
        <v>18</v>
      </c>
      <c r="E132" s="6" t="s">
        <v>14</v>
      </c>
      <c r="F132" s="41">
        <v>1355.9322033898306</v>
      </c>
      <c r="G132" s="39">
        <f>F132*1.18</f>
        <v>1600</v>
      </c>
      <c r="H132" s="39">
        <f>D132*G132</f>
        <v>28800</v>
      </c>
      <c r="I132" s="46"/>
      <c r="J132" s="6" t="s">
        <v>14</v>
      </c>
      <c r="K132" s="41">
        <v>1355.9322033898306</v>
      </c>
      <c r="L132" s="9">
        <f>I132*K132</f>
        <v>0</v>
      </c>
      <c r="M132" s="56">
        <f t="shared" si="2"/>
        <v>18</v>
      </c>
      <c r="N132" s="6" t="s">
        <v>14</v>
      </c>
      <c r="O132" s="41">
        <v>1355.9322033898306</v>
      </c>
      <c r="P132" s="53">
        <f>M132*O132</f>
        <v>24406.779661016953</v>
      </c>
      <c r="Q132" s="52">
        <f t="shared" si="4"/>
        <v>18</v>
      </c>
      <c r="R132" s="44" t="str">
        <f t="shared" si="3"/>
        <v>Nos</v>
      </c>
      <c r="U132" s="54">
        <f>M132</f>
        <v>18</v>
      </c>
      <c r="V132" s="6" t="s">
        <v>14</v>
      </c>
      <c r="W132" s="53">
        <f>G132</f>
        <v>1600</v>
      </c>
      <c r="X132" s="59">
        <f>U132*W132</f>
        <v>28800</v>
      </c>
    </row>
    <row r="133" spans="1:24" s="44" customFormat="1" ht="15.6" hidden="1">
      <c r="A133" s="44">
        <v>64</v>
      </c>
      <c r="C133" s="47"/>
      <c r="F133" s="45"/>
      <c r="G133" s="45"/>
      <c r="H133" s="45"/>
      <c r="M133" s="56">
        <f t="shared" si="2"/>
        <v>0</v>
      </c>
      <c r="Q133" s="52">
        <f t="shared" si="4"/>
        <v>0</v>
      </c>
      <c r="R133" s="44">
        <f t="shared" si="3"/>
        <v>0</v>
      </c>
      <c r="X133" s="45"/>
    </row>
    <row r="134" spans="1:24" s="44" customFormat="1" ht="31.2">
      <c r="A134" s="44">
        <v>65</v>
      </c>
      <c r="B134" s="6">
        <v>65</v>
      </c>
      <c r="C134" s="14" t="s">
        <v>133</v>
      </c>
      <c r="D134" s="12">
        <v>4</v>
      </c>
      <c r="E134" s="6" t="s">
        <v>14</v>
      </c>
      <c r="F134" s="41">
        <v>15254.237288135593</v>
      </c>
      <c r="G134" s="39">
        <f>F134*1.18</f>
        <v>18000</v>
      </c>
      <c r="H134" s="39">
        <f>D134*G134</f>
        <v>72000</v>
      </c>
      <c r="I134" s="46"/>
      <c r="J134" s="6" t="s">
        <v>14</v>
      </c>
      <c r="K134" s="41">
        <v>15254.237288135593</v>
      </c>
      <c r="L134" s="9">
        <f>I134*K134</f>
        <v>0</v>
      </c>
      <c r="M134" s="56">
        <f t="shared" ref="M134:M197" si="5">D134+I134</f>
        <v>4</v>
      </c>
      <c r="N134" s="6" t="s">
        <v>14</v>
      </c>
      <c r="O134" s="41">
        <v>15254.237288135593</v>
      </c>
      <c r="P134" s="53">
        <f>M134*O134</f>
        <v>61016.949152542373</v>
      </c>
      <c r="Q134" s="52">
        <f t="shared" si="4"/>
        <v>4</v>
      </c>
      <c r="R134" s="44" t="str">
        <f t="shared" si="3"/>
        <v>Nos</v>
      </c>
      <c r="U134" s="54">
        <f>M134</f>
        <v>4</v>
      </c>
      <c r="V134" s="6" t="s">
        <v>14</v>
      </c>
      <c r="W134" s="53">
        <f>G134</f>
        <v>18000</v>
      </c>
      <c r="X134" s="59">
        <f>U134*W134</f>
        <v>72000</v>
      </c>
    </row>
    <row r="135" spans="1:24" s="44" customFormat="1" ht="15.6" hidden="1">
      <c r="A135" s="44">
        <v>65</v>
      </c>
      <c r="C135" s="47"/>
      <c r="F135" s="45"/>
      <c r="G135" s="45"/>
      <c r="H135" s="45"/>
      <c r="M135" s="56">
        <f t="shared" si="5"/>
        <v>0</v>
      </c>
      <c r="Q135" s="52">
        <f t="shared" si="4"/>
        <v>0</v>
      </c>
      <c r="R135" s="44">
        <f t="shared" ref="R135:R198" si="6">N135</f>
        <v>0</v>
      </c>
      <c r="X135" s="45"/>
    </row>
    <row r="136" spans="1:24" s="44" customFormat="1" ht="46.8">
      <c r="A136" s="44">
        <v>66</v>
      </c>
      <c r="B136" s="6">
        <v>66</v>
      </c>
      <c r="C136" s="14" t="s">
        <v>135</v>
      </c>
      <c r="D136" s="12">
        <v>2000</v>
      </c>
      <c r="E136" s="12" t="s">
        <v>64</v>
      </c>
      <c r="F136" s="41">
        <v>30.508474576271187</v>
      </c>
      <c r="G136" s="39">
        <f>F136*1.18</f>
        <v>36</v>
      </c>
      <c r="H136" s="39">
        <f>D136*G136</f>
        <v>72000</v>
      </c>
      <c r="I136" s="46"/>
      <c r="J136" s="12" t="s">
        <v>64</v>
      </c>
      <c r="K136" s="41">
        <v>30.508474576271187</v>
      </c>
      <c r="L136" s="9">
        <f>I136*K136</f>
        <v>0</v>
      </c>
      <c r="M136" s="56">
        <f t="shared" si="5"/>
        <v>2000</v>
      </c>
      <c r="N136" s="12" t="s">
        <v>64</v>
      </c>
      <c r="O136" s="41">
        <v>30.508474576271187</v>
      </c>
      <c r="P136" s="53">
        <f>M136*O136</f>
        <v>61016.949152542373</v>
      </c>
      <c r="Q136" s="52">
        <f t="shared" si="4"/>
        <v>2000</v>
      </c>
      <c r="R136" s="44" t="str">
        <f t="shared" si="6"/>
        <v>Rmt</v>
      </c>
      <c r="U136" s="54">
        <f>M136</f>
        <v>2000</v>
      </c>
      <c r="V136" s="12" t="s">
        <v>64</v>
      </c>
      <c r="W136" s="53">
        <f>G136</f>
        <v>36</v>
      </c>
      <c r="X136" s="59">
        <f>U136*W136</f>
        <v>72000</v>
      </c>
    </row>
    <row r="137" spans="1:24" s="44" customFormat="1" ht="15.6" hidden="1">
      <c r="A137" s="44">
        <v>66</v>
      </c>
      <c r="C137" s="47"/>
      <c r="F137" s="45"/>
      <c r="G137" s="45"/>
      <c r="H137" s="45"/>
      <c r="M137" s="56">
        <f t="shared" si="5"/>
        <v>0</v>
      </c>
      <c r="Q137" s="52">
        <f t="shared" si="4"/>
        <v>0</v>
      </c>
      <c r="R137" s="44">
        <f t="shared" si="6"/>
        <v>0</v>
      </c>
      <c r="X137" s="45"/>
    </row>
    <row r="138" spans="1:24" s="44" customFormat="1" ht="46.8">
      <c r="A138" s="44">
        <v>67</v>
      </c>
      <c r="B138" s="6">
        <v>67</v>
      </c>
      <c r="C138" s="14" t="s">
        <v>137</v>
      </c>
      <c r="D138" s="12">
        <v>2000</v>
      </c>
      <c r="E138" s="12" t="s">
        <v>64</v>
      </c>
      <c r="F138" s="41">
        <v>84.745762711864415</v>
      </c>
      <c r="G138" s="39">
        <f>F138*1.18</f>
        <v>100</v>
      </c>
      <c r="H138" s="39">
        <f>D138*G138</f>
        <v>200000</v>
      </c>
      <c r="I138" s="46"/>
      <c r="J138" s="12" t="s">
        <v>64</v>
      </c>
      <c r="K138" s="41">
        <v>84.745762711864415</v>
      </c>
      <c r="L138" s="9">
        <f>I138*K138</f>
        <v>0</v>
      </c>
      <c r="M138" s="56">
        <f t="shared" si="5"/>
        <v>2000</v>
      </c>
      <c r="N138" s="12" t="s">
        <v>64</v>
      </c>
      <c r="O138" s="41">
        <v>84.745762711864415</v>
      </c>
      <c r="P138" s="53">
        <f>M138*O138</f>
        <v>169491.52542372883</v>
      </c>
      <c r="Q138" s="52">
        <f t="shared" si="4"/>
        <v>2000</v>
      </c>
      <c r="R138" s="44" t="str">
        <f t="shared" si="6"/>
        <v>Rmt</v>
      </c>
      <c r="U138" s="54">
        <f>M138</f>
        <v>2000</v>
      </c>
      <c r="V138" s="12" t="s">
        <v>64</v>
      </c>
      <c r="W138" s="53">
        <f>G138</f>
        <v>100</v>
      </c>
      <c r="X138" s="59">
        <f>U138*W138</f>
        <v>200000</v>
      </c>
    </row>
    <row r="139" spans="1:24" s="44" customFormat="1" ht="15.6" hidden="1">
      <c r="A139" s="44">
        <v>67</v>
      </c>
      <c r="C139" s="47"/>
      <c r="F139" s="45"/>
      <c r="G139" s="45"/>
      <c r="H139" s="45"/>
      <c r="M139" s="56">
        <f t="shared" si="5"/>
        <v>0</v>
      </c>
      <c r="Q139" s="52">
        <f t="shared" si="4"/>
        <v>0</v>
      </c>
      <c r="R139" s="44">
        <f t="shared" si="6"/>
        <v>0</v>
      </c>
      <c r="X139" s="45"/>
    </row>
    <row r="140" spans="1:24" s="44" customFormat="1" ht="46.8">
      <c r="A140" s="44">
        <v>68</v>
      </c>
      <c r="B140" s="6">
        <v>68</v>
      </c>
      <c r="C140" s="14" t="s">
        <v>139</v>
      </c>
      <c r="D140" s="12">
        <v>8000</v>
      </c>
      <c r="E140" s="12" t="s">
        <v>64</v>
      </c>
      <c r="F140" s="41">
        <v>122.88135593220339</v>
      </c>
      <c r="G140" s="39">
        <f>F140*1.18</f>
        <v>145</v>
      </c>
      <c r="H140" s="39">
        <f>D140*G140</f>
        <v>1160000</v>
      </c>
      <c r="I140" s="46"/>
      <c r="J140" s="12" t="s">
        <v>64</v>
      </c>
      <c r="K140" s="41">
        <v>122.88135593220339</v>
      </c>
      <c r="L140" s="9">
        <f>I140*K140</f>
        <v>0</v>
      </c>
      <c r="M140" s="56">
        <f t="shared" si="5"/>
        <v>8000</v>
      </c>
      <c r="N140" s="12" t="s">
        <v>64</v>
      </c>
      <c r="O140" s="41">
        <v>122.88135593220339</v>
      </c>
      <c r="P140" s="53">
        <f>M140*O140</f>
        <v>983050.84745762718</v>
      </c>
      <c r="Q140" s="52">
        <f t="shared" si="4"/>
        <v>8000</v>
      </c>
      <c r="R140" s="44" t="str">
        <f t="shared" si="6"/>
        <v>Rmt</v>
      </c>
      <c r="U140" s="54">
        <f>M140</f>
        <v>8000</v>
      </c>
      <c r="V140" s="12" t="s">
        <v>64</v>
      </c>
      <c r="W140" s="53">
        <f>G140</f>
        <v>145</v>
      </c>
      <c r="X140" s="59">
        <f>U140*W140</f>
        <v>1160000</v>
      </c>
    </row>
    <row r="141" spans="1:24" s="44" customFormat="1" ht="30" hidden="1" customHeight="1">
      <c r="A141" s="44">
        <v>68</v>
      </c>
      <c r="C141" s="47"/>
      <c r="F141" s="45"/>
      <c r="G141" s="45"/>
      <c r="H141" s="45"/>
      <c r="M141" s="56">
        <f t="shared" si="5"/>
        <v>0</v>
      </c>
      <c r="Q141" s="52">
        <f t="shared" si="4"/>
        <v>0</v>
      </c>
      <c r="R141" s="44">
        <f t="shared" si="6"/>
        <v>0</v>
      </c>
      <c r="X141" s="45"/>
    </row>
    <row r="142" spans="1:24" s="44" customFormat="1" ht="46.8">
      <c r="A142" s="44">
        <v>69</v>
      </c>
      <c r="B142" s="6">
        <v>69</v>
      </c>
      <c r="C142" s="14" t="s">
        <v>141</v>
      </c>
      <c r="D142" s="12">
        <v>5000</v>
      </c>
      <c r="E142" s="12" t="s">
        <v>64</v>
      </c>
      <c r="F142" s="41">
        <v>194.91525423728814</v>
      </c>
      <c r="G142" s="39">
        <f>F142*1.18</f>
        <v>230</v>
      </c>
      <c r="H142" s="39">
        <f>D142*G142</f>
        <v>1150000</v>
      </c>
      <c r="I142" s="46"/>
      <c r="J142" s="12" t="s">
        <v>64</v>
      </c>
      <c r="K142" s="41">
        <v>194.91525423728814</v>
      </c>
      <c r="L142" s="9">
        <f>I142*K142</f>
        <v>0</v>
      </c>
      <c r="M142" s="56">
        <f t="shared" si="5"/>
        <v>5000</v>
      </c>
      <c r="N142" s="12" t="s">
        <v>64</v>
      </c>
      <c r="O142" s="41">
        <v>194.91525423728814</v>
      </c>
      <c r="P142" s="53">
        <f>M142*O142</f>
        <v>974576.27118644072</v>
      </c>
      <c r="Q142" s="52">
        <f t="shared" si="4"/>
        <v>5000</v>
      </c>
      <c r="R142" s="44" t="str">
        <f t="shared" si="6"/>
        <v>Rmt</v>
      </c>
      <c r="U142" s="54">
        <f>M142</f>
        <v>5000</v>
      </c>
      <c r="V142" s="12" t="s">
        <v>64</v>
      </c>
      <c r="W142" s="53">
        <f>G142</f>
        <v>230</v>
      </c>
      <c r="X142" s="59">
        <f>U142*W142</f>
        <v>1150000</v>
      </c>
    </row>
    <row r="143" spans="1:24" s="44" customFormat="1" ht="15.6" hidden="1">
      <c r="A143" s="44">
        <v>69</v>
      </c>
      <c r="C143" s="47"/>
      <c r="F143" s="45"/>
      <c r="G143" s="45"/>
      <c r="H143" s="45"/>
      <c r="M143" s="56">
        <f t="shared" si="5"/>
        <v>0</v>
      </c>
      <c r="Q143" s="52">
        <f t="shared" si="4"/>
        <v>0</v>
      </c>
      <c r="R143" s="44">
        <f t="shared" si="6"/>
        <v>0</v>
      </c>
      <c r="X143" s="45"/>
    </row>
    <row r="144" spans="1:24" s="44" customFormat="1" ht="46.8">
      <c r="A144" s="44">
        <v>70</v>
      </c>
      <c r="B144" s="6">
        <v>70</v>
      </c>
      <c r="C144" s="14" t="s">
        <v>143</v>
      </c>
      <c r="D144" s="12">
        <v>300</v>
      </c>
      <c r="E144" s="12" t="s">
        <v>64</v>
      </c>
      <c r="F144" s="41">
        <v>275.42372881355936</v>
      </c>
      <c r="G144" s="39">
        <f>F144*1.18</f>
        <v>325.00000000000006</v>
      </c>
      <c r="H144" s="39">
        <f>D144*G144</f>
        <v>97500.000000000015</v>
      </c>
      <c r="I144" s="46"/>
      <c r="J144" s="12" t="s">
        <v>64</v>
      </c>
      <c r="K144" s="41">
        <v>275.42372881355936</v>
      </c>
      <c r="L144" s="9">
        <f>I144*K144</f>
        <v>0</v>
      </c>
      <c r="M144" s="56">
        <f t="shared" si="5"/>
        <v>300</v>
      </c>
      <c r="N144" s="12" t="s">
        <v>64</v>
      </c>
      <c r="O144" s="41">
        <v>275.42372881355936</v>
      </c>
      <c r="P144" s="53">
        <f>M144*O144</f>
        <v>82627.118644067814</v>
      </c>
      <c r="Q144" s="52">
        <f t="shared" si="4"/>
        <v>300</v>
      </c>
      <c r="R144" s="44" t="str">
        <f t="shared" si="6"/>
        <v>Rmt</v>
      </c>
      <c r="U144" s="54">
        <f>M144</f>
        <v>300</v>
      </c>
      <c r="V144" s="12" t="s">
        <v>64</v>
      </c>
      <c r="W144" s="53">
        <f>G144</f>
        <v>325.00000000000006</v>
      </c>
      <c r="X144" s="59">
        <f>U144*W144</f>
        <v>97500.000000000015</v>
      </c>
    </row>
    <row r="145" spans="1:24" s="44" customFormat="1" ht="15.6" hidden="1">
      <c r="A145" s="44">
        <v>70</v>
      </c>
      <c r="C145" s="47"/>
      <c r="F145" s="45"/>
      <c r="G145" s="45"/>
      <c r="H145" s="45"/>
      <c r="M145" s="56">
        <f t="shared" si="5"/>
        <v>0</v>
      </c>
      <c r="Q145" s="52">
        <f t="shared" si="4"/>
        <v>0</v>
      </c>
      <c r="R145" s="44">
        <f t="shared" si="6"/>
        <v>0</v>
      </c>
      <c r="X145" s="45"/>
    </row>
    <row r="146" spans="1:24" s="44" customFormat="1" ht="46.8">
      <c r="A146" s="44">
        <v>71</v>
      </c>
      <c r="B146" s="6">
        <v>71</v>
      </c>
      <c r="C146" s="14" t="s">
        <v>145</v>
      </c>
      <c r="D146" s="12">
        <v>300</v>
      </c>
      <c r="E146" s="12" t="s">
        <v>64</v>
      </c>
      <c r="F146" s="41">
        <v>461.86440677966107</v>
      </c>
      <c r="G146" s="39">
        <f>F146*1.18</f>
        <v>545</v>
      </c>
      <c r="H146" s="39">
        <f>D146*G146</f>
        <v>163500</v>
      </c>
      <c r="I146" s="46"/>
      <c r="J146" s="12" t="s">
        <v>64</v>
      </c>
      <c r="K146" s="41">
        <v>461.86440677966107</v>
      </c>
      <c r="L146" s="9">
        <f>I146*K146</f>
        <v>0</v>
      </c>
      <c r="M146" s="56">
        <f t="shared" si="5"/>
        <v>300</v>
      </c>
      <c r="N146" s="12" t="s">
        <v>64</v>
      </c>
      <c r="O146" s="41">
        <v>461.86440677966107</v>
      </c>
      <c r="P146" s="53">
        <f>M146*O146</f>
        <v>138559.32203389832</v>
      </c>
      <c r="Q146" s="52">
        <f t="shared" si="4"/>
        <v>300</v>
      </c>
      <c r="R146" s="44" t="str">
        <f t="shared" si="6"/>
        <v>Rmt</v>
      </c>
      <c r="U146" s="54">
        <f>M146</f>
        <v>300</v>
      </c>
      <c r="V146" s="12" t="s">
        <v>64</v>
      </c>
      <c r="W146" s="53">
        <f>G146</f>
        <v>545</v>
      </c>
      <c r="X146" s="59">
        <f>U146*W146</f>
        <v>163500</v>
      </c>
    </row>
    <row r="147" spans="1:24" s="44" customFormat="1" ht="15.6" hidden="1">
      <c r="A147" s="44">
        <v>71</v>
      </c>
      <c r="C147" s="47"/>
      <c r="F147" s="45"/>
      <c r="G147" s="45"/>
      <c r="H147" s="45"/>
      <c r="M147" s="56">
        <f t="shared" si="5"/>
        <v>0</v>
      </c>
      <c r="Q147" s="52">
        <f t="shared" si="4"/>
        <v>0</v>
      </c>
      <c r="R147" s="44">
        <f t="shared" si="6"/>
        <v>0</v>
      </c>
      <c r="X147" s="45"/>
    </row>
    <row r="148" spans="1:24" s="44" customFormat="1" ht="46.8">
      <c r="A148" s="44">
        <v>72</v>
      </c>
      <c r="B148" s="6">
        <v>72</v>
      </c>
      <c r="C148" s="14" t="s">
        <v>147</v>
      </c>
      <c r="D148" s="12">
        <v>500</v>
      </c>
      <c r="E148" s="12" t="s">
        <v>64</v>
      </c>
      <c r="F148" s="41">
        <v>720.33898305084745</v>
      </c>
      <c r="G148" s="39">
        <f>F148*1.18</f>
        <v>849.99999999999989</v>
      </c>
      <c r="H148" s="39">
        <f>D148*G148</f>
        <v>424999.99999999994</v>
      </c>
      <c r="I148" s="46"/>
      <c r="J148" s="12" t="s">
        <v>64</v>
      </c>
      <c r="K148" s="41">
        <v>720.33898305084745</v>
      </c>
      <c r="L148" s="9">
        <f>I148*K148</f>
        <v>0</v>
      </c>
      <c r="M148" s="56">
        <f t="shared" si="5"/>
        <v>500</v>
      </c>
      <c r="N148" s="12" t="s">
        <v>64</v>
      </c>
      <c r="O148" s="41">
        <v>720.33898305084745</v>
      </c>
      <c r="P148" s="53">
        <f>M148*O148</f>
        <v>360169.49152542371</v>
      </c>
      <c r="Q148" s="52">
        <f t="shared" si="4"/>
        <v>500</v>
      </c>
      <c r="R148" s="44" t="str">
        <f t="shared" si="6"/>
        <v>Rmt</v>
      </c>
      <c r="U148" s="54">
        <f>M148</f>
        <v>500</v>
      </c>
      <c r="V148" s="12" t="s">
        <v>64</v>
      </c>
      <c r="W148" s="53">
        <f>G148</f>
        <v>849.99999999999989</v>
      </c>
      <c r="X148" s="59">
        <f>U148*W148</f>
        <v>424999.99999999994</v>
      </c>
    </row>
    <row r="149" spans="1:24" s="44" customFormat="1" ht="15.6" hidden="1">
      <c r="A149" s="44">
        <v>72</v>
      </c>
      <c r="C149" s="47"/>
      <c r="F149" s="45"/>
      <c r="G149" s="45"/>
      <c r="H149" s="45"/>
      <c r="M149" s="56">
        <f t="shared" si="5"/>
        <v>0</v>
      </c>
      <c r="Q149" s="52">
        <f t="shared" si="4"/>
        <v>0</v>
      </c>
      <c r="R149" s="44">
        <f t="shared" si="6"/>
        <v>0</v>
      </c>
      <c r="X149" s="45"/>
    </row>
    <row r="150" spans="1:24" s="44" customFormat="1" ht="31.2">
      <c r="A150" s="44">
        <v>73</v>
      </c>
      <c r="B150" s="6">
        <v>73</v>
      </c>
      <c r="C150" s="14" t="s">
        <v>149</v>
      </c>
      <c r="D150" s="12">
        <v>8</v>
      </c>
      <c r="E150" s="6" t="s">
        <v>14</v>
      </c>
      <c r="F150" s="41">
        <v>1525.4237288135594</v>
      </c>
      <c r="G150" s="39">
        <f>F150*1.18</f>
        <v>1800</v>
      </c>
      <c r="H150" s="39">
        <f>D150*G150</f>
        <v>14400</v>
      </c>
      <c r="I150" s="46"/>
      <c r="J150" s="6" t="s">
        <v>14</v>
      </c>
      <c r="K150" s="41">
        <v>1525.4237288135594</v>
      </c>
      <c r="L150" s="9">
        <f>I150*K150</f>
        <v>0</v>
      </c>
      <c r="M150" s="56">
        <f t="shared" si="5"/>
        <v>8</v>
      </c>
      <c r="N150" s="6" t="s">
        <v>14</v>
      </c>
      <c r="O150" s="41">
        <v>1525.4237288135594</v>
      </c>
      <c r="P150" s="53">
        <f>M150*O150</f>
        <v>12203.389830508475</v>
      </c>
      <c r="Q150" s="52">
        <f t="shared" si="4"/>
        <v>8</v>
      </c>
      <c r="R150" s="44" t="str">
        <f t="shared" si="6"/>
        <v>Nos</v>
      </c>
      <c r="U150" s="54">
        <f>M150</f>
        <v>8</v>
      </c>
      <c r="V150" s="6" t="s">
        <v>14</v>
      </c>
      <c r="W150" s="53">
        <f>G150</f>
        <v>1800</v>
      </c>
      <c r="X150" s="59">
        <f>U150*W150</f>
        <v>14400</v>
      </c>
    </row>
    <row r="151" spans="1:24" s="44" customFormat="1" ht="15.6" hidden="1">
      <c r="A151" s="44">
        <v>73</v>
      </c>
      <c r="C151" s="47"/>
      <c r="F151" s="45"/>
      <c r="G151" s="45"/>
      <c r="H151" s="45"/>
      <c r="M151" s="56">
        <f t="shared" si="5"/>
        <v>0</v>
      </c>
      <c r="Q151" s="52">
        <f t="shared" si="4"/>
        <v>0</v>
      </c>
      <c r="R151" s="44">
        <f t="shared" si="6"/>
        <v>0</v>
      </c>
      <c r="X151" s="45"/>
    </row>
    <row r="152" spans="1:24" s="44" customFormat="1" ht="46.8">
      <c r="A152" s="44">
        <v>74</v>
      </c>
      <c r="B152" s="6">
        <v>74</v>
      </c>
      <c r="C152" s="14" t="s">
        <v>151</v>
      </c>
      <c r="D152" s="6">
        <v>10</v>
      </c>
      <c r="E152" s="6" t="s">
        <v>14</v>
      </c>
      <c r="F152" s="41">
        <v>11016.949152542373</v>
      </c>
      <c r="G152" s="39">
        <f>F152*1.18</f>
        <v>13000</v>
      </c>
      <c r="H152" s="39">
        <f>D152*G152</f>
        <v>130000</v>
      </c>
      <c r="I152" s="46"/>
      <c r="J152" s="6" t="s">
        <v>14</v>
      </c>
      <c r="K152" s="41">
        <v>11016.949152542373</v>
      </c>
      <c r="L152" s="9">
        <f>I152*K152</f>
        <v>0</v>
      </c>
      <c r="M152" s="56">
        <f t="shared" si="5"/>
        <v>10</v>
      </c>
      <c r="N152" s="6" t="s">
        <v>14</v>
      </c>
      <c r="O152" s="41">
        <v>11016.949152542373</v>
      </c>
      <c r="P152" s="53">
        <f>M152*O152</f>
        <v>110169.49152542373</v>
      </c>
      <c r="Q152" s="52">
        <f t="shared" si="4"/>
        <v>10</v>
      </c>
      <c r="R152" s="44" t="str">
        <f t="shared" si="6"/>
        <v>Nos</v>
      </c>
      <c r="U152" s="54">
        <f>M152</f>
        <v>10</v>
      </c>
      <c r="V152" s="6" t="s">
        <v>14</v>
      </c>
      <c r="W152" s="53">
        <f>G152</f>
        <v>13000</v>
      </c>
      <c r="X152" s="59">
        <f>U152*W152</f>
        <v>130000</v>
      </c>
    </row>
    <row r="153" spans="1:24" s="44" customFormat="1" ht="15.6" hidden="1">
      <c r="A153" s="44">
        <v>74</v>
      </c>
      <c r="C153" s="47"/>
      <c r="F153" s="45"/>
      <c r="G153" s="45"/>
      <c r="H153" s="45"/>
      <c r="M153" s="56">
        <f t="shared" si="5"/>
        <v>0</v>
      </c>
      <c r="Q153" s="52">
        <f t="shared" si="4"/>
        <v>0</v>
      </c>
      <c r="R153" s="44">
        <f t="shared" si="6"/>
        <v>0</v>
      </c>
      <c r="X153" s="45"/>
    </row>
    <row r="154" spans="1:24" s="44" customFormat="1" ht="46.8">
      <c r="A154" s="44">
        <v>75</v>
      </c>
      <c r="B154" s="6">
        <v>75</v>
      </c>
      <c r="C154" s="14" t="s">
        <v>153</v>
      </c>
      <c r="D154" s="6">
        <v>14</v>
      </c>
      <c r="E154" s="6" t="s">
        <v>14</v>
      </c>
      <c r="F154" s="41">
        <v>11016.949152542373</v>
      </c>
      <c r="G154" s="39">
        <f>F154*1.18</f>
        <v>13000</v>
      </c>
      <c r="H154" s="39">
        <f>D154*G154</f>
        <v>182000</v>
      </c>
      <c r="I154" s="46"/>
      <c r="J154" s="6" t="s">
        <v>14</v>
      </c>
      <c r="K154" s="41">
        <v>11016.949152542373</v>
      </c>
      <c r="L154" s="9">
        <f>I154*K154</f>
        <v>0</v>
      </c>
      <c r="M154" s="56">
        <f t="shared" si="5"/>
        <v>14</v>
      </c>
      <c r="N154" s="6" t="s">
        <v>14</v>
      </c>
      <c r="O154" s="41">
        <v>11016.949152542373</v>
      </c>
      <c r="P154" s="53">
        <f>M154*O154</f>
        <v>154237.28813559323</v>
      </c>
      <c r="Q154" s="52">
        <f t="shared" si="4"/>
        <v>14</v>
      </c>
      <c r="R154" s="44" t="str">
        <f t="shared" si="6"/>
        <v>Nos</v>
      </c>
      <c r="U154" s="54">
        <f>M154</f>
        <v>14</v>
      </c>
      <c r="V154" s="6" t="s">
        <v>14</v>
      </c>
      <c r="W154" s="53">
        <f>G154</f>
        <v>13000</v>
      </c>
      <c r="X154" s="59">
        <f>U154*W154</f>
        <v>182000</v>
      </c>
    </row>
    <row r="155" spans="1:24" s="44" customFormat="1" ht="15.6" hidden="1">
      <c r="A155" s="44">
        <v>75</v>
      </c>
      <c r="C155" s="47"/>
      <c r="F155" s="45"/>
      <c r="G155" s="45"/>
      <c r="H155" s="45"/>
      <c r="M155" s="56">
        <f t="shared" si="5"/>
        <v>0</v>
      </c>
      <c r="Q155" s="52">
        <f t="shared" si="4"/>
        <v>0</v>
      </c>
      <c r="R155" s="44">
        <f t="shared" si="6"/>
        <v>0</v>
      </c>
      <c r="X155" s="45"/>
    </row>
    <row r="156" spans="1:24" s="44" customFormat="1" ht="31.2">
      <c r="A156" s="44">
        <v>76</v>
      </c>
      <c r="B156" s="6">
        <v>76</v>
      </c>
      <c r="C156" s="14" t="s">
        <v>155</v>
      </c>
      <c r="D156" s="6">
        <v>5</v>
      </c>
      <c r="E156" s="6" t="s">
        <v>14</v>
      </c>
      <c r="F156" s="41">
        <v>42372.881355932208</v>
      </c>
      <c r="G156" s="39">
        <f>F156*1.18</f>
        <v>50000</v>
      </c>
      <c r="H156" s="39">
        <f>D156*G156</f>
        <v>250000</v>
      </c>
      <c r="I156" s="46"/>
      <c r="J156" s="6" t="s">
        <v>14</v>
      </c>
      <c r="K156" s="41">
        <v>42372.881355932208</v>
      </c>
      <c r="L156" s="9">
        <f>I156*K156</f>
        <v>0</v>
      </c>
      <c r="M156" s="56">
        <f t="shared" si="5"/>
        <v>5</v>
      </c>
      <c r="N156" s="6" t="s">
        <v>14</v>
      </c>
      <c r="O156" s="41">
        <v>42372.881355932208</v>
      </c>
      <c r="P156" s="53">
        <f>M156*O156</f>
        <v>211864.40677966105</v>
      </c>
      <c r="Q156" s="52">
        <f t="shared" si="4"/>
        <v>5</v>
      </c>
      <c r="R156" s="44" t="str">
        <f t="shared" si="6"/>
        <v>Nos</v>
      </c>
      <c r="U156" s="54">
        <f>M156</f>
        <v>5</v>
      </c>
      <c r="V156" s="6" t="s">
        <v>14</v>
      </c>
      <c r="W156" s="53">
        <f>G156</f>
        <v>50000</v>
      </c>
      <c r="X156" s="59">
        <f>U156*W156</f>
        <v>250000</v>
      </c>
    </row>
    <row r="157" spans="1:24" s="44" customFormat="1" ht="15.6" hidden="1">
      <c r="A157" s="44">
        <v>76</v>
      </c>
      <c r="C157" s="47"/>
      <c r="F157" s="45"/>
      <c r="G157" s="45"/>
      <c r="H157" s="45"/>
      <c r="M157" s="56">
        <f t="shared" si="5"/>
        <v>0</v>
      </c>
      <c r="Q157" s="52">
        <f t="shared" si="4"/>
        <v>0</v>
      </c>
      <c r="R157" s="44">
        <f t="shared" si="6"/>
        <v>0</v>
      </c>
      <c r="X157" s="45"/>
    </row>
    <row r="158" spans="1:24" s="44" customFormat="1" ht="46.8">
      <c r="A158" s="44">
        <v>77</v>
      </c>
      <c r="B158" s="6">
        <v>77</v>
      </c>
      <c r="C158" s="14" t="s">
        <v>157</v>
      </c>
      <c r="D158" s="6">
        <v>10</v>
      </c>
      <c r="E158" s="6" t="s">
        <v>14</v>
      </c>
      <c r="F158" s="41">
        <v>5084.7457627118647</v>
      </c>
      <c r="G158" s="39">
        <f>F158*1.18</f>
        <v>6000</v>
      </c>
      <c r="H158" s="39">
        <f>D158*G158</f>
        <v>60000</v>
      </c>
      <c r="I158" s="46"/>
      <c r="J158" s="6" t="s">
        <v>14</v>
      </c>
      <c r="K158" s="41">
        <v>5084.7457627118647</v>
      </c>
      <c r="L158" s="9">
        <f>I158*K158</f>
        <v>0</v>
      </c>
      <c r="M158" s="56">
        <f t="shared" si="5"/>
        <v>10</v>
      </c>
      <c r="N158" s="6" t="s">
        <v>14</v>
      </c>
      <c r="O158" s="41">
        <v>5084.7457627118647</v>
      </c>
      <c r="P158" s="53">
        <f>M158*O158</f>
        <v>50847.457627118645</v>
      </c>
      <c r="Q158" s="52">
        <f t="shared" si="4"/>
        <v>10</v>
      </c>
      <c r="R158" s="44" t="str">
        <f t="shared" si="6"/>
        <v>Nos</v>
      </c>
      <c r="U158" s="54">
        <f>M158</f>
        <v>10</v>
      </c>
      <c r="V158" s="6" t="s">
        <v>14</v>
      </c>
      <c r="W158" s="53">
        <f>G158</f>
        <v>6000</v>
      </c>
      <c r="X158" s="59">
        <f>U158*W158</f>
        <v>60000</v>
      </c>
    </row>
    <row r="159" spans="1:24" s="44" customFormat="1" ht="15.6" hidden="1">
      <c r="A159" s="44">
        <v>77</v>
      </c>
      <c r="C159" s="47"/>
      <c r="F159" s="45"/>
      <c r="G159" s="45"/>
      <c r="H159" s="45"/>
      <c r="M159" s="56">
        <f t="shared" si="5"/>
        <v>0</v>
      </c>
      <c r="Q159" s="52">
        <f t="shared" si="4"/>
        <v>0</v>
      </c>
      <c r="R159" s="44">
        <f t="shared" si="6"/>
        <v>0</v>
      </c>
      <c r="X159" s="45"/>
    </row>
    <row r="160" spans="1:24" s="44" customFormat="1" ht="31.2">
      <c r="A160" s="44">
        <v>78</v>
      </c>
      <c r="B160" s="6">
        <v>78</v>
      </c>
      <c r="C160" s="14" t="s">
        <v>159</v>
      </c>
      <c r="D160" s="12">
        <v>18</v>
      </c>
      <c r="E160" s="6" t="s">
        <v>14</v>
      </c>
      <c r="F160" s="41">
        <v>19067.796610169491</v>
      </c>
      <c r="G160" s="39">
        <f>F160*1.18</f>
        <v>22500</v>
      </c>
      <c r="H160" s="39">
        <f>D160*G160</f>
        <v>405000</v>
      </c>
      <c r="I160" s="46"/>
      <c r="J160" s="6" t="s">
        <v>14</v>
      </c>
      <c r="K160" s="41">
        <v>19067.796610169491</v>
      </c>
      <c r="L160" s="9">
        <f>I160*K160</f>
        <v>0</v>
      </c>
      <c r="M160" s="56">
        <f t="shared" si="5"/>
        <v>18</v>
      </c>
      <c r="N160" s="6" t="s">
        <v>14</v>
      </c>
      <c r="O160" s="41">
        <v>19067.796610169491</v>
      </c>
      <c r="P160" s="53">
        <f>M160*O160</f>
        <v>343220.33898305084</v>
      </c>
      <c r="Q160" s="52">
        <f t="shared" si="4"/>
        <v>18</v>
      </c>
      <c r="R160" s="44" t="str">
        <f t="shared" si="6"/>
        <v>Nos</v>
      </c>
      <c r="U160" s="54">
        <f>M160</f>
        <v>18</v>
      </c>
      <c r="V160" s="6" t="s">
        <v>14</v>
      </c>
      <c r="W160" s="53">
        <f>G160</f>
        <v>22500</v>
      </c>
      <c r="X160" s="59">
        <f>U160*W160</f>
        <v>405000</v>
      </c>
    </row>
    <row r="161" spans="1:24" s="44" customFormat="1" ht="15.6" hidden="1">
      <c r="A161" s="44">
        <v>78</v>
      </c>
      <c r="C161" s="47"/>
      <c r="F161" s="45"/>
      <c r="G161" s="45"/>
      <c r="H161" s="45"/>
      <c r="M161" s="56">
        <f t="shared" si="5"/>
        <v>0</v>
      </c>
      <c r="Q161" s="52">
        <f t="shared" si="4"/>
        <v>0</v>
      </c>
      <c r="R161" s="44">
        <f t="shared" si="6"/>
        <v>0</v>
      </c>
      <c r="X161" s="45"/>
    </row>
    <row r="162" spans="1:24" s="44" customFormat="1" ht="46.8">
      <c r="A162" s="44">
        <v>79</v>
      </c>
      <c r="B162" s="6">
        <v>79</v>
      </c>
      <c r="C162" s="14" t="s">
        <v>161</v>
      </c>
      <c r="D162" s="12">
        <v>18</v>
      </c>
      <c r="E162" s="6" t="s">
        <v>14</v>
      </c>
      <c r="F162" s="41">
        <v>45762.711864406781</v>
      </c>
      <c r="G162" s="39">
        <f>F162*1.18</f>
        <v>54000</v>
      </c>
      <c r="H162" s="39">
        <f>D162*G162</f>
        <v>972000</v>
      </c>
      <c r="I162" s="46"/>
      <c r="J162" s="6" t="s">
        <v>14</v>
      </c>
      <c r="K162" s="41">
        <v>45762.711864406781</v>
      </c>
      <c r="L162" s="9">
        <f>I162*K162</f>
        <v>0</v>
      </c>
      <c r="M162" s="56">
        <f t="shared" si="5"/>
        <v>18</v>
      </c>
      <c r="N162" s="6" t="s">
        <v>14</v>
      </c>
      <c r="O162" s="41">
        <v>45762.711864406781</v>
      </c>
      <c r="P162" s="53">
        <f>M162*O162</f>
        <v>823728.81355932204</v>
      </c>
      <c r="Q162" s="52">
        <f t="shared" si="4"/>
        <v>18</v>
      </c>
      <c r="R162" s="44" t="str">
        <f t="shared" si="6"/>
        <v>Nos</v>
      </c>
      <c r="U162" s="54">
        <f>M162</f>
        <v>18</v>
      </c>
      <c r="V162" s="6" t="s">
        <v>14</v>
      </c>
      <c r="W162" s="53">
        <f>G162</f>
        <v>54000</v>
      </c>
      <c r="X162" s="59">
        <f>U162*W162</f>
        <v>972000</v>
      </c>
    </row>
    <row r="163" spans="1:24" s="44" customFormat="1" ht="15.6" hidden="1">
      <c r="A163" s="44">
        <v>79</v>
      </c>
      <c r="C163" s="47"/>
      <c r="F163" s="45"/>
      <c r="G163" s="45"/>
      <c r="H163" s="45"/>
      <c r="M163" s="56">
        <f t="shared" si="5"/>
        <v>0</v>
      </c>
      <c r="Q163" s="52">
        <f t="shared" si="4"/>
        <v>0</v>
      </c>
      <c r="R163" s="44">
        <f t="shared" si="6"/>
        <v>0</v>
      </c>
      <c r="X163" s="45"/>
    </row>
    <row r="164" spans="1:24" s="44" customFormat="1" ht="31.2">
      <c r="A164" s="44">
        <v>80</v>
      </c>
      <c r="B164" s="6">
        <v>80</v>
      </c>
      <c r="C164" s="14" t="s">
        <v>163</v>
      </c>
      <c r="D164" s="12">
        <v>6</v>
      </c>
      <c r="E164" s="6" t="s">
        <v>14</v>
      </c>
      <c r="F164" s="41">
        <v>21186.440677966104</v>
      </c>
      <c r="G164" s="39">
        <f>F164*1.18</f>
        <v>25000</v>
      </c>
      <c r="H164" s="39">
        <f>D164*G164</f>
        <v>150000</v>
      </c>
      <c r="I164" s="46"/>
      <c r="J164" s="6" t="s">
        <v>14</v>
      </c>
      <c r="K164" s="41">
        <v>21186.440677966104</v>
      </c>
      <c r="L164" s="9">
        <f>I164*K164</f>
        <v>0</v>
      </c>
      <c r="M164" s="56">
        <f t="shared" si="5"/>
        <v>6</v>
      </c>
      <c r="N164" s="6" t="s">
        <v>14</v>
      </c>
      <c r="O164" s="41">
        <v>21186.440677966104</v>
      </c>
      <c r="P164" s="53">
        <f>M164*O164</f>
        <v>127118.64406779662</v>
      </c>
      <c r="Q164" s="52">
        <f t="shared" si="4"/>
        <v>6</v>
      </c>
      <c r="R164" s="44" t="str">
        <f t="shared" si="6"/>
        <v>Nos</v>
      </c>
      <c r="U164" s="54">
        <f>M164</f>
        <v>6</v>
      </c>
      <c r="V164" s="6" t="s">
        <v>14</v>
      </c>
      <c r="W164" s="53">
        <f>G164</f>
        <v>25000</v>
      </c>
      <c r="X164" s="59">
        <f>U164*W164</f>
        <v>150000</v>
      </c>
    </row>
    <row r="165" spans="1:24" s="44" customFormat="1" ht="15.6" hidden="1">
      <c r="A165" s="44">
        <v>80</v>
      </c>
      <c r="C165" s="47"/>
      <c r="F165" s="45"/>
      <c r="G165" s="45"/>
      <c r="H165" s="45"/>
      <c r="M165" s="56">
        <f t="shared" si="5"/>
        <v>0</v>
      </c>
      <c r="Q165" s="52">
        <f t="shared" si="4"/>
        <v>0</v>
      </c>
      <c r="R165" s="44">
        <f t="shared" si="6"/>
        <v>0</v>
      </c>
      <c r="X165" s="45"/>
    </row>
    <row r="166" spans="1:24" s="44" customFormat="1" ht="15.6">
      <c r="A166" s="44">
        <v>81</v>
      </c>
      <c r="B166" s="6">
        <v>81</v>
      </c>
      <c r="C166" s="14" t="s">
        <v>165</v>
      </c>
      <c r="D166" s="6">
        <v>400</v>
      </c>
      <c r="E166" s="12" t="s">
        <v>64</v>
      </c>
      <c r="F166" s="41">
        <v>381.35593220338984</v>
      </c>
      <c r="G166" s="39">
        <f>F166*1.18</f>
        <v>450</v>
      </c>
      <c r="H166" s="39">
        <f>D166*G166</f>
        <v>180000</v>
      </c>
      <c r="I166" s="46"/>
      <c r="J166" s="12" t="s">
        <v>64</v>
      </c>
      <c r="K166" s="41">
        <v>381.35593220338984</v>
      </c>
      <c r="L166" s="9">
        <f>I166*K166</f>
        <v>0</v>
      </c>
      <c r="M166" s="56">
        <f t="shared" si="5"/>
        <v>400</v>
      </c>
      <c r="N166" s="12" t="s">
        <v>64</v>
      </c>
      <c r="O166" s="41">
        <v>381.35593220338984</v>
      </c>
      <c r="P166" s="53">
        <f>M166*O166</f>
        <v>152542.37288135593</v>
      </c>
      <c r="Q166" s="52">
        <f t="shared" si="4"/>
        <v>400</v>
      </c>
      <c r="R166" s="44" t="str">
        <f t="shared" si="6"/>
        <v>Rmt</v>
      </c>
      <c r="U166" s="54">
        <f>M166</f>
        <v>400</v>
      </c>
      <c r="V166" s="12" t="s">
        <v>64</v>
      </c>
      <c r="W166" s="53">
        <f>G166</f>
        <v>450</v>
      </c>
      <c r="X166" s="59">
        <f>U166*W166</f>
        <v>180000</v>
      </c>
    </row>
    <row r="167" spans="1:24" s="44" customFormat="1" ht="15.6" hidden="1">
      <c r="A167" s="44">
        <v>81</v>
      </c>
      <c r="C167" s="47"/>
      <c r="F167" s="45"/>
      <c r="G167" s="45"/>
      <c r="H167" s="45"/>
      <c r="M167" s="56">
        <f t="shared" si="5"/>
        <v>0</v>
      </c>
      <c r="Q167" s="52">
        <f t="shared" si="4"/>
        <v>0</v>
      </c>
      <c r="R167" s="44">
        <f t="shared" si="6"/>
        <v>0</v>
      </c>
      <c r="X167" s="45"/>
    </row>
    <row r="168" spans="1:24" s="44" customFormat="1" ht="15.6">
      <c r="A168" s="44">
        <v>82</v>
      </c>
      <c r="B168" s="6">
        <v>82</v>
      </c>
      <c r="C168" s="14" t="s">
        <v>167</v>
      </c>
      <c r="D168" s="6">
        <v>400</v>
      </c>
      <c r="E168" s="12" t="s">
        <v>64</v>
      </c>
      <c r="F168" s="41">
        <v>254.23728813559325</v>
      </c>
      <c r="G168" s="39">
        <f>F168*1.18</f>
        <v>300</v>
      </c>
      <c r="H168" s="39">
        <f>D168*G168</f>
        <v>120000</v>
      </c>
      <c r="I168" s="46"/>
      <c r="J168" s="12" t="s">
        <v>64</v>
      </c>
      <c r="K168" s="41">
        <v>254.23728813559325</v>
      </c>
      <c r="L168" s="9">
        <f>I168*K168</f>
        <v>0</v>
      </c>
      <c r="M168" s="56">
        <f t="shared" si="5"/>
        <v>400</v>
      </c>
      <c r="N168" s="12" t="s">
        <v>64</v>
      </c>
      <c r="O168" s="41">
        <v>254.23728813559325</v>
      </c>
      <c r="P168" s="53">
        <f>M168*O168</f>
        <v>101694.9152542373</v>
      </c>
      <c r="Q168" s="52">
        <f t="shared" si="4"/>
        <v>400</v>
      </c>
      <c r="R168" s="44" t="str">
        <f t="shared" si="6"/>
        <v>Rmt</v>
      </c>
      <c r="U168" s="54">
        <f>M168</f>
        <v>400</v>
      </c>
      <c r="V168" s="12" t="s">
        <v>64</v>
      </c>
      <c r="W168" s="53">
        <f>G168</f>
        <v>300</v>
      </c>
      <c r="X168" s="59">
        <f>U168*W168</f>
        <v>120000</v>
      </c>
    </row>
    <row r="169" spans="1:24" s="44" customFormat="1" ht="15.6" hidden="1">
      <c r="A169" s="44">
        <v>82</v>
      </c>
      <c r="C169" s="47"/>
      <c r="F169" s="45"/>
      <c r="G169" s="45"/>
      <c r="H169" s="45"/>
      <c r="M169" s="56">
        <f t="shared" si="5"/>
        <v>0</v>
      </c>
      <c r="Q169" s="52">
        <f t="shared" si="4"/>
        <v>0</v>
      </c>
      <c r="R169" s="44">
        <f t="shared" si="6"/>
        <v>0</v>
      </c>
      <c r="X169" s="45"/>
    </row>
    <row r="170" spans="1:24" s="44" customFormat="1" ht="31.2">
      <c r="A170" s="44">
        <v>83</v>
      </c>
      <c r="B170" s="6">
        <v>83</v>
      </c>
      <c r="C170" s="14" t="s">
        <v>169</v>
      </c>
      <c r="D170" s="12">
        <v>20</v>
      </c>
      <c r="E170" s="6" t="s">
        <v>14</v>
      </c>
      <c r="F170" s="41">
        <v>4067.7966101694919</v>
      </c>
      <c r="G170" s="39">
        <f>F170*1.18</f>
        <v>4800</v>
      </c>
      <c r="H170" s="39">
        <f>D170*G170</f>
        <v>96000</v>
      </c>
      <c r="I170" s="46"/>
      <c r="J170" s="6" t="s">
        <v>14</v>
      </c>
      <c r="K170" s="41">
        <v>4067.7966101694919</v>
      </c>
      <c r="L170" s="9">
        <f>I170*K170</f>
        <v>0</v>
      </c>
      <c r="M170" s="56">
        <f t="shared" si="5"/>
        <v>20</v>
      </c>
      <c r="N170" s="6" t="s">
        <v>14</v>
      </c>
      <c r="O170" s="41">
        <v>4067.7966101694919</v>
      </c>
      <c r="P170" s="53">
        <f>M170*O170</f>
        <v>81355.932203389835</v>
      </c>
      <c r="Q170" s="52">
        <f t="shared" si="4"/>
        <v>20</v>
      </c>
      <c r="R170" s="44" t="str">
        <f t="shared" si="6"/>
        <v>Nos</v>
      </c>
      <c r="U170" s="54">
        <f>M170</f>
        <v>20</v>
      </c>
      <c r="V170" s="6" t="s">
        <v>14</v>
      </c>
      <c r="W170" s="53">
        <f>G170</f>
        <v>4800</v>
      </c>
      <c r="X170" s="59">
        <f>U170*W170</f>
        <v>96000</v>
      </c>
    </row>
    <row r="171" spans="1:24" s="44" customFormat="1" ht="15.6" hidden="1">
      <c r="A171" s="44">
        <v>83</v>
      </c>
      <c r="C171" s="47"/>
      <c r="F171" s="45"/>
      <c r="G171" s="45"/>
      <c r="H171" s="45"/>
      <c r="M171" s="56">
        <f t="shared" si="5"/>
        <v>0</v>
      </c>
      <c r="Q171" s="52">
        <f t="shared" si="4"/>
        <v>0</v>
      </c>
      <c r="R171" s="44">
        <f t="shared" si="6"/>
        <v>0</v>
      </c>
      <c r="X171" s="45"/>
    </row>
    <row r="172" spans="1:24" s="44" customFormat="1" ht="31.2">
      <c r="A172" s="44">
        <v>84</v>
      </c>
      <c r="B172" s="6">
        <v>84</v>
      </c>
      <c r="C172" s="14" t="s">
        <v>171</v>
      </c>
      <c r="D172" s="12">
        <v>60</v>
      </c>
      <c r="E172" s="6" t="s">
        <v>14</v>
      </c>
      <c r="F172" s="41">
        <v>3389.8305084745766</v>
      </c>
      <c r="G172" s="39">
        <f>F172*1.18</f>
        <v>4000</v>
      </c>
      <c r="H172" s="39">
        <f>D172*G172</f>
        <v>240000</v>
      </c>
      <c r="I172" s="46"/>
      <c r="J172" s="6" t="s">
        <v>14</v>
      </c>
      <c r="K172" s="41">
        <v>3389.8305084745766</v>
      </c>
      <c r="L172" s="9">
        <f>I172*K172</f>
        <v>0</v>
      </c>
      <c r="M172" s="56">
        <f t="shared" si="5"/>
        <v>60</v>
      </c>
      <c r="N172" s="6" t="s">
        <v>14</v>
      </c>
      <c r="O172" s="41">
        <v>3389.8305084745766</v>
      </c>
      <c r="P172" s="53">
        <f>M172*O172</f>
        <v>203389.83050847461</v>
      </c>
      <c r="Q172" s="52">
        <f t="shared" si="4"/>
        <v>60</v>
      </c>
      <c r="R172" s="44" t="str">
        <f t="shared" si="6"/>
        <v>Nos</v>
      </c>
      <c r="U172" s="54">
        <f>M172</f>
        <v>60</v>
      </c>
      <c r="V172" s="6" t="s">
        <v>14</v>
      </c>
      <c r="W172" s="53">
        <f>G172</f>
        <v>4000</v>
      </c>
      <c r="X172" s="59">
        <f>U172*W172</f>
        <v>240000</v>
      </c>
    </row>
    <row r="173" spans="1:24" s="44" customFormat="1" ht="15.6" hidden="1">
      <c r="A173" s="44">
        <v>84</v>
      </c>
      <c r="C173" s="47"/>
      <c r="F173" s="45"/>
      <c r="G173" s="45"/>
      <c r="H173" s="45"/>
      <c r="M173" s="56">
        <f t="shared" si="5"/>
        <v>0</v>
      </c>
      <c r="Q173" s="52">
        <f t="shared" si="4"/>
        <v>0</v>
      </c>
      <c r="R173" s="44">
        <f t="shared" si="6"/>
        <v>0</v>
      </c>
      <c r="X173" s="45"/>
    </row>
    <row r="174" spans="1:24" s="44" customFormat="1" ht="46.8">
      <c r="A174" s="44">
        <v>85</v>
      </c>
      <c r="B174" s="6">
        <v>85</v>
      </c>
      <c r="C174" s="14" t="s">
        <v>173</v>
      </c>
      <c r="D174" s="12">
        <v>215</v>
      </c>
      <c r="E174" s="6" t="s">
        <v>14</v>
      </c>
      <c r="F174" s="41">
        <v>1186.4406779661017</v>
      </c>
      <c r="G174" s="39">
        <f>F174*1.18</f>
        <v>1400</v>
      </c>
      <c r="H174" s="39">
        <f>D174*G174</f>
        <v>301000</v>
      </c>
      <c r="I174" s="46"/>
      <c r="J174" s="6" t="s">
        <v>14</v>
      </c>
      <c r="K174" s="41">
        <v>1186.4406779661017</v>
      </c>
      <c r="L174" s="9">
        <f>I174*K174</f>
        <v>0</v>
      </c>
      <c r="M174" s="56">
        <f t="shared" si="5"/>
        <v>215</v>
      </c>
      <c r="N174" s="6" t="s">
        <v>14</v>
      </c>
      <c r="O174" s="41">
        <v>1186.4406779661017</v>
      </c>
      <c r="P174" s="53">
        <f>M174*O174</f>
        <v>255084.74576271186</v>
      </c>
      <c r="Q174" s="52">
        <f t="shared" si="4"/>
        <v>215</v>
      </c>
      <c r="R174" s="44" t="str">
        <f t="shared" si="6"/>
        <v>Nos</v>
      </c>
      <c r="U174" s="54">
        <f>M174</f>
        <v>215</v>
      </c>
      <c r="V174" s="6" t="s">
        <v>14</v>
      </c>
      <c r="W174" s="53">
        <f>G174</f>
        <v>1400</v>
      </c>
      <c r="X174" s="59">
        <f>U174*W174</f>
        <v>301000</v>
      </c>
    </row>
    <row r="175" spans="1:24" s="44" customFormat="1" ht="15.6" hidden="1">
      <c r="A175" s="44">
        <v>85</v>
      </c>
      <c r="C175" s="47"/>
      <c r="F175" s="45"/>
      <c r="G175" s="45"/>
      <c r="H175" s="45"/>
      <c r="M175" s="56">
        <f t="shared" si="5"/>
        <v>0</v>
      </c>
      <c r="Q175" s="52">
        <f t="shared" si="4"/>
        <v>0</v>
      </c>
      <c r="R175" s="44">
        <f t="shared" si="6"/>
        <v>0</v>
      </c>
      <c r="X175" s="45"/>
    </row>
    <row r="176" spans="1:24" s="44" customFormat="1" ht="31.2">
      <c r="A176" s="44">
        <v>86</v>
      </c>
      <c r="B176" s="6">
        <v>86</v>
      </c>
      <c r="C176" s="14" t="s">
        <v>175</v>
      </c>
      <c r="D176" s="12">
        <v>95</v>
      </c>
      <c r="E176" s="6" t="s">
        <v>14</v>
      </c>
      <c r="F176" s="41">
        <v>1525.4237288135594</v>
      </c>
      <c r="G176" s="39">
        <f>F176*1.18</f>
        <v>1800</v>
      </c>
      <c r="H176" s="39">
        <f>D176*G176</f>
        <v>171000</v>
      </c>
      <c r="I176" s="46"/>
      <c r="J176" s="6" t="s">
        <v>14</v>
      </c>
      <c r="K176" s="41">
        <v>1525.4237288135594</v>
      </c>
      <c r="L176" s="9">
        <f>I176*K176</f>
        <v>0</v>
      </c>
      <c r="M176" s="56">
        <f t="shared" si="5"/>
        <v>95</v>
      </c>
      <c r="N176" s="6" t="s">
        <v>14</v>
      </c>
      <c r="O176" s="41">
        <v>1525.4237288135594</v>
      </c>
      <c r="P176" s="53">
        <f>M176*O176</f>
        <v>144915.25423728814</v>
      </c>
      <c r="Q176" s="52">
        <f t="shared" si="4"/>
        <v>95</v>
      </c>
      <c r="R176" s="44" t="str">
        <f t="shared" si="6"/>
        <v>Nos</v>
      </c>
      <c r="U176" s="54">
        <f>M176</f>
        <v>95</v>
      </c>
      <c r="V176" s="6" t="s">
        <v>14</v>
      </c>
      <c r="W176" s="53">
        <f>G176</f>
        <v>1800</v>
      </c>
      <c r="X176" s="59">
        <f>U176*W176</f>
        <v>171000</v>
      </c>
    </row>
    <row r="177" spans="1:24" s="44" customFormat="1" ht="15.6" hidden="1">
      <c r="A177" s="44">
        <v>86</v>
      </c>
      <c r="C177" s="47"/>
      <c r="F177" s="45"/>
      <c r="G177" s="45"/>
      <c r="H177" s="45"/>
      <c r="M177" s="56">
        <f t="shared" si="5"/>
        <v>0</v>
      </c>
      <c r="Q177" s="52">
        <f t="shared" si="4"/>
        <v>0</v>
      </c>
      <c r="R177" s="44">
        <f t="shared" si="6"/>
        <v>0</v>
      </c>
      <c r="X177" s="45"/>
    </row>
    <row r="178" spans="1:24" s="44" customFormat="1" ht="31.2">
      <c r="A178" s="44">
        <v>87</v>
      </c>
      <c r="B178" s="6">
        <v>87</v>
      </c>
      <c r="C178" s="14" t="s">
        <v>177</v>
      </c>
      <c r="D178" s="12">
        <v>8</v>
      </c>
      <c r="E178" s="6" t="s">
        <v>14</v>
      </c>
      <c r="F178" s="41">
        <v>135.59322033898306</v>
      </c>
      <c r="G178" s="39">
        <f>F178*1.18</f>
        <v>160</v>
      </c>
      <c r="H178" s="39">
        <f>D178*G178</f>
        <v>1280</v>
      </c>
      <c r="I178" s="46"/>
      <c r="J178" s="6" t="s">
        <v>14</v>
      </c>
      <c r="K178" s="41">
        <v>135.59322033898306</v>
      </c>
      <c r="L178" s="9">
        <f>I178*K178</f>
        <v>0</v>
      </c>
      <c r="M178" s="56">
        <f t="shared" si="5"/>
        <v>8</v>
      </c>
      <c r="N178" s="6" t="s">
        <v>14</v>
      </c>
      <c r="O178" s="41">
        <v>135.59322033898306</v>
      </c>
      <c r="P178" s="53">
        <f>M178*O178</f>
        <v>1084.7457627118645</v>
      </c>
      <c r="Q178" s="52">
        <f t="shared" si="4"/>
        <v>8</v>
      </c>
      <c r="R178" s="44" t="str">
        <f t="shared" si="6"/>
        <v>Nos</v>
      </c>
      <c r="U178" s="54">
        <f>M178</f>
        <v>8</v>
      </c>
      <c r="V178" s="6" t="s">
        <v>14</v>
      </c>
      <c r="W178" s="53">
        <f>G178</f>
        <v>160</v>
      </c>
      <c r="X178" s="59">
        <f>U178*W178</f>
        <v>1280</v>
      </c>
    </row>
    <row r="179" spans="1:24" s="44" customFormat="1" ht="15.6" hidden="1">
      <c r="A179" s="44">
        <v>87</v>
      </c>
      <c r="C179" s="47"/>
      <c r="F179" s="45"/>
      <c r="G179" s="45"/>
      <c r="H179" s="45"/>
      <c r="M179" s="56">
        <f t="shared" si="5"/>
        <v>0</v>
      </c>
      <c r="Q179" s="52">
        <f t="shared" si="4"/>
        <v>0</v>
      </c>
      <c r="R179" s="44">
        <f t="shared" si="6"/>
        <v>0</v>
      </c>
      <c r="X179" s="45"/>
    </row>
    <row r="180" spans="1:24" s="44" customFormat="1" ht="46.8">
      <c r="A180" s="44">
        <v>88</v>
      </c>
      <c r="B180" s="6">
        <v>88</v>
      </c>
      <c r="C180" s="14" t="s">
        <v>179</v>
      </c>
      <c r="D180" s="12">
        <v>40</v>
      </c>
      <c r="E180" s="6" t="s">
        <v>14</v>
      </c>
      <c r="F180" s="41">
        <v>3135.5932203389834</v>
      </c>
      <c r="G180" s="39">
        <f>F180*1.18</f>
        <v>3700.0000000000005</v>
      </c>
      <c r="H180" s="39">
        <f>D180*G180</f>
        <v>148000.00000000003</v>
      </c>
      <c r="I180" s="46"/>
      <c r="J180" s="6" t="s">
        <v>14</v>
      </c>
      <c r="K180" s="41">
        <v>3135.5932203389834</v>
      </c>
      <c r="L180" s="9">
        <f>I180*K180</f>
        <v>0</v>
      </c>
      <c r="M180" s="56">
        <f t="shared" si="5"/>
        <v>40</v>
      </c>
      <c r="N180" s="6" t="s">
        <v>14</v>
      </c>
      <c r="O180" s="41">
        <v>3135.5932203389834</v>
      </c>
      <c r="P180" s="53">
        <f>M180*O180</f>
        <v>125423.72881355934</v>
      </c>
      <c r="Q180" s="52">
        <f t="shared" si="4"/>
        <v>40</v>
      </c>
      <c r="R180" s="44" t="str">
        <f t="shared" si="6"/>
        <v>Nos</v>
      </c>
      <c r="U180" s="54">
        <f>M180</f>
        <v>40</v>
      </c>
      <c r="V180" s="6" t="s">
        <v>14</v>
      </c>
      <c r="W180" s="53">
        <f>G180</f>
        <v>3700.0000000000005</v>
      </c>
      <c r="X180" s="59">
        <f>U180*W180</f>
        <v>148000.00000000003</v>
      </c>
    </row>
    <row r="181" spans="1:24" s="44" customFormat="1" ht="15.6" hidden="1">
      <c r="A181" s="44">
        <v>88</v>
      </c>
      <c r="C181" s="47"/>
      <c r="F181" s="45"/>
      <c r="G181" s="45"/>
      <c r="H181" s="45"/>
      <c r="M181" s="56">
        <f t="shared" si="5"/>
        <v>0</v>
      </c>
      <c r="Q181" s="52">
        <f t="shared" ref="Q181:Q244" si="7">M181</f>
        <v>0</v>
      </c>
      <c r="R181" s="44">
        <f t="shared" si="6"/>
        <v>0</v>
      </c>
      <c r="X181" s="45"/>
    </row>
    <row r="182" spans="1:24" s="44" customFormat="1" ht="31.2">
      <c r="A182" s="44">
        <v>89</v>
      </c>
      <c r="B182" s="6">
        <v>89</v>
      </c>
      <c r="C182" s="14" t="s">
        <v>181</v>
      </c>
      <c r="D182" s="12">
        <v>40</v>
      </c>
      <c r="E182" s="6" t="s">
        <v>14</v>
      </c>
      <c r="F182" s="41">
        <v>847.45762711864415</v>
      </c>
      <c r="G182" s="39">
        <f>F182*1.18</f>
        <v>1000</v>
      </c>
      <c r="H182" s="39">
        <f>D182*G182</f>
        <v>40000</v>
      </c>
      <c r="I182" s="46"/>
      <c r="J182" s="6" t="s">
        <v>14</v>
      </c>
      <c r="K182" s="41">
        <v>847.45762711864415</v>
      </c>
      <c r="L182" s="9">
        <f>I182*K182</f>
        <v>0</v>
      </c>
      <c r="M182" s="56">
        <f t="shared" si="5"/>
        <v>40</v>
      </c>
      <c r="N182" s="6" t="s">
        <v>14</v>
      </c>
      <c r="O182" s="41">
        <v>847.45762711864415</v>
      </c>
      <c r="P182" s="53">
        <f>M182*O182</f>
        <v>33898.305084745763</v>
      </c>
      <c r="Q182" s="52">
        <f t="shared" si="7"/>
        <v>40</v>
      </c>
      <c r="R182" s="44" t="str">
        <f t="shared" si="6"/>
        <v>Nos</v>
      </c>
      <c r="U182" s="54">
        <f>M182</f>
        <v>40</v>
      </c>
      <c r="V182" s="6" t="s">
        <v>14</v>
      </c>
      <c r="W182" s="53">
        <f>G182</f>
        <v>1000</v>
      </c>
      <c r="X182" s="59">
        <f>U182*W182</f>
        <v>40000</v>
      </c>
    </row>
    <row r="183" spans="1:24" s="44" customFormat="1" ht="15.6" hidden="1">
      <c r="A183" s="44">
        <v>89</v>
      </c>
      <c r="C183" s="47"/>
      <c r="F183" s="45"/>
      <c r="G183" s="45"/>
      <c r="H183" s="45"/>
      <c r="M183" s="56">
        <f t="shared" si="5"/>
        <v>0</v>
      </c>
      <c r="Q183" s="52">
        <f t="shared" si="7"/>
        <v>0</v>
      </c>
      <c r="R183" s="44">
        <f t="shared" si="6"/>
        <v>0</v>
      </c>
      <c r="X183" s="45"/>
    </row>
    <row r="184" spans="1:24" s="44" customFormat="1" ht="15.6">
      <c r="A184" s="44">
        <v>90</v>
      </c>
      <c r="B184" s="6">
        <v>90</v>
      </c>
      <c r="C184" s="14" t="s">
        <v>183</v>
      </c>
      <c r="D184" s="12">
        <v>40</v>
      </c>
      <c r="E184" s="6" t="s">
        <v>14</v>
      </c>
      <c r="F184" s="41">
        <v>177.96610169491527</v>
      </c>
      <c r="G184" s="39">
        <f>F184*1.18</f>
        <v>210</v>
      </c>
      <c r="H184" s="39">
        <f>D184*G184</f>
        <v>8400</v>
      </c>
      <c r="I184" s="46"/>
      <c r="J184" s="6" t="s">
        <v>14</v>
      </c>
      <c r="K184" s="41">
        <v>177.96610169491527</v>
      </c>
      <c r="L184" s="9">
        <f>I184*K184</f>
        <v>0</v>
      </c>
      <c r="M184" s="56">
        <f t="shared" si="5"/>
        <v>40</v>
      </c>
      <c r="N184" s="6" t="s">
        <v>14</v>
      </c>
      <c r="O184" s="41">
        <v>177.96610169491527</v>
      </c>
      <c r="P184" s="53">
        <f>M184*O184</f>
        <v>7118.6440677966111</v>
      </c>
      <c r="Q184" s="52">
        <f t="shared" si="7"/>
        <v>40</v>
      </c>
      <c r="R184" s="44" t="str">
        <f t="shared" si="6"/>
        <v>Nos</v>
      </c>
      <c r="U184" s="54">
        <f>M184</f>
        <v>40</v>
      </c>
      <c r="V184" s="6" t="s">
        <v>14</v>
      </c>
      <c r="W184" s="53">
        <f>G184</f>
        <v>210</v>
      </c>
      <c r="X184" s="59">
        <f>U184*W184</f>
        <v>8400</v>
      </c>
    </row>
    <row r="185" spans="1:24" s="44" customFormat="1" ht="15.6" hidden="1">
      <c r="A185" s="44">
        <v>90</v>
      </c>
      <c r="C185" s="47"/>
      <c r="F185" s="45"/>
      <c r="G185" s="45"/>
      <c r="H185" s="45"/>
      <c r="M185" s="56">
        <f t="shared" si="5"/>
        <v>0</v>
      </c>
      <c r="Q185" s="52">
        <f t="shared" si="7"/>
        <v>0</v>
      </c>
      <c r="R185" s="44">
        <f t="shared" si="6"/>
        <v>0</v>
      </c>
      <c r="X185" s="45"/>
    </row>
    <row r="186" spans="1:24" s="44" customFormat="1" ht="31.2">
      <c r="A186" s="44">
        <v>91</v>
      </c>
      <c r="B186" s="6">
        <v>91</v>
      </c>
      <c r="C186" s="14" t="s">
        <v>185</v>
      </c>
      <c r="D186" s="12">
        <v>40</v>
      </c>
      <c r="E186" s="6" t="s">
        <v>14</v>
      </c>
      <c r="F186" s="41">
        <v>508.47457627118649</v>
      </c>
      <c r="G186" s="39">
        <f>F186*1.18</f>
        <v>600</v>
      </c>
      <c r="H186" s="39">
        <f>D186*G186</f>
        <v>24000</v>
      </c>
      <c r="I186" s="46"/>
      <c r="J186" s="6" t="s">
        <v>14</v>
      </c>
      <c r="K186" s="41">
        <v>508.47457627118649</v>
      </c>
      <c r="L186" s="9">
        <f>I186*K186</f>
        <v>0</v>
      </c>
      <c r="M186" s="56">
        <f t="shared" si="5"/>
        <v>40</v>
      </c>
      <c r="N186" s="6" t="s">
        <v>14</v>
      </c>
      <c r="O186" s="41">
        <v>508.47457627118649</v>
      </c>
      <c r="P186" s="53">
        <f>M186*O186</f>
        <v>20338.983050847459</v>
      </c>
      <c r="Q186" s="52">
        <f t="shared" si="7"/>
        <v>40</v>
      </c>
      <c r="R186" s="44" t="str">
        <f t="shared" si="6"/>
        <v>Nos</v>
      </c>
      <c r="U186" s="54">
        <f>M186</f>
        <v>40</v>
      </c>
      <c r="V186" s="6" t="s">
        <v>14</v>
      </c>
      <c r="W186" s="53">
        <f>G186</f>
        <v>600</v>
      </c>
      <c r="X186" s="59">
        <f>U186*W186</f>
        <v>24000</v>
      </c>
    </row>
    <row r="187" spans="1:24" s="44" customFormat="1" ht="15.6" hidden="1">
      <c r="A187" s="44">
        <v>91</v>
      </c>
      <c r="C187" s="47"/>
      <c r="F187" s="45"/>
      <c r="G187" s="45"/>
      <c r="H187" s="45"/>
      <c r="M187" s="56">
        <f t="shared" si="5"/>
        <v>0</v>
      </c>
      <c r="Q187" s="52">
        <f t="shared" si="7"/>
        <v>0</v>
      </c>
      <c r="R187" s="44">
        <f t="shared" si="6"/>
        <v>0</v>
      </c>
      <c r="X187" s="45"/>
    </row>
    <row r="188" spans="1:24" s="44" customFormat="1" ht="15.6">
      <c r="A188" s="44">
        <v>92</v>
      </c>
      <c r="B188" s="6">
        <v>92</v>
      </c>
      <c r="C188" s="14" t="s">
        <v>187</v>
      </c>
      <c r="D188" s="12">
        <v>5</v>
      </c>
      <c r="E188" s="6" t="s">
        <v>14</v>
      </c>
      <c r="F188" s="41">
        <v>2542.3728813559323</v>
      </c>
      <c r="G188" s="39">
        <f>F188*1.18</f>
        <v>3000</v>
      </c>
      <c r="H188" s="39">
        <f>D188*G188</f>
        <v>15000</v>
      </c>
      <c r="I188" s="46"/>
      <c r="J188" s="6" t="s">
        <v>14</v>
      </c>
      <c r="K188" s="41">
        <v>2542.3728813559323</v>
      </c>
      <c r="L188" s="9">
        <f>I188*K188</f>
        <v>0</v>
      </c>
      <c r="M188" s="56">
        <f t="shared" si="5"/>
        <v>5</v>
      </c>
      <c r="N188" s="6" t="s">
        <v>14</v>
      </c>
      <c r="O188" s="41">
        <v>2542.3728813559323</v>
      </c>
      <c r="P188" s="53">
        <f>M188*O188</f>
        <v>12711.864406779661</v>
      </c>
      <c r="Q188" s="52">
        <f t="shared" si="7"/>
        <v>5</v>
      </c>
      <c r="R188" s="44" t="str">
        <f t="shared" si="6"/>
        <v>Nos</v>
      </c>
      <c r="U188" s="54">
        <f>M188</f>
        <v>5</v>
      </c>
      <c r="V188" s="6" t="s">
        <v>14</v>
      </c>
      <c r="W188" s="53">
        <f>G188</f>
        <v>3000</v>
      </c>
      <c r="X188" s="59">
        <f>U188*W188</f>
        <v>15000</v>
      </c>
    </row>
    <row r="189" spans="1:24" s="44" customFormat="1" ht="15.6" hidden="1">
      <c r="A189" s="44">
        <v>92</v>
      </c>
      <c r="C189" s="47"/>
      <c r="F189" s="45"/>
      <c r="G189" s="45"/>
      <c r="H189" s="45"/>
      <c r="M189" s="56">
        <f t="shared" si="5"/>
        <v>0</v>
      </c>
      <c r="Q189" s="52">
        <f t="shared" si="7"/>
        <v>0</v>
      </c>
      <c r="R189" s="44">
        <f t="shared" si="6"/>
        <v>0</v>
      </c>
      <c r="X189" s="45"/>
    </row>
    <row r="190" spans="1:24" s="44" customFormat="1" ht="31.2">
      <c r="A190" s="44">
        <v>93</v>
      </c>
      <c r="B190" s="6">
        <v>93</v>
      </c>
      <c r="C190" s="14" t="s">
        <v>189</v>
      </c>
      <c r="D190" s="12">
        <v>10</v>
      </c>
      <c r="E190" s="6" t="s">
        <v>14</v>
      </c>
      <c r="F190" s="41">
        <v>4152.5423728813557</v>
      </c>
      <c r="G190" s="39">
        <f>F190*1.18</f>
        <v>4899.9999999999991</v>
      </c>
      <c r="H190" s="39">
        <f>D190*G190</f>
        <v>48999.999999999993</v>
      </c>
      <c r="I190" s="46"/>
      <c r="J190" s="6" t="s">
        <v>14</v>
      </c>
      <c r="K190" s="41">
        <v>4152.5423728813557</v>
      </c>
      <c r="L190" s="9">
        <f>I190*K190</f>
        <v>0</v>
      </c>
      <c r="M190" s="56">
        <f t="shared" si="5"/>
        <v>10</v>
      </c>
      <c r="N190" s="6" t="s">
        <v>14</v>
      </c>
      <c r="O190" s="41">
        <v>4152.5423728813557</v>
      </c>
      <c r="P190" s="53">
        <f>M190*O190</f>
        <v>41525.423728813555</v>
      </c>
      <c r="Q190" s="52">
        <f t="shared" si="7"/>
        <v>10</v>
      </c>
      <c r="R190" s="44" t="str">
        <f t="shared" si="6"/>
        <v>Nos</v>
      </c>
      <c r="U190" s="54">
        <f>M190</f>
        <v>10</v>
      </c>
      <c r="V190" s="6" t="s">
        <v>14</v>
      </c>
      <c r="W190" s="53">
        <f>G190</f>
        <v>4899.9999999999991</v>
      </c>
      <c r="X190" s="59">
        <f>U190*W190</f>
        <v>48999.999999999993</v>
      </c>
    </row>
    <row r="191" spans="1:24" s="44" customFormat="1" ht="15.6" hidden="1">
      <c r="A191" s="44">
        <v>93</v>
      </c>
      <c r="C191" s="47"/>
      <c r="F191" s="45"/>
      <c r="G191" s="45"/>
      <c r="H191" s="45"/>
      <c r="M191" s="56">
        <f t="shared" si="5"/>
        <v>0</v>
      </c>
      <c r="Q191" s="52">
        <f t="shared" si="7"/>
        <v>0</v>
      </c>
      <c r="R191" s="44">
        <f t="shared" si="6"/>
        <v>0</v>
      </c>
      <c r="X191" s="45"/>
    </row>
    <row r="192" spans="1:24" s="44" customFormat="1" ht="31.2">
      <c r="A192" s="44">
        <v>94</v>
      </c>
      <c r="B192" s="6">
        <v>94</v>
      </c>
      <c r="C192" s="14" t="s">
        <v>191</v>
      </c>
      <c r="D192" s="12">
        <v>15</v>
      </c>
      <c r="E192" s="6" t="s">
        <v>14</v>
      </c>
      <c r="F192" s="41">
        <v>762.71186440677968</v>
      </c>
      <c r="G192" s="39">
        <f>F192*1.18</f>
        <v>900</v>
      </c>
      <c r="H192" s="39">
        <f>D192*G192</f>
        <v>13500</v>
      </c>
      <c r="I192" s="46"/>
      <c r="J192" s="6" t="s">
        <v>14</v>
      </c>
      <c r="K192" s="41">
        <v>762.71186440677968</v>
      </c>
      <c r="L192" s="9">
        <f>I192*K192</f>
        <v>0</v>
      </c>
      <c r="M192" s="56">
        <f t="shared" si="5"/>
        <v>15</v>
      </c>
      <c r="N192" s="6" t="s">
        <v>14</v>
      </c>
      <c r="O192" s="41">
        <v>762.71186440677968</v>
      </c>
      <c r="P192" s="53">
        <f>M192*O192</f>
        <v>11440.677966101695</v>
      </c>
      <c r="Q192" s="52">
        <f t="shared" si="7"/>
        <v>15</v>
      </c>
      <c r="R192" s="44" t="str">
        <f t="shared" si="6"/>
        <v>Nos</v>
      </c>
      <c r="U192" s="54">
        <f>M192</f>
        <v>15</v>
      </c>
      <c r="V192" s="6" t="s">
        <v>14</v>
      </c>
      <c r="W192" s="53">
        <f>G192</f>
        <v>900</v>
      </c>
      <c r="X192" s="59">
        <f>U192*W192</f>
        <v>13500</v>
      </c>
    </row>
    <row r="193" spans="1:24" s="44" customFormat="1" ht="15.6" hidden="1">
      <c r="A193" s="44">
        <v>94</v>
      </c>
      <c r="C193" s="47"/>
      <c r="F193" s="45"/>
      <c r="G193" s="45"/>
      <c r="H193" s="45"/>
      <c r="M193" s="56">
        <f t="shared" si="5"/>
        <v>0</v>
      </c>
      <c r="Q193" s="52">
        <f t="shared" si="7"/>
        <v>0</v>
      </c>
      <c r="R193" s="44">
        <f t="shared" si="6"/>
        <v>0</v>
      </c>
      <c r="X193" s="45"/>
    </row>
    <row r="194" spans="1:24" s="44" customFormat="1" ht="15.6">
      <c r="A194" s="44">
        <v>95</v>
      </c>
      <c r="B194" s="6">
        <v>95</v>
      </c>
      <c r="C194" s="14" t="s">
        <v>193</v>
      </c>
      <c r="D194" s="12">
        <v>15</v>
      </c>
      <c r="E194" s="6" t="s">
        <v>14</v>
      </c>
      <c r="F194" s="41">
        <v>2711.8644067796613</v>
      </c>
      <c r="G194" s="39">
        <f>F194*1.18</f>
        <v>3200</v>
      </c>
      <c r="H194" s="39">
        <f>D194*G194</f>
        <v>48000</v>
      </c>
      <c r="I194" s="46"/>
      <c r="J194" s="6" t="s">
        <v>14</v>
      </c>
      <c r="K194" s="41">
        <v>2711.8644067796613</v>
      </c>
      <c r="L194" s="9">
        <f>I194*K194</f>
        <v>0</v>
      </c>
      <c r="M194" s="56">
        <f t="shared" si="5"/>
        <v>15</v>
      </c>
      <c r="N194" s="6" t="s">
        <v>14</v>
      </c>
      <c r="O194" s="41">
        <v>2711.8644067796613</v>
      </c>
      <c r="P194" s="53">
        <f>M194*O194</f>
        <v>40677.966101694918</v>
      </c>
      <c r="Q194" s="52">
        <f t="shared" si="7"/>
        <v>15</v>
      </c>
      <c r="R194" s="44" t="str">
        <f t="shared" si="6"/>
        <v>Nos</v>
      </c>
      <c r="U194" s="54">
        <f>M194</f>
        <v>15</v>
      </c>
      <c r="V194" s="6" t="s">
        <v>14</v>
      </c>
      <c r="W194" s="53">
        <f>G194</f>
        <v>3200</v>
      </c>
      <c r="X194" s="59">
        <f>U194*W194</f>
        <v>48000</v>
      </c>
    </row>
    <row r="195" spans="1:24" s="44" customFormat="1" ht="15.6" hidden="1">
      <c r="A195" s="44">
        <v>95</v>
      </c>
      <c r="C195" s="47"/>
      <c r="F195" s="45"/>
      <c r="G195" s="45"/>
      <c r="H195" s="45"/>
      <c r="M195" s="56">
        <f t="shared" si="5"/>
        <v>0</v>
      </c>
      <c r="Q195" s="52">
        <f t="shared" si="7"/>
        <v>0</v>
      </c>
      <c r="R195" s="44">
        <f t="shared" si="6"/>
        <v>0</v>
      </c>
      <c r="X195" s="45"/>
    </row>
    <row r="196" spans="1:24" s="44" customFormat="1" ht="62.4">
      <c r="A196" s="44">
        <v>96</v>
      </c>
      <c r="B196" s="6">
        <v>96</v>
      </c>
      <c r="C196" s="14" t="s">
        <v>195</v>
      </c>
      <c r="D196" s="12">
        <v>1</v>
      </c>
      <c r="E196" s="6" t="s">
        <v>14</v>
      </c>
      <c r="F196" s="41">
        <v>1114406.779661017</v>
      </c>
      <c r="G196" s="39">
        <f>F196*1.18</f>
        <v>1315000</v>
      </c>
      <c r="H196" s="39">
        <f>D196*G196</f>
        <v>1315000</v>
      </c>
      <c r="I196" s="46"/>
      <c r="J196" s="6" t="s">
        <v>14</v>
      </c>
      <c r="K196" s="41">
        <v>1114406.779661017</v>
      </c>
      <c r="L196" s="9">
        <f>I196*K196</f>
        <v>0</v>
      </c>
      <c r="M196" s="56">
        <f t="shared" si="5"/>
        <v>1</v>
      </c>
      <c r="N196" s="6" t="s">
        <v>14</v>
      </c>
      <c r="O196" s="41">
        <v>1114406.779661017</v>
      </c>
      <c r="P196" s="53">
        <f>M196*O196</f>
        <v>1114406.779661017</v>
      </c>
      <c r="Q196" s="52">
        <f t="shared" si="7"/>
        <v>1</v>
      </c>
      <c r="R196" s="44" t="str">
        <f t="shared" si="6"/>
        <v>Nos</v>
      </c>
      <c r="U196" s="54">
        <f>M196</f>
        <v>1</v>
      </c>
      <c r="V196" s="6" t="s">
        <v>14</v>
      </c>
      <c r="W196" s="53">
        <f>G196</f>
        <v>1315000</v>
      </c>
      <c r="X196" s="59">
        <f>U196*W196</f>
        <v>1315000</v>
      </c>
    </row>
    <row r="197" spans="1:24" s="44" customFormat="1" ht="15.6" hidden="1">
      <c r="A197" s="44">
        <v>96</v>
      </c>
      <c r="C197" s="47"/>
      <c r="F197" s="45"/>
      <c r="G197" s="45"/>
      <c r="H197" s="45"/>
      <c r="M197" s="56">
        <f t="shared" si="5"/>
        <v>0</v>
      </c>
      <c r="Q197" s="52">
        <f t="shared" si="7"/>
        <v>0</v>
      </c>
      <c r="R197" s="44">
        <f t="shared" si="6"/>
        <v>0</v>
      </c>
      <c r="X197" s="45"/>
    </row>
    <row r="198" spans="1:24" s="44" customFormat="1" ht="62.4">
      <c r="A198" s="44">
        <v>97</v>
      </c>
      <c r="B198" s="6">
        <v>97</v>
      </c>
      <c r="C198" s="14" t="s">
        <v>197</v>
      </c>
      <c r="D198" s="12">
        <v>1</v>
      </c>
      <c r="E198" s="6" t="s">
        <v>14</v>
      </c>
      <c r="F198" s="41">
        <v>741525.42372881365</v>
      </c>
      <c r="G198" s="39">
        <f>F198*1.18</f>
        <v>875000.00000000012</v>
      </c>
      <c r="H198" s="39">
        <f>D198*G198</f>
        <v>875000.00000000012</v>
      </c>
      <c r="I198" s="46"/>
      <c r="J198" s="6" t="s">
        <v>14</v>
      </c>
      <c r="K198" s="41">
        <v>741525.42372881365</v>
      </c>
      <c r="L198" s="9">
        <f>I198*K198</f>
        <v>0</v>
      </c>
      <c r="M198" s="56">
        <f t="shared" ref="M198:M261" si="8">D198+I198</f>
        <v>1</v>
      </c>
      <c r="N198" s="6" t="s">
        <v>14</v>
      </c>
      <c r="O198" s="41">
        <v>741525.42372881365</v>
      </c>
      <c r="P198" s="53">
        <f>M198*O198</f>
        <v>741525.42372881365</v>
      </c>
      <c r="Q198" s="52">
        <f t="shared" si="7"/>
        <v>1</v>
      </c>
      <c r="R198" s="44" t="str">
        <f t="shared" si="6"/>
        <v>Nos</v>
      </c>
      <c r="U198" s="54">
        <f>M198</f>
        <v>1</v>
      </c>
      <c r="V198" s="6" t="s">
        <v>14</v>
      </c>
      <c r="W198" s="53">
        <f>G198</f>
        <v>875000.00000000012</v>
      </c>
      <c r="X198" s="59">
        <f>U198*W198</f>
        <v>875000.00000000012</v>
      </c>
    </row>
    <row r="199" spans="1:24" s="44" customFormat="1" ht="15.6" hidden="1">
      <c r="A199" s="44">
        <v>97</v>
      </c>
      <c r="C199" s="47"/>
      <c r="F199" s="45"/>
      <c r="G199" s="45"/>
      <c r="H199" s="45"/>
      <c r="M199" s="56">
        <f t="shared" si="8"/>
        <v>0</v>
      </c>
      <c r="Q199" s="52">
        <f t="shared" si="7"/>
        <v>0</v>
      </c>
      <c r="R199" s="44">
        <f t="shared" ref="R199:R262" si="9">N199</f>
        <v>0</v>
      </c>
      <c r="X199" s="45"/>
    </row>
    <row r="200" spans="1:24" s="44" customFormat="1" ht="62.4">
      <c r="A200" s="44">
        <v>98</v>
      </c>
      <c r="B200" s="6">
        <v>98</v>
      </c>
      <c r="C200" s="14" t="s">
        <v>199</v>
      </c>
      <c r="D200" s="17">
        <v>2</v>
      </c>
      <c r="E200" s="6" t="s">
        <v>14</v>
      </c>
      <c r="F200" s="41">
        <v>313559.32203389832</v>
      </c>
      <c r="G200" s="39">
        <f>F200*1.18</f>
        <v>370000</v>
      </c>
      <c r="H200" s="39">
        <f>D200*G200</f>
        <v>740000</v>
      </c>
      <c r="I200" s="46"/>
      <c r="J200" s="6" t="s">
        <v>14</v>
      </c>
      <c r="K200" s="41">
        <v>313559.32203389832</v>
      </c>
      <c r="L200" s="9">
        <f>I200*K200</f>
        <v>0</v>
      </c>
      <c r="M200" s="56">
        <f t="shared" si="8"/>
        <v>2</v>
      </c>
      <c r="N200" s="6" t="s">
        <v>14</v>
      </c>
      <c r="O200" s="41">
        <v>313559.32203389832</v>
      </c>
      <c r="P200" s="53">
        <f>M200*O200</f>
        <v>627118.64406779665</v>
      </c>
      <c r="Q200" s="52">
        <f t="shared" si="7"/>
        <v>2</v>
      </c>
      <c r="R200" s="44" t="str">
        <f t="shared" si="9"/>
        <v>Nos</v>
      </c>
      <c r="U200" s="54">
        <f>M200</f>
        <v>2</v>
      </c>
      <c r="V200" s="6" t="s">
        <v>14</v>
      </c>
      <c r="W200" s="53">
        <f>G200</f>
        <v>370000</v>
      </c>
      <c r="X200" s="59">
        <f>U200*W200</f>
        <v>740000</v>
      </c>
    </row>
    <row r="201" spans="1:24" s="44" customFormat="1" ht="15.6" hidden="1">
      <c r="A201" s="44">
        <v>98</v>
      </c>
      <c r="C201" s="47"/>
      <c r="F201" s="45"/>
      <c r="G201" s="45"/>
      <c r="H201" s="45"/>
      <c r="M201" s="56">
        <f t="shared" si="8"/>
        <v>0</v>
      </c>
      <c r="Q201" s="52">
        <f t="shared" si="7"/>
        <v>0</v>
      </c>
      <c r="R201" s="44">
        <f t="shared" si="9"/>
        <v>0</v>
      </c>
      <c r="X201" s="45"/>
    </row>
    <row r="202" spans="1:24" s="44" customFormat="1" ht="78">
      <c r="A202" s="44">
        <v>99</v>
      </c>
      <c r="B202" s="6">
        <v>99</v>
      </c>
      <c r="C202" s="14" t="s">
        <v>201</v>
      </c>
      <c r="D202" s="17">
        <v>1</v>
      </c>
      <c r="E202" s="6" t="s">
        <v>14</v>
      </c>
      <c r="F202" s="41">
        <v>381355.93220338988</v>
      </c>
      <c r="G202" s="39">
        <f>F202*1.18</f>
        <v>450000.00000000006</v>
      </c>
      <c r="H202" s="39">
        <f>D202*G202</f>
        <v>450000.00000000006</v>
      </c>
      <c r="I202" s="46"/>
      <c r="J202" s="6" t="s">
        <v>14</v>
      </c>
      <c r="K202" s="41">
        <v>381355.93220338988</v>
      </c>
      <c r="L202" s="9">
        <f>I202*K202</f>
        <v>0</v>
      </c>
      <c r="M202" s="56">
        <f t="shared" si="8"/>
        <v>1</v>
      </c>
      <c r="N202" s="6" t="s">
        <v>14</v>
      </c>
      <c r="O202" s="41">
        <v>381355.93220338988</v>
      </c>
      <c r="P202" s="53">
        <f>M202*O202</f>
        <v>381355.93220338988</v>
      </c>
      <c r="Q202" s="52">
        <f t="shared" si="7"/>
        <v>1</v>
      </c>
      <c r="R202" s="44" t="str">
        <f t="shared" si="9"/>
        <v>Nos</v>
      </c>
      <c r="U202" s="54">
        <f>M202</f>
        <v>1</v>
      </c>
      <c r="V202" s="6" t="s">
        <v>14</v>
      </c>
      <c r="W202" s="53">
        <f>G202</f>
        <v>450000.00000000006</v>
      </c>
      <c r="X202" s="59">
        <f>U202*W202</f>
        <v>450000.00000000006</v>
      </c>
    </row>
    <row r="203" spans="1:24" s="44" customFormat="1" ht="15.6" hidden="1">
      <c r="A203" s="44">
        <v>99</v>
      </c>
      <c r="C203" s="47"/>
      <c r="F203" s="45"/>
      <c r="G203" s="45"/>
      <c r="H203" s="45"/>
      <c r="M203" s="56">
        <f t="shared" si="8"/>
        <v>0</v>
      </c>
      <c r="Q203" s="52">
        <f t="shared" si="7"/>
        <v>0</v>
      </c>
      <c r="R203" s="44">
        <f t="shared" si="9"/>
        <v>0</v>
      </c>
      <c r="X203" s="45"/>
    </row>
    <row r="204" spans="1:24" s="44" customFormat="1" ht="156">
      <c r="A204" s="44">
        <v>100</v>
      </c>
      <c r="B204" s="6">
        <v>100</v>
      </c>
      <c r="C204" s="7" t="s">
        <v>203</v>
      </c>
      <c r="D204" s="6">
        <v>1</v>
      </c>
      <c r="E204" s="6" t="s">
        <v>14</v>
      </c>
      <c r="F204" s="41">
        <v>3389830.5084745763</v>
      </c>
      <c r="G204" s="39">
        <f>F204*1.18</f>
        <v>4000000</v>
      </c>
      <c r="H204" s="39">
        <f>D204*G204</f>
        <v>4000000</v>
      </c>
      <c r="I204" s="46"/>
      <c r="J204" s="6" t="s">
        <v>14</v>
      </c>
      <c r="K204" s="41">
        <v>3389830.5084745763</v>
      </c>
      <c r="L204" s="9">
        <f>I204*K204</f>
        <v>0</v>
      </c>
      <c r="M204" s="56">
        <f t="shared" si="8"/>
        <v>1</v>
      </c>
      <c r="N204" s="6" t="s">
        <v>14</v>
      </c>
      <c r="O204" s="41">
        <v>3389830.5084745763</v>
      </c>
      <c r="P204" s="53">
        <f>M204*O204</f>
        <v>3389830.5084745763</v>
      </c>
      <c r="Q204" s="52">
        <f t="shared" si="7"/>
        <v>1</v>
      </c>
      <c r="R204" s="44" t="str">
        <f t="shared" si="9"/>
        <v>Nos</v>
      </c>
      <c r="U204" s="54">
        <v>0</v>
      </c>
      <c r="V204" s="6" t="s">
        <v>14</v>
      </c>
      <c r="W204" s="53">
        <f>G204</f>
        <v>4000000</v>
      </c>
      <c r="X204" s="59">
        <f>U204*W204</f>
        <v>0</v>
      </c>
    </row>
    <row r="205" spans="1:24" s="44" customFormat="1" ht="15.6" hidden="1">
      <c r="A205" s="44">
        <v>100</v>
      </c>
      <c r="C205" s="47"/>
      <c r="F205" s="45"/>
      <c r="G205" s="45"/>
      <c r="H205" s="45"/>
      <c r="M205" s="56">
        <f t="shared" si="8"/>
        <v>0</v>
      </c>
      <c r="Q205" s="52">
        <f t="shared" si="7"/>
        <v>0</v>
      </c>
      <c r="R205" s="44">
        <f t="shared" si="9"/>
        <v>0</v>
      </c>
      <c r="X205" s="45"/>
    </row>
    <row r="206" spans="1:24" s="44" customFormat="1" ht="15.6">
      <c r="A206" s="44">
        <v>101</v>
      </c>
      <c r="B206" s="6">
        <v>101</v>
      </c>
      <c r="C206" s="14" t="s">
        <v>205</v>
      </c>
      <c r="D206" s="12">
        <v>200</v>
      </c>
      <c r="E206" s="12" t="s">
        <v>64</v>
      </c>
      <c r="F206" s="41">
        <v>254.23728813559325</v>
      </c>
      <c r="G206" s="39">
        <f>F206*1.18</f>
        <v>300</v>
      </c>
      <c r="H206" s="39">
        <f>D206*G206</f>
        <v>60000</v>
      </c>
      <c r="I206" s="46"/>
      <c r="J206" s="12" t="s">
        <v>64</v>
      </c>
      <c r="K206" s="41">
        <v>254.23728813559325</v>
      </c>
      <c r="L206" s="9">
        <f>I206*K206</f>
        <v>0</v>
      </c>
      <c r="M206" s="56">
        <f t="shared" si="8"/>
        <v>200</v>
      </c>
      <c r="N206" s="12" t="s">
        <v>64</v>
      </c>
      <c r="O206" s="41">
        <v>254.23728813559325</v>
      </c>
      <c r="P206" s="53">
        <f>M206*O206</f>
        <v>50847.457627118652</v>
      </c>
      <c r="Q206" s="52">
        <f t="shared" si="7"/>
        <v>200</v>
      </c>
      <c r="R206" s="44" t="str">
        <f t="shared" si="9"/>
        <v>Rmt</v>
      </c>
      <c r="U206" s="54">
        <f>M206</f>
        <v>200</v>
      </c>
      <c r="V206" s="12" t="s">
        <v>64</v>
      </c>
      <c r="W206" s="53">
        <f>G206</f>
        <v>300</v>
      </c>
      <c r="X206" s="59">
        <f>U206*W206</f>
        <v>60000</v>
      </c>
    </row>
    <row r="207" spans="1:24" s="44" customFormat="1" ht="15.6" hidden="1">
      <c r="A207" s="44">
        <v>101</v>
      </c>
      <c r="C207" s="47"/>
      <c r="F207" s="45"/>
      <c r="G207" s="45"/>
      <c r="H207" s="45"/>
      <c r="M207" s="56">
        <f t="shared" si="8"/>
        <v>0</v>
      </c>
      <c r="Q207" s="52">
        <f t="shared" si="7"/>
        <v>0</v>
      </c>
      <c r="R207" s="44">
        <f t="shared" si="9"/>
        <v>0</v>
      </c>
      <c r="X207" s="45"/>
    </row>
    <row r="208" spans="1:24" s="44" customFormat="1" ht="15.6">
      <c r="A208" s="44">
        <v>102</v>
      </c>
      <c r="B208" s="6">
        <v>102</v>
      </c>
      <c r="C208" s="14" t="s">
        <v>207</v>
      </c>
      <c r="D208" s="12">
        <v>200</v>
      </c>
      <c r="E208" s="12" t="s">
        <v>64</v>
      </c>
      <c r="F208" s="41">
        <v>474.57627118644069</v>
      </c>
      <c r="G208" s="39">
        <f>F208*1.18</f>
        <v>560</v>
      </c>
      <c r="H208" s="39">
        <f>D208*G208</f>
        <v>112000</v>
      </c>
      <c r="I208" s="46"/>
      <c r="J208" s="12" t="s">
        <v>64</v>
      </c>
      <c r="K208" s="41">
        <v>474.57627118644069</v>
      </c>
      <c r="L208" s="9">
        <f>I208*K208</f>
        <v>0</v>
      </c>
      <c r="M208" s="56">
        <f t="shared" si="8"/>
        <v>200</v>
      </c>
      <c r="N208" s="12" t="s">
        <v>64</v>
      </c>
      <c r="O208" s="41">
        <v>474.57627118644069</v>
      </c>
      <c r="P208" s="53">
        <f>M208*O208</f>
        <v>94915.254237288143</v>
      </c>
      <c r="Q208" s="52">
        <f t="shared" si="7"/>
        <v>200</v>
      </c>
      <c r="R208" s="44" t="str">
        <f t="shared" si="9"/>
        <v>Rmt</v>
      </c>
      <c r="U208" s="54">
        <f>M208</f>
        <v>200</v>
      </c>
      <c r="V208" s="12" t="s">
        <v>64</v>
      </c>
      <c r="W208" s="53">
        <f>G208</f>
        <v>560</v>
      </c>
      <c r="X208" s="59">
        <f>U208*W208</f>
        <v>112000</v>
      </c>
    </row>
    <row r="209" spans="1:24" s="44" customFormat="1" ht="15.6" hidden="1">
      <c r="A209" s="44">
        <v>102</v>
      </c>
      <c r="C209" s="47"/>
      <c r="F209" s="45"/>
      <c r="G209" s="45"/>
      <c r="H209" s="45"/>
      <c r="M209" s="56">
        <f t="shared" si="8"/>
        <v>0</v>
      </c>
      <c r="Q209" s="52">
        <f t="shared" si="7"/>
        <v>0</v>
      </c>
      <c r="R209" s="44">
        <f t="shared" si="9"/>
        <v>0</v>
      </c>
      <c r="X209" s="45"/>
    </row>
    <row r="210" spans="1:24" s="44" customFormat="1" ht="15.6">
      <c r="A210" s="44">
        <v>103</v>
      </c>
      <c r="B210" s="6">
        <v>103</v>
      </c>
      <c r="C210" s="14" t="s">
        <v>209</v>
      </c>
      <c r="D210" s="12">
        <v>75</v>
      </c>
      <c r="E210" s="12" t="s">
        <v>64</v>
      </c>
      <c r="F210" s="41">
        <v>635.59322033898309</v>
      </c>
      <c r="G210" s="39">
        <f>F210*1.18</f>
        <v>750</v>
      </c>
      <c r="H210" s="39">
        <f>D210*G210</f>
        <v>56250</v>
      </c>
      <c r="I210" s="46"/>
      <c r="J210" s="12" t="s">
        <v>64</v>
      </c>
      <c r="K210" s="41">
        <v>635.59322033898309</v>
      </c>
      <c r="L210" s="9">
        <f>I210*K210</f>
        <v>0</v>
      </c>
      <c r="M210" s="56">
        <f t="shared" si="8"/>
        <v>75</v>
      </c>
      <c r="N210" s="12" t="s">
        <v>64</v>
      </c>
      <c r="O210" s="41">
        <v>635.59322033898309</v>
      </c>
      <c r="P210" s="53">
        <f>M210*O210</f>
        <v>47669.491525423735</v>
      </c>
      <c r="Q210" s="52">
        <f t="shared" si="7"/>
        <v>75</v>
      </c>
      <c r="R210" s="44" t="str">
        <f t="shared" si="9"/>
        <v>Rmt</v>
      </c>
      <c r="U210" s="54">
        <f>M210</f>
        <v>75</v>
      </c>
      <c r="V210" s="12" t="s">
        <v>64</v>
      </c>
      <c r="W210" s="53">
        <f>G210</f>
        <v>750</v>
      </c>
      <c r="X210" s="59">
        <f>U210*W210</f>
        <v>56250</v>
      </c>
    </row>
    <row r="211" spans="1:24" s="44" customFormat="1" ht="15.6" hidden="1">
      <c r="A211" s="44">
        <v>103</v>
      </c>
      <c r="C211" s="47"/>
      <c r="F211" s="45"/>
      <c r="G211" s="45"/>
      <c r="H211" s="45"/>
      <c r="M211" s="56">
        <f t="shared" si="8"/>
        <v>0</v>
      </c>
      <c r="Q211" s="52">
        <f t="shared" si="7"/>
        <v>0</v>
      </c>
      <c r="R211" s="44">
        <f t="shared" si="9"/>
        <v>0</v>
      </c>
      <c r="X211" s="45"/>
    </row>
    <row r="212" spans="1:24" s="44" customFormat="1" ht="15.6">
      <c r="A212" s="44">
        <v>104</v>
      </c>
      <c r="B212" s="6">
        <v>104</v>
      </c>
      <c r="C212" s="14" t="s">
        <v>211</v>
      </c>
      <c r="D212" s="12">
        <v>50</v>
      </c>
      <c r="E212" s="12" t="s">
        <v>64</v>
      </c>
      <c r="F212" s="41">
        <v>889.83050847457628</v>
      </c>
      <c r="G212" s="39">
        <f>F212*1.18</f>
        <v>1050</v>
      </c>
      <c r="H212" s="39">
        <f>D212*G212</f>
        <v>52500</v>
      </c>
      <c r="I212" s="46"/>
      <c r="J212" s="12" t="s">
        <v>64</v>
      </c>
      <c r="K212" s="41">
        <v>889.83050847457628</v>
      </c>
      <c r="L212" s="9">
        <f>I212*K212</f>
        <v>0</v>
      </c>
      <c r="M212" s="56">
        <f t="shared" si="8"/>
        <v>50</v>
      </c>
      <c r="N212" s="12" t="s">
        <v>64</v>
      </c>
      <c r="O212" s="41">
        <v>889.83050847457628</v>
      </c>
      <c r="P212" s="53">
        <f>M212*O212</f>
        <v>44491.525423728817</v>
      </c>
      <c r="Q212" s="52">
        <f t="shared" si="7"/>
        <v>50</v>
      </c>
      <c r="R212" s="44" t="str">
        <f t="shared" si="9"/>
        <v>Rmt</v>
      </c>
      <c r="U212" s="54">
        <f>M212</f>
        <v>50</v>
      </c>
      <c r="V212" s="12" t="s">
        <v>64</v>
      </c>
      <c r="W212" s="53">
        <f>G212</f>
        <v>1050</v>
      </c>
      <c r="X212" s="59">
        <f>U212*W212</f>
        <v>52500</v>
      </c>
    </row>
    <row r="213" spans="1:24" s="44" customFormat="1" ht="15.6" hidden="1">
      <c r="A213" s="44">
        <v>104</v>
      </c>
      <c r="C213" s="47"/>
      <c r="F213" s="45"/>
      <c r="G213" s="45"/>
      <c r="H213" s="45"/>
      <c r="M213" s="56">
        <f t="shared" si="8"/>
        <v>0</v>
      </c>
      <c r="Q213" s="52">
        <f t="shared" si="7"/>
        <v>0</v>
      </c>
      <c r="R213" s="44">
        <f t="shared" si="9"/>
        <v>0</v>
      </c>
      <c r="X213" s="45"/>
    </row>
    <row r="214" spans="1:24" s="44" customFormat="1" ht="15.6">
      <c r="A214" s="44">
        <v>105</v>
      </c>
      <c r="B214" s="6">
        <v>105</v>
      </c>
      <c r="C214" s="14" t="s">
        <v>213</v>
      </c>
      <c r="D214" s="12">
        <v>50</v>
      </c>
      <c r="E214" s="12" t="s">
        <v>64</v>
      </c>
      <c r="F214" s="41">
        <v>1271.1864406779662</v>
      </c>
      <c r="G214" s="39">
        <f>F214*1.18</f>
        <v>1500</v>
      </c>
      <c r="H214" s="39">
        <f>D214*G214</f>
        <v>75000</v>
      </c>
      <c r="I214" s="46"/>
      <c r="J214" s="12" t="s">
        <v>64</v>
      </c>
      <c r="K214" s="41">
        <v>1271.1864406779662</v>
      </c>
      <c r="L214" s="9">
        <f>I214*K214</f>
        <v>0</v>
      </c>
      <c r="M214" s="56">
        <f t="shared" si="8"/>
        <v>50</v>
      </c>
      <c r="N214" s="12" t="s">
        <v>64</v>
      </c>
      <c r="O214" s="41">
        <v>1271.1864406779662</v>
      </c>
      <c r="P214" s="53">
        <f>M214*O214</f>
        <v>63559.322033898308</v>
      </c>
      <c r="Q214" s="52">
        <f t="shared" si="7"/>
        <v>50</v>
      </c>
      <c r="R214" s="44" t="str">
        <f t="shared" si="9"/>
        <v>Rmt</v>
      </c>
      <c r="U214" s="54">
        <f>M214</f>
        <v>50</v>
      </c>
      <c r="V214" s="12" t="s">
        <v>64</v>
      </c>
      <c r="W214" s="53">
        <f>G214</f>
        <v>1500</v>
      </c>
      <c r="X214" s="59">
        <f>U214*W214</f>
        <v>75000</v>
      </c>
    </row>
    <row r="215" spans="1:24" s="44" customFormat="1" ht="15.6" hidden="1">
      <c r="A215" s="44">
        <v>105</v>
      </c>
      <c r="C215" s="47"/>
      <c r="F215" s="45"/>
      <c r="G215" s="45"/>
      <c r="H215" s="45"/>
      <c r="M215" s="56">
        <f t="shared" si="8"/>
        <v>0</v>
      </c>
      <c r="Q215" s="52">
        <f t="shared" si="7"/>
        <v>0</v>
      </c>
      <c r="R215" s="44">
        <f t="shared" si="9"/>
        <v>0</v>
      </c>
      <c r="X215" s="45"/>
    </row>
    <row r="216" spans="1:24" s="44" customFormat="1" ht="15.6">
      <c r="A216" s="44">
        <v>106</v>
      </c>
      <c r="B216" s="6">
        <v>106</v>
      </c>
      <c r="C216" s="14" t="s">
        <v>215</v>
      </c>
      <c r="D216" s="12">
        <v>100</v>
      </c>
      <c r="E216" s="12" t="s">
        <v>64</v>
      </c>
      <c r="F216" s="41">
        <v>1610.1694915254238</v>
      </c>
      <c r="G216" s="39">
        <f>F216*1.18</f>
        <v>1900</v>
      </c>
      <c r="H216" s="39">
        <f>D216*G216</f>
        <v>190000</v>
      </c>
      <c r="I216" s="46"/>
      <c r="J216" s="12" t="s">
        <v>64</v>
      </c>
      <c r="K216" s="41">
        <v>1610.1694915254238</v>
      </c>
      <c r="L216" s="9">
        <f>I216*K216</f>
        <v>0</v>
      </c>
      <c r="M216" s="56">
        <f t="shared" si="8"/>
        <v>100</v>
      </c>
      <c r="N216" s="12" t="s">
        <v>64</v>
      </c>
      <c r="O216" s="41">
        <v>1610.1694915254238</v>
      </c>
      <c r="P216" s="53">
        <f>M216*O216</f>
        <v>161016.94915254239</v>
      </c>
      <c r="Q216" s="52">
        <f t="shared" si="7"/>
        <v>100</v>
      </c>
      <c r="R216" s="44" t="str">
        <f t="shared" si="9"/>
        <v>Rmt</v>
      </c>
      <c r="U216" s="54">
        <f>M216</f>
        <v>100</v>
      </c>
      <c r="V216" s="12" t="s">
        <v>64</v>
      </c>
      <c r="W216" s="53">
        <f>G216</f>
        <v>1900</v>
      </c>
      <c r="X216" s="59">
        <f>U216*W216</f>
        <v>190000</v>
      </c>
    </row>
    <row r="217" spans="1:24" s="44" customFormat="1" ht="15.6" hidden="1">
      <c r="A217" s="44">
        <v>106</v>
      </c>
      <c r="C217" s="47"/>
      <c r="F217" s="45"/>
      <c r="G217" s="45"/>
      <c r="H217" s="45"/>
      <c r="M217" s="56">
        <f t="shared" si="8"/>
        <v>0</v>
      </c>
      <c r="Q217" s="52">
        <f t="shared" si="7"/>
        <v>0</v>
      </c>
      <c r="R217" s="44">
        <f t="shared" si="9"/>
        <v>0</v>
      </c>
      <c r="X217" s="45"/>
    </row>
    <row r="218" spans="1:24" s="44" customFormat="1" ht="15.6">
      <c r="A218" s="44">
        <v>107</v>
      </c>
      <c r="B218" s="6">
        <v>107</v>
      </c>
      <c r="C218" s="14" t="s">
        <v>217</v>
      </c>
      <c r="D218" s="12">
        <v>500</v>
      </c>
      <c r="E218" s="12" t="s">
        <v>64</v>
      </c>
      <c r="F218" s="41">
        <v>2033.898305084746</v>
      </c>
      <c r="G218" s="39">
        <f>F218*1.18</f>
        <v>2400</v>
      </c>
      <c r="H218" s="39">
        <f>D218*G218</f>
        <v>1200000</v>
      </c>
      <c r="I218" s="46"/>
      <c r="J218" s="12" t="s">
        <v>64</v>
      </c>
      <c r="K218" s="41">
        <v>2033.898305084746</v>
      </c>
      <c r="L218" s="9">
        <f>I218*K218</f>
        <v>0</v>
      </c>
      <c r="M218" s="56">
        <f t="shared" si="8"/>
        <v>500</v>
      </c>
      <c r="N218" s="12" t="s">
        <v>64</v>
      </c>
      <c r="O218" s="41">
        <v>2033.898305084746</v>
      </c>
      <c r="P218" s="53">
        <f>M218*O218</f>
        <v>1016949.1525423729</v>
      </c>
      <c r="Q218" s="52">
        <f t="shared" si="7"/>
        <v>500</v>
      </c>
      <c r="R218" s="44" t="str">
        <f t="shared" si="9"/>
        <v>Rmt</v>
      </c>
      <c r="U218" s="54">
        <f>M218</f>
        <v>500</v>
      </c>
      <c r="V218" s="12" t="s">
        <v>64</v>
      </c>
      <c r="W218" s="53">
        <f>G218</f>
        <v>2400</v>
      </c>
      <c r="X218" s="59">
        <f>U218*W218</f>
        <v>1200000</v>
      </c>
    </row>
    <row r="219" spans="1:24" s="44" customFormat="1" ht="15.6" hidden="1">
      <c r="A219" s="44">
        <v>107</v>
      </c>
      <c r="C219" s="47"/>
      <c r="F219" s="45"/>
      <c r="G219" s="45"/>
      <c r="H219" s="45"/>
      <c r="M219" s="56">
        <f t="shared" si="8"/>
        <v>0</v>
      </c>
      <c r="Q219" s="52">
        <f t="shared" si="7"/>
        <v>0</v>
      </c>
      <c r="R219" s="44">
        <f t="shared" si="9"/>
        <v>0</v>
      </c>
      <c r="X219" s="45"/>
    </row>
    <row r="220" spans="1:24" s="44" customFormat="1" ht="15.6">
      <c r="A220" s="44">
        <v>108</v>
      </c>
      <c r="B220" s="6">
        <v>108</v>
      </c>
      <c r="C220" s="14" t="s">
        <v>219</v>
      </c>
      <c r="D220" s="12">
        <v>8</v>
      </c>
      <c r="E220" s="6" t="s">
        <v>14</v>
      </c>
      <c r="F220" s="41">
        <v>720.33898305084745</v>
      </c>
      <c r="G220" s="39">
        <f>F220*1.18</f>
        <v>849.99999999999989</v>
      </c>
      <c r="H220" s="39">
        <f>D220*G220</f>
        <v>6799.9999999999991</v>
      </c>
      <c r="I220" s="46"/>
      <c r="J220" s="6" t="s">
        <v>14</v>
      </c>
      <c r="K220" s="41">
        <v>720.33898305084745</v>
      </c>
      <c r="L220" s="9">
        <f>I220*K220</f>
        <v>0</v>
      </c>
      <c r="M220" s="56">
        <f t="shared" si="8"/>
        <v>8</v>
      </c>
      <c r="N220" s="6" t="s">
        <v>14</v>
      </c>
      <c r="O220" s="41">
        <v>720.33898305084745</v>
      </c>
      <c r="P220" s="53">
        <f>M220*O220</f>
        <v>5762.7118644067796</v>
      </c>
      <c r="Q220" s="52">
        <f t="shared" si="7"/>
        <v>8</v>
      </c>
      <c r="R220" s="44" t="str">
        <f t="shared" si="9"/>
        <v>Nos</v>
      </c>
      <c r="U220" s="54">
        <f>M220</f>
        <v>8</v>
      </c>
      <c r="V220" s="6" t="s">
        <v>14</v>
      </c>
      <c r="W220" s="53">
        <f>G220</f>
        <v>849.99999999999989</v>
      </c>
      <c r="X220" s="59">
        <f>U220*W220</f>
        <v>6799.9999999999991</v>
      </c>
    </row>
    <row r="221" spans="1:24" s="44" customFormat="1" ht="15.6" hidden="1">
      <c r="A221" s="44">
        <v>108</v>
      </c>
      <c r="C221" s="47"/>
      <c r="F221" s="45"/>
      <c r="G221" s="45"/>
      <c r="H221" s="45"/>
      <c r="M221" s="56">
        <f t="shared" si="8"/>
        <v>0</v>
      </c>
      <c r="Q221" s="52">
        <f t="shared" si="7"/>
        <v>0</v>
      </c>
      <c r="R221" s="44">
        <f t="shared" si="9"/>
        <v>0</v>
      </c>
      <c r="X221" s="45"/>
    </row>
    <row r="222" spans="1:24" s="44" customFormat="1" ht="15.6">
      <c r="A222" s="44">
        <v>109</v>
      </c>
      <c r="B222" s="6">
        <v>109</v>
      </c>
      <c r="C222" s="14" t="s">
        <v>221</v>
      </c>
      <c r="D222" s="12">
        <v>8</v>
      </c>
      <c r="E222" s="6" t="s">
        <v>14</v>
      </c>
      <c r="F222" s="41">
        <v>1016.949152542373</v>
      </c>
      <c r="G222" s="39">
        <f>F222*1.18</f>
        <v>1200</v>
      </c>
      <c r="H222" s="39">
        <f>D222*G222</f>
        <v>9600</v>
      </c>
      <c r="I222" s="46"/>
      <c r="J222" s="6" t="s">
        <v>14</v>
      </c>
      <c r="K222" s="41">
        <v>1016.949152542373</v>
      </c>
      <c r="L222" s="9">
        <f>I222*K222</f>
        <v>0</v>
      </c>
      <c r="M222" s="56">
        <f t="shared" si="8"/>
        <v>8</v>
      </c>
      <c r="N222" s="6" t="s">
        <v>14</v>
      </c>
      <c r="O222" s="41">
        <v>1016.949152542373</v>
      </c>
      <c r="P222" s="53">
        <f>M222*O222</f>
        <v>8135.5932203389839</v>
      </c>
      <c r="Q222" s="52">
        <f t="shared" si="7"/>
        <v>8</v>
      </c>
      <c r="R222" s="44" t="str">
        <f t="shared" si="9"/>
        <v>Nos</v>
      </c>
      <c r="U222" s="54">
        <f>M222</f>
        <v>8</v>
      </c>
      <c r="V222" s="6" t="s">
        <v>14</v>
      </c>
      <c r="W222" s="53">
        <f>G222</f>
        <v>1200</v>
      </c>
      <c r="X222" s="59">
        <f>U222*W222</f>
        <v>9600</v>
      </c>
    </row>
    <row r="223" spans="1:24" s="44" customFormat="1" ht="15.6" hidden="1">
      <c r="A223" s="44">
        <v>109</v>
      </c>
      <c r="C223" s="47"/>
      <c r="F223" s="45"/>
      <c r="G223" s="45"/>
      <c r="H223" s="45"/>
      <c r="M223" s="56">
        <f t="shared" si="8"/>
        <v>0</v>
      </c>
      <c r="Q223" s="52">
        <f t="shared" si="7"/>
        <v>0</v>
      </c>
      <c r="R223" s="44">
        <f t="shared" si="9"/>
        <v>0</v>
      </c>
      <c r="X223" s="45"/>
    </row>
    <row r="224" spans="1:24" s="44" customFormat="1" ht="15.6">
      <c r="A224" s="44">
        <v>110</v>
      </c>
      <c r="B224" s="6">
        <v>110</v>
      </c>
      <c r="C224" s="14" t="s">
        <v>223</v>
      </c>
      <c r="D224" s="12">
        <v>8</v>
      </c>
      <c r="E224" s="6" t="s">
        <v>14</v>
      </c>
      <c r="F224" s="41">
        <v>1271.1864406779662</v>
      </c>
      <c r="G224" s="39">
        <f>F224*1.18</f>
        <v>1500</v>
      </c>
      <c r="H224" s="39">
        <f>D224*G224</f>
        <v>12000</v>
      </c>
      <c r="I224" s="46"/>
      <c r="J224" s="6" t="s">
        <v>14</v>
      </c>
      <c r="K224" s="41">
        <v>1271.1864406779662</v>
      </c>
      <c r="L224" s="9">
        <f>I224*K224</f>
        <v>0</v>
      </c>
      <c r="M224" s="56">
        <f t="shared" si="8"/>
        <v>8</v>
      </c>
      <c r="N224" s="6" t="s">
        <v>14</v>
      </c>
      <c r="O224" s="41">
        <v>1271.1864406779662</v>
      </c>
      <c r="P224" s="53">
        <f>M224*O224</f>
        <v>10169.491525423729</v>
      </c>
      <c r="Q224" s="52">
        <f t="shared" si="7"/>
        <v>8</v>
      </c>
      <c r="R224" s="44" t="str">
        <f t="shared" si="9"/>
        <v>Nos</v>
      </c>
      <c r="U224" s="54">
        <f>M224</f>
        <v>8</v>
      </c>
      <c r="V224" s="6" t="s">
        <v>14</v>
      </c>
      <c r="W224" s="53">
        <f>G224</f>
        <v>1500</v>
      </c>
      <c r="X224" s="59">
        <f>U224*W224</f>
        <v>12000</v>
      </c>
    </row>
    <row r="225" spans="1:24" s="44" customFormat="1" ht="15.6" hidden="1">
      <c r="A225" s="44">
        <v>110</v>
      </c>
      <c r="C225" s="47"/>
      <c r="F225" s="45"/>
      <c r="G225" s="45"/>
      <c r="H225" s="45"/>
      <c r="M225" s="56">
        <f t="shared" si="8"/>
        <v>0</v>
      </c>
      <c r="Q225" s="52">
        <f t="shared" si="7"/>
        <v>0</v>
      </c>
      <c r="R225" s="44">
        <f t="shared" si="9"/>
        <v>0</v>
      </c>
      <c r="X225" s="45"/>
    </row>
    <row r="226" spans="1:24" s="44" customFormat="1" ht="15.6">
      <c r="A226" s="44">
        <v>111</v>
      </c>
      <c r="B226" s="6">
        <v>111</v>
      </c>
      <c r="C226" s="14" t="s">
        <v>225</v>
      </c>
      <c r="D226" s="12">
        <v>4</v>
      </c>
      <c r="E226" s="6" t="s">
        <v>14</v>
      </c>
      <c r="F226" s="41">
        <v>1610.1694915254238</v>
      </c>
      <c r="G226" s="39">
        <f>F226*1.18</f>
        <v>1900</v>
      </c>
      <c r="H226" s="39">
        <f>D226*G226</f>
        <v>7600</v>
      </c>
      <c r="I226" s="46"/>
      <c r="J226" s="6" t="s">
        <v>14</v>
      </c>
      <c r="K226" s="41">
        <v>1610.1694915254238</v>
      </c>
      <c r="L226" s="9">
        <f>I226*K226</f>
        <v>0</v>
      </c>
      <c r="M226" s="56">
        <f t="shared" si="8"/>
        <v>4</v>
      </c>
      <c r="N226" s="6" t="s">
        <v>14</v>
      </c>
      <c r="O226" s="41">
        <v>1610.1694915254238</v>
      </c>
      <c r="P226" s="53">
        <f>M226*O226</f>
        <v>6440.6779661016953</v>
      </c>
      <c r="Q226" s="52">
        <f t="shared" si="7"/>
        <v>4</v>
      </c>
      <c r="R226" s="44" t="str">
        <f t="shared" si="9"/>
        <v>Nos</v>
      </c>
      <c r="U226" s="54">
        <f>M226</f>
        <v>4</v>
      </c>
      <c r="V226" s="6" t="s">
        <v>14</v>
      </c>
      <c r="W226" s="53">
        <f>G226</f>
        <v>1900</v>
      </c>
      <c r="X226" s="59">
        <f>U226*W226</f>
        <v>7600</v>
      </c>
    </row>
    <row r="227" spans="1:24" s="44" customFormat="1" ht="15.6" hidden="1">
      <c r="A227" s="44">
        <v>111</v>
      </c>
      <c r="C227" s="47"/>
      <c r="F227" s="45"/>
      <c r="G227" s="45"/>
      <c r="H227" s="45"/>
      <c r="M227" s="56">
        <f t="shared" si="8"/>
        <v>0</v>
      </c>
      <c r="Q227" s="52">
        <f t="shared" si="7"/>
        <v>0</v>
      </c>
      <c r="R227" s="44">
        <f t="shared" si="9"/>
        <v>0</v>
      </c>
      <c r="X227" s="45"/>
    </row>
    <row r="228" spans="1:24" s="44" customFormat="1" ht="15.6">
      <c r="A228" s="44">
        <v>112</v>
      </c>
      <c r="B228" s="6">
        <v>112</v>
      </c>
      <c r="C228" s="14" t="s">
        <v>227</v>
      </c>
      <c r="D228" s="12">
        <v>4</v>
      </c>
      <c r="E228" s="6" t="s">
        <v>14</v>
      </c>
      <c r="F228" s="41">
        <v>2118.6440677966102</v>
      </c>
      <c r="G228" s="39">
        <f>F228*1.18</f>
        <v>2500</v>
      </c>
      <c r="H228" s="39">
        <f>D228*G228</f>
        <v>10000</v>
      </c>
      <c r="I228" s="46"/>
      <c r="J228" s="6" t="s">
        <v>14</v>
      </c>
      <c r="K228" s="41">
        <v>2118.6440677966102</v>
      </c>
      <c r="L228" s="9">
        <f>I228*K228</f>
        <v>0</v>
      </c>
      <c r="M228" s="56">
        <f t="shared" si="8"/>
        <v>4</v>
      </c>
      <c r="N228" s="6" t="s">
        <v>14</v>
      </c>
      <c r="O228" s="41">
        <v>2118.6440677966102</v>
      </c>
      <c r="P228" s="53">
        <f>M228*O228</f>
        <v>8474.5762711864409</v>
      </c>
      <c r="Q228" s="52">
        <f t="shared" si="7"/>
        <v>4</v>
      </c>
      <c r="R228" s="44" t="str">
        <f t="shared" si="9"/>
        <v>Nos</v>
      </c>
      <c r="U228" s="54">
        <f>M228</f>
        <v>4</v>
      </c>
      <c r="V228" s="6" t="s">
        <v>14</v>
      </c>
      <c r="W228" s="53">
        <f>G228</f>
        <v>2500</v>
      </c>
      <c r="X228" s="59">
        <f>U228*W228</f>
        <v>10000</v>
      </c>
    </row>
    <row r="229" spans="1:24" s="44" customFormat="1" ht="15.6" hidden="1">
      <c r="A229" s="44">
        <v>112</v>
      </c>
      <c r="C229" s="47"/>
      <c r="F229" s="45"/>
      <c r="G229" s="45"/>
      <c r="H229" s="45"/>
      <c r="M229" s="56">
        <f t="shared" si="8"/>
        <v>0</v>
      </c>
      <c r="Q229" s="52">
        <f t="shared" si="7"/>
        <v>0</v>
      </c>
      <c r="R229" s="44">
        <f t="shared" si="9"/>
        <v>0</v>
      </c>
      <c r="X229" s="45"/>
    </row>
    <row r="230" spans="1:24" s="44" customFormat="1" ht="15.6">
      <c r="A230" s="44">
        <v>113</v>
      </c>
      <c r="B230" s="6">
        <v>113</v>
      </c>
      <c r="C230" s="14" t="s">
        <v>229</v>
      </c>
      <c r="D230" s="12">
        <v>4</v>
      </c>
      <c r="E230" s="6" t="s">
        <v>14</v>
      </c>
      <c r="F230" s="41">
        <v>2966.1016949152545</v>
      </c>
      <c r="G230" s="39">
        <f>F230*1.18</f>
        <v>3500</v>
      </c>
      <c r="H230" s="39">
        <f>D230*G230</f>
        <v>14000</v>
      </c>
      <c r="I230" s="46"/>
      <c r="J230" s="6" t="s">
        <v>14</v>
      </c>
      <c r="K230" s="41">
        <v>2966.1016949152545</v>
      </c>
      <c r="L230" s="9">
        <f>I230*K230</f>
        <v>0</v>
      </c>
      <c r="M230" s="56">
        <f t="shared" si="8"/>
        <v>4</v>
      </c>
      <c r="N230" s="6" t="s">
        <v>14</v>
      </c>
      <c r="O230" s="41">
        <v>2966.1016949152545</v>
      </c>
      <c r="P230" s="53">
        <f>M230*O230</f>
        <v>11864.406779661018</v>
      </c>
      <c r="Q230" s="52">
        <f t="shared" si="7"/>
        <v>4</v>
      </c>
      <c r="R230" s="44" t="str">
        <f t="shared" si="9"/>
        <v>Nos</v>
      </c>
      <c r="U230" s="54">
        <f>M230</f>
        <v>4</v>
      </c>
      <c r="V230" s="6" t="s">
        <v>14</v>
      </c>
      <c r="W230" s="53">
        <f>G230</f>
        <v>3500</v>
      </c>
      <c r="X230" s="59">
        <f>U230*W230</f>
        <v>14000</v>
      </c>
    </row>
    <row r="231" spans="1:24" s="44" customFormat="1" ht="15.6" hidden="1">
      <c r="A231" s="44">
        <v>113</v>
      </c>
      <c r="C231" s="47"/>
      <c r="F231" s="45"/>
      <c r="G231" s="45"/>
      <c r="H231" s="45"/>
      <c r="M231" s="56">
        <f t="shared" si="8"/>
        <v>0</v>
      </c>
      <c r="Q231" s="52">
        <f t="shared" si="7"/>
        <v>0</v>
      </c>
      <c r="R231" s="44">
        <f t="shared" si="9"/>
        <v>0</v>
      </c>
      <c r="X231" s="45"/>
    </row>
    <row r="232" spans="1:24" s="44" customFormat="1" ht="15.6">
      <c r="A232" s="44">
        <v>114</v>
      </c>
      <c r="B232" s="6">
        <v>114</v>
      </c>
      <c r="C232" s="14" t="s">
        <v>231</v>
      </c>
      <c r="D232" s="12">
        <v>12</v>
      </c>
      <c r="E232" s="6" t="s">
        <v>14</v>
      </c>
      <c r="F232" s="41">
        <v>3389.8305084745766</v>
      </c>
      <c r="G232" s="39">
        <f>F232*1.18</f>
        <v>4000</v>
      </c>
      <c r="H232" s="39">
        <f>D232*G232</f>
        <v>48000</v>
      </c>
      <c r="I232" s="46"/>
      <c r="J232" s="6" t="s">
        <v>14</v>
      </c>
      <c r="K232" s="41">
        <v>3389.8305084745766</v>
      </c>
      <c r="L232" s="9">
        <f>I232*K232</f>
        <v>0</v>
      </c>
      <c r="M232" s="56">
        <f t="shared" si="8"/>
        <v>12</v>
      </c>
      <c r="N232" s="6" t="s">
        <v>14</v>
      </c>
      <c r="O232" s="41">
        <v>3389.8305084745766</v>
      </c>
      <c r="P232" s="53">
        <f>M232*O232</f>
        <v>40677.966101694918</v>
      </c>
      <c r="Q232" s="52">
        <f t="shared" si="7"/>
        <v>12</v>
      </c>
      <c r="R232" s="44" t="str">
        <f t="shared" si="9"/>
        <v>Nos</v>
      </c>
      <c r="U232" s="54">
        <f>M232</f>
        <v>12</v>
      </c>
      <c r="V232" s="6" t="s">
        <v>14</v>
      </c>
      <c r="W232" s="53">
        <f>G232</f>
        <v>4000</v>
      </c>
      <c r="X232" s="59">
        <f>U232*W232</f>
        <v>48000</v>
      </c>
    </row>
    <row r="233" spans="1:24" s="44" customFormat="1" ht="15.6" hidden="1">
      <c r="A233" s="44">
        <v>114</v>
      </c>
      <c r="C233" s="47"/>
      <c r="F233" s="45"/>
      <c r="G233" s="45"/>
      <c r="H233" s="45"/>
      <c r="M233" s="56">
        <f t="shared" si="8"/>
        <v>0</v>
      </c>
      <c r="Q233" s="52">
        <f t="shared" si="7"/>
        <v>0</v>
      </c>
      <c r="R233" s="44">
        <f t="shared" si="9"/>
        <v>0</v>
      </c>
      <c r="X233" s="45"/>
    </row>
    <row r="234" spans="1:24" s="44" customFormat="1" ht="31.2">
      <c r="A234" s="44">
        <v>115</v>
      </c>
      <c r="B234" s="6">
        <v>115</v>
      </c>
      <c r="C234" s="14" t="s">
        <v>233</v>
      </c>
      <c r="D234" s="12">
        <v>100</v>
      </c>
      <c r="E234" s="12" t="s">
        <v>64</v>
      </c>
      <c r="F234" s="41">
        <v>932.20338983050851</v>
      </c>
      <c r="G234" s="39">
        <f>F234*1.18</f>
        <v>1100</v>
      </c>
      <c r="H234" s="39">
        <f>D234*G234</f>
        <v>110000</v>
      </c>
      <c r="I234" s="46"/>
      <c r="J234" s="12" t="s">
        <v>64</v>
      </c>
      <c r="K234" s="41">
        <v>932.20338983050851</v>
      </c>
      <c r="L234" s="9">
        <f>I234*K234</f>
        <v>0</v>
      </c>
      <c r="M234" s="56">
        <f t="shared" si="8"/>
        <v>100</v>
      </c>
      <c r="N234" s="12" t="s">
        <v>64</v>
      </c>
      <c r="O234" s="41">
        <v>932.20338983050851</v>
      </c>
      <c r="P234" s="53">
        <f>M234*O234</f>
        <v>93220.338983050853</v>
      </c>
      <c r="Q234" s="52">
        <f t="shared" si="7"/>
        <v>100</v>
      </c>
      <c r="R234" s="44" t="str">
        <f t="shared" si="9"/>
        <v>Rmt</v>
      </c>
      <c r="U234" s="54">
        <f>M234</f>
        <v>100</v>
      </c>
      <c r="V234" s="12" t="s">
        <v>64</v>
      </c>
      <c r="W234" s="53">
        <f>G234</f>
        <v>1100</v>
      </c>
      <c r="X234" s="59">
        <f>U234*W234</f>
        <v>110000</v>
      </c>
    </row>
    <row r="235" spans="1:24" s="44" customFormat="1" ht="15.6" hidden="1">
      <c r="A235" s="44">
        <v>115</v>
      </c>
      <c r="C235" s="47"/>
      <c r="F235" s="45"/>
      <c r="G235" s="45"/>
      <c r="H235" s="45"/>
      <c r="M235" s="56">
        <f t="shared" si="8"/>
        <v>0</v>
      </c>
      <c r="Q235" s="52">
        <f t="shared" si="7"/>
        <v>0</v>
      </c>
      <c r="R235" s="44">
        <f t="shared" si="9"/>
        <v>0</v>
      </c>
      <c r="X235" s="45"/>
    </row>
    <row r="236" spans="1:24" s="44" customFormat="1" ht="31.2">
      <c r="A236" s="44">
        <v>116</v>
      </c>
      <c r="B236" s="6">
        <v>116</v>
      </c>
      <c r="C236" s="14" t="s">
        <v>235</v>
      </c>
      <c r="D236" s="12">
        <v>100</v>
      </c>
      <c r="E236" s="12" t="s">
        <v>64</v>
      </c>
      <c r="F236" s="41">
        <v>974.57627118644075</v>
      </c>
      <c r="G236" s="39">
        <f>F236*1.18</f>
        <v>1150</v>
      </c>
      <c r="H236" s="39">
        <f>D236*G236</f>
        <v>115000</v>
      </c>
      <c r="I236" s="46"/>
      <c r="J236" s="12" t="s">
        <v>64</v>
      </c>
      <c r="K236" s="41">
        <v>974.57627118644075</v>
      </c>
      <c r="L236" s="9">
        <f>I236*K236</f>
        <v>0</v>
      </c>
      <c r="M236" s="56">
        <f t="shared" si="8"/>
        <v>100</v>
      </c>
      <c r="N236" s="12" t="s">
        <v>64</v>
      </c>
      <c r="O236" s="41">
        <v>974.57627118644075</v>
      </c>
      <c r="P236" s="53">
        <f>M236*O236</f>
        <v>97457.627118644072</v>
      </c>
      <c r="Q236" s="52">
        <f t="shared" si="7"/>
        <v>100</v>
      </c>
      <c r="R236" s="44" t="str">
        <f t="shared" si="9"/>
        <v>Rmt</v>
      </c>
      <c r="U236" s="54">
        <f>M236</f>
        <v>100</v>
      </c>
      <c r="V236" s="12" t="s">
        <v>64</v>
      </c>
      <c r="W236" s="53">
        <f>G236</f>
        <v>1150</v>
      </c>
      <c r="X236" s="59">
        <f>U236*W236</f>
        <v>115000</v>
      </c>
    </row>
    <row r="237" spans="1:24" s="44" customFormat="1" ht="15.6" hidden="1">
      <c r="A237" s="44">
        <v>116</v>
      </c>
      <c r="C237" s="47"/>
      <c r="F237" s="45"/>
      <c r="G237" s="45"/>
      <c r="H237" s="45"/>
      <c r="M237" s="56">
        <f t="shared" si="8"/>
        <v>0</v>
      </c>
      <c r="Q237" s="52">
        <f t="shared" si="7"/>
        <v>0</v>
      </c>
      <c r="R237" s="44">
        <f t="shared" si="9"/>
        <v>0</v>
      </c>
      <c r="X237" s="45"/>
    </row>
    <row r="238" spans="1:24" s="44" customFormat="1" ht="31.2">
      <c r="A238" s="44">
        <v>117</v>
      </c>
      <c r="B238" s="6">
        <v>117</v>
      </c>
      <c r="C238" s="14" t="s">
        <v>237</v>
      </c>
      <c r="D238" s="12">
        <v>200</v>
      </c>
      <c r="E238" s="12" t="s">
        <v>64</v>
      </c>
      <c r="F238" s="41">
        <v>105.93220338983052</v>
      </c>
      <c r="G238" s="39">
        <f>F238*1.18</f>
        <v>125</v>
      </c>
      <c r="H238" s="39">
        <f>D238*G238</f>
        <v>25000</v>
      </c>
      <c r="I238" s="46"/>
      <c r="J238" s="12" t="s">
        <v>64</v>
      </c>
      <c r="K238" s="41">
        <v>105.93220338983052</v>
      </c>
      <c r="L238" s="9">
        <f>I238*K238</f>
        <v>0</v>
      </c>
      <c r="M238" s="56">
        <f t="shared" si="8"/>
        <v>200</v>
      </c>
      <c r="N238" s="12" t="s">
        <v>64</v>
      </c>
      <c r="O238" s="41">
        <v>105.93220338983052</v>
      </c>
      <c r="P238" s="53">
        <f>M238*O238</f>
        <v>21186.440677966104</v>
      </c>
      <c r="Q238" s="52">
        <f t="shared" si="7"/>
        <v>200</v>
      </c>
      <c r="R238" s="44" t="str">
        <f t="shared" si="9"/>
        <v>Rmt</v>
      </c>
      <c r="U238" s="54">
        <f>M238</f>
        <v>200</v>
      </c>
      <c r="V238" s="12" t="s">
        <v>64</v>
      </c>
      <c r="W238" s="53">
        <f>G238</f>
        <v>125</v>
      </c>
      <c r="X238" s="59">
        <f>U238*W238</f>
        <v>25000</v>
      </c>
    </row>
    <row r="239" spans="1:24" s="44" customFormat="1" ht="15.6" hidden="1">
      <c r="A239" s="44">
        <v>117</v>
      </c>
      <c r="C239" s="47"/>
      <c r="F239" s="45"/>
      <c r="G239" s="45"/>
      <c r="H239" s="45"/>
      <c r="M239" s="56">
        <f t="shared" si="8"/>
        <v>0</v>
      </c>
      <c r="Q239" s="52">
        <f t="shared" si="7"/>
        <v>0</v>
      </c>
      <c r="R239" s="44">
        <f t="shared" si="9"/>
        <v>0</v>
      </c>
      <c r="X239" s="45"/>
    </row>
    <row r="240" spans="1:24" s="44" customFormat="1" ht="31.2">
      <c r="A240" s="44">
        <v>118</v>
      </c>
      <c r="B240" s="6">
        <v>118</v>
      </c>
      <c r="C240" s="14" t="s">
        <v>239</v>
      </c>
      <c r="D240" s="12">
        <v>700</v>
      </c>
      <c r="E240" s="12" t="s">
        <v>64</v>
      </c>
      <c r="F240" s="41">
        <v>228.81355932203391</v>
      </c>
      <c r="G240" s="39">
        <f>F240*1.18</f>
        <v>270</v>
      </c>
      <c r="H240" s="39">
        <f>D240*G240</f>
        <v>189000</v>
      </c>
      <c r="I240" s="46"/>
      <c r="J240" s="12" t="s">
        <v>64</v>
      </c>
      <c r="K240" s="41">
        <v>228.81355932203391</v>
      </c>
      <c r="L240" s="9">
        <f>I240*K240</f>
        <v>0</v>
      </c>
      <c r="M240" s="56">
        <f t="shared" si="8"/>
        <v>700</v>
      </c>
      <c r="N240" s="12" t="s">
        <v>64</v>
      </c>
      <c r="O240" s="41">
        <v>228.81355932203391</v>
      </c>
      <c r="P240" s="53">
        <f>M240*O240</f>
        <v>160169.49152542374</v>
      </c>
      <c r="Q240" s="52">
        <f t="shared" si="7"/>
        <v>700</v>
      </c>
      <c r="R240" s="44" t="str">
        <f t="shared" si="9"/>
        <v>Rmt</v>
      </c>
      <c r="U240" s="54">
        <f>M240</f>
        <v>700</v>
      </c>
      <c r="V240" s="12" t="s">
        <v>64</v>
      </c>
      <c r="W240" s="53">
        <f>G240</f>
        <v>270</v>
      </c>
      <c r="X240" s="59">
        <f>U240*W240</f>
        <v>189000</v>
      </c>
    </row>
    <row r="241" spans="1:24" s="44" customFormat="1" ht="15.6" hidden="1">
      <c r="A241" s="44">
        <v>118</v>
      </c>
      <c r="C241" s="47"/>
      <c r="F241" s="45"/>
      <c r="G241" s="45"/>
      <c r="H241" s="45"/>
      <c r="M241" s="56">
        <f t="shared" si="8"/>
        <v>0</v>
      </c>
      <c r="Q241" s="52">
        <f t="shared" si="7"/>
        <v>0</v>
      </c>
      <c r="R241" s="44">
        <f t="shared" si="9"/>
        <v>0</v>
      </c>
      <c r="X241" s="45"/>
    </row>
    <row r="242" spans="1:24" s="44" customFormat="1" ht="31.2">
      <c r="A242" s="44">
        <v>119</v>
      </c>
      <c r="B242" s="6">
        <v>119</v>
      </c>
      <c r="C242" s="14" t="s">
        <v>241</v>
      </c>
      <c r="D242" s="12">
        <v>200</v>
      </c>
      <c r="E242" s="12" t="s">
        <v>64</v>
      </c>
      <c r="F242" s="41">
        <v>1097.457627118644</v>
      </c>
      <c r="G242" s="39">
        <f>F242*1.18</f>
        <v>1295</v>
      </c>
      <c r="H242" s="39">
        <f>D242*G242</f>
        <v>259000</v>
      </c>
      <c r="I242" s="46"/>
      <c r="J242" s="12" t="s">
        <v>64</v>
      </c>
      <c r="K242" s="41">
        <v>1097.457627118644</v>
      </c>
      <c r="L242" s="9">
        <f>I242*K242</f>
        <v>0</v>
      </c>
      <c r="M242" s="56">
        <f t="shared" si="8"/>
        <v>200</v>
      </c>
      <c r="N242" s="12" t="s">
        <v>64</v>
      </c>
      <c r="O242" s="41">
        <v>1097.457627118644</v>
      </c>
      <c r="P242" s="53">
        <f>M242*O242</f>
        <v>219491.5254237288</v>
      </c>
      <c r="Q242" s="52">
        <f t="shared" si="7"/>
        <v>200</v>
      </c>
      <c r="R242" s="44" t="str">
        <f t="shared" si="9"/>
        <v>Rmt</v>
      </c>
      <c r="U242" s="54">
        <f>M242</f>
        <v>200</v>
      </c>
      <c r="V242" s="12" t="s">
        <v>64</v>
      </c>
      <c r="W242" s="53">
        <f>G242</f>
        <v>1295</v>
      </c>
      <c r="X242" s="59">
        <f>U242*W242</f>
        <v>259000</v>
      </c>
    </row>
    <row r="243" spans="1:24" s="44" customFormat="1" ht="15.6" hidden="1">
      <c r="A243" s="44">
        <v>119</v>
      </c>
      <c r="C243" s="47"/>
      <c r="F243" s="45"/>
      <c r="G243" s="45"/>
      <c r="H243" s="45"/>
      <c r="M243" s="56">
        <f t="shared" si="8"/>
        <v>0</v>
      </c>
      <c r="Q243" s="52">
        <f t="shared" si="7"/>
        <v>0</v>
      </c>
      <c r="R243" s="44">
        <f t="shared" si="9"/>
        <v>0</v>
      </c>
      <c r="X243" s="45"/>
    </row>
    <row r="244" spans="1:24" s="44" customFormat="1" ht="31.2">
      <c r="A244" s="44">
        <v>120</v>
      </c>
      <c r="B244" s="6">
        <v>120</v>
      </c>
      <c r="C244" s="14" t="s">
        <v>243</v>
      </c>
      <c r="D244" s="12">
        <v>100</v>
      </c>
      <c r="E244" s="12" t="s">
        <v>64</v>
      </c>
      <c r="F244" s="41">
        <v>3813.5593220338983</v>
      </c>
      <c r="G244" s="39">
        <f>F244*1.18</f>
        <v>4500</v>
      </c>
      <c r="H244" s="39">
        <f>D244*G244</f>
        <v>450000</v>
      </c>
      <c r="I244" s="46"/>
      <c r="J244" s="12" t="s">
        <v>64</v>
      </c>
      <c r="K244" s="41">
        <v>3813.5593220338983</v>
      </c>
      <c r="L244" s="9">
        <f>I244*K244</f>
        <v>0</v>
      </c>
      <c r="M244" s="56">
        <f t="shared" si="8"/>
        <v>100</v>
      </c>
      <c r="N244" s="12" t="s">
        <v>64</v>
      </c>
      <c r="O244" s="41">
        <v>3813.5593220338983</v>
      </c>
      <c r="P244" s="53">
        <f>M244*O244</f>
        <v>381355.93220338982</v>
      </c>
      <c r="Q244" s="52">
        <f t="shared" si="7"/>
        <v>100</v>
      </c>
      <c r="R244" s="44" t="str">
        <f t="shared" si="9"/>
        <v>Rmt</v>
      </c>
      <c r="U244" s="54">
        <f>M244</f>
        <v>100</v>
      </c>
      <c r="V244" s="12" t="s">
        <v>64</v>
      </c>
      <c r="W244" s="53">
        <f>G244</f>
        <v>4500</v>
      </c>
      <c r="X244" s="59">
        <f>U244*W244</f>
        <v>450000</v>
      </c>
    </row>
    <row r="245" spans="1:24" s="44" customFormat="1" ht="15.6" hidden="1">
      <c r="A245" s="44">
        <v>120</v>
      </c>
      <c r="C245" s="47"/>
      <c r="F245" s="45"/>
      <c r="G245" s="45"/>
      <c r="H245" s="45"/>
      <c r="M245" s="56">
        <f t="shared" si="8"/>
        <v>0</v>
      </c>
      <c r="Q245" s="52">
        <f t="shared" ref="Q245:Q262" si="10">M245</f>
        <v>0</v>
      </c>
      <c r="R245" s="44">
        <f t="shared" si="9"/>
        <v>0</v>
      </c>
      <c r="X245" s="45"/>
    </row>
    <row r="246" spans="1:24" s="44" customFormat="1" ht="31.2">
      <c r="A246" s="44">
        <v>121</v>
      </c>
      <c r="B246" s="6">
        <v>121</v>
      </c>
      <c r="C246" s="14" t="s">
        <v>245</v>
      </c>
      <c r="D246" s="12">
        <v>7</v>
      </c>
      <c r="E246" s="6" t="s">
        <v>14</v>
      </c>
      <c r="F246" s="41">
        <v>338983.05084745766</v>
      </c>
      <c r="G246" s="39">
        <f>F246*1.18</f>
        <v>400000</v>
      </c>
      <c r="H246" s="39">
        <f>D246*G246</f>
        <v>2800000</v>
      </c>
      <c r="I246" s="46">
        <v>2</v>
      </c>
      <c r="J246" s="6" t="s">
        <v>14</v>
      </c>
      <c r="K246" s="41">
        <v>338983.05084745766</v>
      </c>
      <c r="L246" s="9">
        <f>I246*K246</f>
        <v>677966.10169491533</v>
      </c>
      <c r="M246" s="56">
        <f t="shared" si="8"/>
        <v>9</v>
      </c>
      <c r="N246" s="6" t="s">
        <v>14</v>
      </c>
      <c r="O246" s="41">
        <v>338983.05084745766</v>
      </c>
      <c r="P246" s="53">
        <f>M246*O246</f>
        <v>3050847.457627119</v>
      </c>
      <c r="Q246" s="52">
        <f t="shared" si="10"/>
        <v>9</v>
      </c>
      <c r="R246" s="44" t="str">
        <f t="shared" si="9"/>
        <v>Nos</v>
      </c>
      <c r="U246" s="46">
        <v>13</v>
      </c>
      <c r="V246" s="6" t="s">
        <v>14</v>
      </c>
      <c r="W246" s="53">
        <f>G246</f>
        <v>400000</v>
      </c>
      <c r="X246" s="59">
        <f>U246*W246</f>
        <v>5200000</v>
      </c>
    </row>
    <row r="247" spans="1:24" s="44" customFormat="1" ht="15.6" hidden="1">
      <c r="A247" s="44">
        <v>121</v>
      </c>
      <c r="C247" s="47"/>
      <c r="F247" s="45"/>
      <c r="G247" s="45"/>
      <c r="H247" s="45"/>
      <c r="M247" s="56">
        <f t="shared" si="8"/>
        <v>0</v>
      </c>
      <c r="Q247" s="52">
        <f t="shared" si="10"/>
        <v>0</v>
      </c>
      <c r="R247" s="44">
        <f t="shared" si="9"/>
        <v>0</v>
      </c>
      <c r="X247" s="45"/>
    </row>
    <row r="248" spans="1:24" s="44" customFormat="1" ht="15.6">
      <c r="A248" s="44">
        <v>122</v>
      </c>
      <c r="B248" s="6">
        <v>122</v>
      </c>
      <c r="C248" s="14" t="s">
        <v>247</v>
      </c>
      <c r="D248" s="12">
        <v>182</v>
      </c>
      <c r="E248" s="6" t="s">
        <v>14</v>
      </c>
      <c r="F248" s="41">
        <v>21186.440677966104</v>
      </c>
      <c r="G248" s="39">
        <f>F248*1.18</f>
        <v>25000</v>
      </c>
      <c r="H248" s="39">
        <f>D248*G248</f>
        <v>4550000</v>
      </c>
      <c r="I248" s="46">
        <v>52</v>
      </c>
      <c r="J248" s="6" t="s">
        <v>14</v>
      </c>
      <c r="K248" s="41">
        <v>21186.440677966104</v>
      </c>
      <c r="L248" s="9">
        <f>I248*K248</f>
        <v>1101694.9152542374</v>
      </c>
      <c r="M248" s="56">
        <f t="shared" si="8"/>
        <v>234</v>
      </c>
      <c r="N248" s="6" t="s">
        <v>14</v>
      </c>
      <c r="O248" s="41">
        <v>21186.440677966104</v>
      </c>
      <c r="P248" s="53">
        <f>M248*O248</f>
        <v>4957627.118644068</v>
      </c>
      <c r="Q248" s="52">
        <f t="shared" si="10"/>
        <v>234</v>
      </c>
      <c r="R248" s="44" t="str">
        <f t="shared" si="9"/>
        <v>Nos</v>
      </c>
      <c r="U248" s="46">
        <v>338</v>
      </c>
      <c r="V248" s="6" t="s">
        <v>14</v>
      </c>
      <c r="W248" s="53">
        <f>G248</f>
        <v>25000</v>
      </c>
      <c r="X248" s="59">
        <f>U248*W248</f>
        <v>8450000</v>
      </c>
    </row>
    <row r="249" spans="1:24" s="44" customFormat="1" ht="15.6" hidden="1">
      <c r="A249" s="44">
        <v>122</v>
      </c>
      <c r="C249" s="47"/>
      <c r="F249" s="45"/>
      <c r="G249" s="45"/>
      <c r="H249" s="45"/>
      <c r="M249" s="56">
        <f t="shared" si="8"/>
        <v>0</v>
      </c>
      <c r="Q249" s="52"/>
      <c r="R249" s="44">
        <f t="shared" si="9"/>
        <v>0</v>
      </c>
      <c r="X249" s="45"/>
    </row>
    <row r="250" spans="1:24" s="44" customFormat="1" ht="15.6">
      <c r="A250" s="44">
        <v>123</v>
      </c>
      <c r="B250" s="6">
        <v>123</v>
      </c>
      <c r="C250" s="14" t="s">
        <v>249</v>
      </c>
      <c r="D250" s="12">
        <v>7</v>
      </c>
      <c r="E250" s="6" t="s">
        <v>14</v>
      </c>
      <c r="F250" s="41">
        <v>25423.728813559323</v>
      </c>
      <c r="G250" s="39">
        <f>F250*1.18</f>
        <v>30000</v>
      </c>
      <c r="H250" s="39">
        <f>D250*G250</f>
        <v>210000</v>
      </c>
      <c r="I250" s="46">
        <v>2</v>
      </c>
      <c r="J250" s="6" t="s">
        <v>14</v>
      </c>
      <c r="K250" s="41">
        <v>25423.728813559323</v>
      </c>
      <c r="L250" s="9">
        <f>I250*K250</f>
        <v>50847.457627118645</v>
      </c>
      <c r="M250" s="56">
        <f t="shared" si="8"/>
        <v>9</v>
      </c>
      <c r="N250" s="6" t="s">
        <v>14</v>
      </c>
      <c r="O250" s="41">
        <v>25423.728813559323</v>
      </c>
      <c r="P250" s="53">
        <f>M250*O250</f>
        <v>228813.55932203389</v>
      </c>
      <c r="Q250" s="52">
        <f t="shared" si="10"/>
        <v>9</v>
      </c>
      <c r="R250" s="44" t="str">
        <f t="shared" si="9"/>
        <v>Nos</v>
      </c>
      <c r="U250" s="46">
        <v>13</v>
      </c>
      <c r="V250" s="6" t="s">
        <v>14</v>
      </c>
      <c r="W250" s="53">
        <f>G250</f>
        <v>30000</v>
      </c>
      <c r="X250" s="59">
        <f>U250*W250</f>
        <v>390000</v>
      </c>
    </row>
    <row r="251" spans="1:24" s="44" customFormat="1" ht="15.6" hidden="1">
      <c r="A251" s="44">
        <v>123</v>
      </c>
      <c r="C251" s="47"/>
      <c r="F251" s="45"/>
      <c r="G251" s="45"/>
      <c r="H251" s="45"/>
      <c r="M251" s="56">
        <f t="shared" si="8"/>
        <v>0</v>
      </c>
      <c r="Q251" s="52"/>
      <c r="R251" s="44">
        <f t="shared" si="9"/>
        <v>0</v>
      </c>
      <c r="X251" s="45"/>
    </row>
    <row r="252" spans="1:24" s="44" customFormat="1" ht="46.8">
      <c r="A252" s="44">
        <v>124</v>
      </c>
      <c r="B252" s="6">
        <v>124</v>
      </c>
      <c r="C252" s="14" t="s">
        <v>251</v>
      </c>
      <c r="D252" s="12">
        <v>7</v>
      </c>
      <c r="E252" s="6" t="s">
        <v>14</v>
      </c>
      <c r="F252" s="41">
        <v>13559.322033898306</v>
      </c>
      <c r="G252" s="39">
        <f>F252*1.18</f>
        <v>16000</v>
      </c>
      <c r="H252" s="39">
        <f>D252*G252</f>
        <v>112000</v>
      </c>
      <c r="I252" s="46"/>
      <c r="J252" s="6" t="s">
        <v>14</v>
      </c>
      <c r="K252" s="41">
        <v>13559.322033898306</v>
      </c>
      <c r="L252" s="9">
        <f>I252*K252</f>
        <v>0</v>
      </c>
      <c r="M252" s="56">
        <f t="shared" si="8"/>
        <v>7</v>
      </c>
      <c r="N252" s="6" t="s">
        <v>14</v>
      </c>
      <c r="O252" s="41">
        <v>13559.322033898306</v>
      </c>
      <c r="P252" s="53">
        <f>M252*O252</f>
        <v>94915.254237288143</v>
      </c>
      <c r="Q252" s="52">
        <f t="shared" si="10"/>
        <v>7</v>
      </c>
      <c r="R252" s="44" t="str">
        <f t="shared" si="9"/>
        <v>Nos</v>
      </c>
      <c r="U252" s="46">
        <v>12</v>
      </c>
      <c r="V252" s="6" t="s">
        <v>14</v>
      </c>
      <c r="W252" s="53">
        <f>G252</f>
        <v>16000</v>
      </c>
      <c r="X252" s="59">
        <f>U252*W252</f>
        <v>192000</v>
      </c>
    </row>
    <row r="253" spans="1:24" s="44" customFormat="1" ht="15.6" hidden="1">
      <c r="A253" s="44">
        <v>124</v>
      </c>
      <c r="C253" s="47"/>
      <c r="F253" s="45"/>
      <c r="G253" s="45"/>
      <c r="H253" s="45"/>
      <c r="M253" s="56">
        <f t="shared" si="8"/>
        <v>0</v>
      </c>
      <c r="Q253" s="52"/>
      <c r="R253" s="44">
        <f t="shared" si="9"/>
        <v>0</v>
      </c>
      <c r="X253" s="45"/>
    </row>
    <row r="254" spans="1:24" s="44" customFormat="1" ht="46.8">
      <c r="A254" s="44">
        <v>125</v>
      </c>
      <c r="B254" s="6">
        <v>125</v>
      </c>
      <c r="C254" s="14" t="s">
        <v>252</v>
      </c>
      <c r="D254" s="12">
        <v>1</v>
      </c>
      <c r="E254" s="6" t="s">
        <v>14</v>
      </c>
      <c r="F254" s="41">
        <v>8894067.7966101691</v>
      </c>
      <c r="G254" s="39">
        <f>F254*1.18</f>
        <v>10494999.999999998</v>
      </c>
      <c r="H254" s="39">
        <f>D254*G254</f>
        <v>10494999.999999998</v>
      </c>
      <c r="I254" s="46"/>
      <c r="J254" s="6" t="s">
        <v>14</v>
      </c>
      <c r="K254" s="41">
        <v>8894067.7966101691</v>
      </c>
      <c r="L254" s="9">
        <f>I254*K254</f>
        <v>0</v>
      </c>
      <c r="M254" s="56">
        <f t="shared" si="8"/>
        <v>1</v>
      </c>
      <c r="N254" s="6" t="s">
        <v>14</v>
      </c>
      <c r="O254" s="41">
        <v>8894067.7966101691</v>
      </c>
      <c r="P254" s="53">
        <f>M254*O254</f>
        <v>8894067.7966101691</v>
      </c>
      <c r="Q254" s="52">
        <f t="shared" si="10"/>
        <v>1</v>
      </c>
      <c r="R254" s="44" t="str">
        <f t="shared" si="9"/>
        <v>Nos</v>
      </c>
      <c r="U254" s="46">
        <v>1</v>
      </c>
      <c r="V254" s="6" t="s">
        <v>14</v>
      </c>
      <c r="W254" s="53">
        <f>G254</f>
        <v>10494999.999999998</v>
      </c>
      <c r="X254" s="59">
        <f>U254*W254</f>
        <v>10494999.999999998</v>
      </c>
    </row>
    <row r="255" spans="1:24" s="44" customFormat="1" ht="15.6" hidden="1">
      <c r="A255" s="44">
        <v>125</v>
      </c>
      <c r="C255" s="47"/>
      <c r="F255" s="45"/>
      <c r="G255" s="45"/>
      <c r="H255" s="45"/>
      <c r="M255" s="56">
        <f t="shared" si="8"/>
        <v>0</v>
      </c>
      <c r="Q255" s="52"/>
      <c r="R255" s="44">
        <f t="shared" si="9"/>
        <v>0</v>
      </c>
      <c r="X255" s="45"/>
    </row>
    <row r="256" spans="1:24" s="44" customFormat="1" ht="31.2">
      <c r="A256" s="44">
        <v>126</v>
      </c>
      <c r="B256" s="6">
        <v>126</v>
      </c>
      <c r="C256" s="14" t="s">
        <v>254</v>
      </c>
      <c r="D256" s="12">
        <v>6</v>
      </c>
      <c r="E256" s="6" t="s">
        <v>14</v>
      </c>
      <c r="F256" s="39">
        <v>127118.64406779662</v>
      </c>
      <c r="G256" s="39">
        <f>F256*1.18</f>
        <v>150000</v>
      </c>
      <c r="H256" s="39">
        <f>D256*G256</f>
        <v>900000</v>
      </c>
      <c r="I256" s="46"/>
      <c r="J256" s="6" t="s">
        <v>14</v>
      </c>
      <c r="K256" s="39">
        <v>127118.64406779662</v>
      </c>
      <c r="L256" s="9">
        <f>I256*K256</f>
        <v>0</v>
      </c>
      <c r="M256" s="56">
        <f t="shared" si="8"/>
        <v>6</v>
      </c>
      <c r="N256" s="6" t="s">
        <v>14</v>
      </c>
      <c r="O256" s="39">
        <v>127118.64406779662</v>
      </c>
      <c r="P256" s="53">
        <f>M256*O256</f>
        <v>762711.86440677964</v>
      </c>
      <c r="Q256" s="52">
        <f t="shared" si="10"/>
        <v>6</v>
      </c>
      <c r="R256" s="44" t="str">
        <f t="shared" si="9"/>
        <v>Nos</v>
      </c>
      <c r="U256" s="46">
        <v>6</v>
      </c>
      <c r="V256" s="6" t="s">
        <v>14</v>
      </c>
      <c r="W256" s="53">
        <f>G256</f>
        <v>150000</v>
      </c>
      <c r="X256" s="59">
        <f>U256*W256</f>
        <v>900000</v>
      </c>
    </row>
    <row r="257" spans="1:24" s="44" customFormat="1" ht="15.6" hidden="1">
      <c r="A257" s="44">
        <v>126</v>
      </c>
      <c r="C257" s="47"/>
      <c r="F257" s="45"/>
      <c r="G257" s="45"/>
      <c r="H257" s="45"/>
      <c r="M257" s="56">
        <f t="shared" si="8"/>
        <v>0</v>
      </c>
      <c r="Q257" s="52"/>
      <c r="R257" s="44">
        <f t="shared" si="9"/>
        <v>0</v>
      </c>
      <c r="X257" s="45"/>
    </row>
    <row r="258" spans="1:24" s="44" customFormat="1" ht="31.2">
      <c r="A258" s="44">
        <v>127</v>
      </c>
      <c r="B258" s="6">
        <v>127</v>
      </c>
      <c r="C258" s="14" t="s">
        <v>255</v>
      </c>
      <c r="D258" s="12">
        <v>2</v>
      </c>
      <c r="E258" s="6" t="s">
        <v>14</v>
      </c>
      <c r="F258" s="39">
        <v>177966.10169491527</v>
      </c>
      <c r="G258" s="39">
        <f>F258*1.18</f>
        <v>210000</v>
      </c>
      <c r="H258" s="39">
        <f>D258*G258</f>
        <v>420000</v>
      </c>
      <c r="I258" s="46"/>
      <c r="J258" s="6" t="s">
        <v>14</v>
      </c>
      <c r="K258" s="39">
        <v>177966.10169491527</v>
      </c>
      <c r="L258" s="9">
        <f>I258*K258</f>
        <v>0</v>
      </c>
      <c r="M258" s="56">
        <f t="shared" si="8"/>
        <v>2</v>
      </c>
      <c r="N258" s="6" t="s">
        <v>14</v>
      </c>
      <c r="O258" s="39">
        <v>177966.10169491527</v>
      </c>
      <c r="P258" s="53">
        <f>M258*O258</f>
        <v>355932.20338983054</v>
      </c>
      <c r="Q258" s="52">
        <f t="shared" si="10"/>
        <v>2</v>
      </c>
      <c r="R258" s="44" t="str">
        <f t="shared" si="9"/>
        <v>Nos</v>
      </c>
      <c r="U258" s="46">
        <v>6</v>
      </c>
      <c r="V258" s="6" t="s">
        <v>14</v>
      </c>
      <c r="W258" s="53">
        <f>G258</f>
        <v>210000</v>
      </c>
      <c r="X258" s="59">
        <f>U258*W258</f>
        <v>1260000</v>
      </c>
    </row>
    <row r="259" spans="1:24" s="44" customFormat="1" ht="15.6" hidden="1">
      <c r="A259" s="44">
        <v>127</v>
      </c>
      <c r="C259" s="47"/>
      <c r="F259" s="45"/>
      <c r="G259" s="45"/>
      <c r="H259" s="45"/>
      <c r="M259" s="56">
        <f t="shared" si="8"/>
        <v>0</v>
      </c>
      <c r="Q259" s="52"/>
      <c r="R259" s="44">
        <f t="shared" si="9"/>
        <v>0</v>
      </c>
      <c r="X259" s="45"/>
    </row>
    <row r="260" spans="1:24" s="44" customFormat="1" ht="15.6">
      <c r="A260" s="44">
        <v>128</v>
      </c>
      <c r="B260" s="6">
        <v>128</v>
      </c>
      <c r="C260" s="14" t="s">
        <v>256</v>
      </c>
      <c r="D260" s="12">
        <v>6</v>
      </c>
      <c r="E260" s="6" t="s">
        <v>14</v>
      </c>
      <c r="F260" s="39">
        <v>5932.203389830509</v>
      </c>
      <c r="G260" s="39">
        <f>F260*1.18</f>
        <v>7000</v>
      </c>
      <c r="H260" s="39">
        <f>D260*G260</f>
        <v>42000</v>
      </c>
      <c r="I260" s="46"/>
      <c r="J260" s="6" t="s">
        <v>14</v>
      </c>
      <c r="K260" s="39">
        <v>5932.203389830509</v>
      </c>
      <c r="L260" s="9">
        <f>I260*K260</f>
        <v>0</v>
      </c>
      <c r="M260" s="56">
        <f t="shared" si="8"/>
        <v>6</v>
      </c>
      <c r="N260" s="6" t="s">
        <v>14</v>
      </c>
      <c r="O260" s="39">
        <v>5932.203389830509</v>
      </c>
      <c r="P260" s="53">
        <f>M260*O260</f>
        <v>35593.220338983054</v>
      </c>
      <c r="Q260" s="52">
        <f t="shared" si="10"/>
        <v>6</v>
      </c>
      <c r="R260" s="44" t="str">
        <f t="shared" si="9"/>
        <v>Nos</v>
      </c>
      <c r="U260" s="46">
        <v>6</v>
      </c>
      <c r="V260" s="6" t="s">
        <v>14</v>
      </c>
      <c r="W260" s="53">
        <f>G260</f>
        <v>7000</v>
      </c>
      <c r="X260" s="59">
        <f>U260*W260</f>
        <v>42000</v>
      </c>
    </row>
    <row r="261" spans="1:24" s="44" customFormat="1" ht="15.6" hidden="1">
      <c r="A261" s="44">
        <v>128</v>
      </c>
      <c r="C261" s="47"/>
      <c r="F261" s="45"/>
      <c r="G261" s="45"/>
      <c r="H261" s="45"/>
      <c r="M261" s="56">
        <f t="shared" si="8"/>
        <v>0</v>
      </c>
      <c r="Q261" s="52"/>
      <c r="R261" s="44">
        <f t="shared" si="9"/>
        <v>0</v>
      </c>
      <c r="X261" s="45"/>
    </row>
    <row r="262" spans="1:24" s="44" customFormat="1" ht="27.6" customHeight="1">
      <c r="A262" s="44">
        <v>129</v>
      </c>
      <c r="B262" s="6">
        <v>129</v>
      </c>
      <c r="C262" s="14" t="s">
        <v>257</v>
      </c>
      <c r="D262" s="12">
        <v>2</v>
      </c>
      <c r="E262" s="6" t="s">
        <v>14</v>
      </c>
      <c r="F262" s="39">
        <v>7203.3898305084749</v>
      </c>
      <c r="G262" s="39">
        <f>F262*1.18</f>
        <v>8500</v>
      </c>
      <c r="H262" s="39">
        <f>D262*G262</f>
        <v>17000</v>
      </c>
      <c r="I262" s="46"/>
      <c r="J262" s="6" t="s">
        <v>14</v>
      </c>
      <c r="K262" s="39">
        <v>7203.3898305084749</v>
      </c>
      <c r="L262" s="9">
        <f>I262*K262</f>
        <v>0</v>
      </c>
      <c r="M262" s="56">
        <f t="shared" ref="M262:M325" si="11">D262+I262</f>
        <v>2</v>
      </c>
      <c r="N262" s="6" t="s">
        <v>14</v>
      </c>
      <c r="O262" s="39">
        <v>7203.3898305084749</v>
      </c>
      <c r="P262" s="53">
        <f>M262*O262</f>
        <v>14406.77966101695</v>
      </c>
      <c r="Q262" s="52">
        <f t="shared" si="10"/>
        <v>2</v>
      </c>
      <c r="R262" s="44" t="str">
        <f t="shared" si="9"/>
        <v>Nos</v>
      </c>
      <c r="U262" s="46">
        <v>2</v>
      </c>
      <c r="V262" s="6" t="s">
        <v>14</v>
      </c>
      <c r="W262" s="53">
        <f>G262</f>
        <v>8500</v>
      </c>
      <c r="X262" s="59">
        <f>U262*W262</f>
        <v>17000</v>
      </c>
    </row>
    <row r="263" spans="1:24" ht="30" hidden="1" customHeight="1">
      <c r="A263" s="44">
        <v>129</v>
      </c>
      <c r="M263" s="56">
        <f t="shared" si="11"/>
        <v>0</v>
      </c>
      <c r="R263" s="44">
        <f t="shared" ref="R263:R326" si="12">N263</f>
        <v>0</v>
      </c>
    </row>
    <row r="264" spans="1:24" ht="15.6">
      <c r="A264" s="44">
        <v>130</v>
      </c>
      <c r="B264" s="64">
        <v>130</v>
      </c>
      <c r="C264" s="66" t="s">
        <v>258</v>
      </c>
      <c r="D264" s="68">
        <v>1</v>
      </c>
      <c r="E264" s="64" t="s">
        <v>14</v>
      </c>
      <c r="F264" s="69">
        <v>1016949.1525423729</v>
      </c>
      <c r="G264" s="69">
        <f>F264*1.18</f>
        <v>1200000</v>
      </c>
      <c r="H264" s="69">
        <f>D264*G264</f>
        <v>1200000</v>
      </c>
      <c r="I264" s="36"/>
      <c r="J264" s="64" t="s">
        <v>14</v>
      </c>
      <c r="K264" s="69">
        <v>1016949.1525423729</v>
      </c>
      <c r="L264" s="76">
        <f>I264*K264</f>
        <v>0</v>
      </c>
      <c r="M264" s="56">
        <f t="shared" si="11"/>
        <v>1</v>
      </c>
      <c r="N264" s="64" t="s">
        <v>14</v>
      </c>
      <c r="O264" s="69">
        <v>1016949.1525423729</v>
      </c>
      <c r="P264" s="74">
        <f>M264*O264</f>
        <v>1016949.1525423729</v>
      </c>
      <c r="Q264">
        <v>1</v>
      </c>
      <c r="R264" s="44" t="str">
        <f t="shared" si="12"/>
        <v>Nos</v>
      </c>
      <c r="U264" s="36">
        <v>1</v>
      </c>
      <c r="V264" s="64" t="s">
        <v>14</v>
      </c>
      <c r="W264" s="74">
        <f>G264</f>
        <v>1200000</v>
      </c>
      <c r="X264" s="75">
        <f>U264*W264</f>
        <v>1200000</v>
      </c>
    </row>
    <row r="265" spans="1:24" ht="15.6" hidden="1">
      <c r="A265" s="44">
        <v>130</v>
      </c>
      <c r="M265" s="56">
        <f t="shared" si="11"/>
        <v>0</v>
      </c>
      <c r="R265" s="44">
        <f t="shared" si="12"/>
        <v>0</v>
      </c>
    </row>
    <row r="266" spans="1:24" ht="15.6">
      <c r="A266" s="44">
        <v>131</v>
      </c>
      <c r="B266" s="64">
        <v>131</v>
      </c>
      <c r="C266" s="66" t="s">
        <v>259</v>
      </c>
      <c r="D266" s="68">
        <v>2</v>
      </c>
      <c r="E266" s="64" t="s">
        <v>14</v>
      </c>
      <c r="F266" s="69">
        <v>847457.62711864407</v>
      </c>
      <c r="G266" s="69">
        <f>F266*1.18</f>
        <v>1000000</v>
      </c>
      <c r="H266" s="69">
        <f>D266*G266</f>
        <v>2000000</v>
      </c>
      <c r="I266" s="36"/>
      <c r="J266" s="64" t="s">
        <v>14</v>
      </c>
      <c r="K266" s="69">
        <v>847457.62711864407</v>
      </c>
      <c r="L266" s="76">
        <f>I266*K266</f>
        <v>0</v>
      </c>
      <c r="M266" s="56">
        <f t="shared" si="11"/>
        <v>2</v>
      </c>
      <c r="N266" s="64" t="s">
        <v>14</v>
      </c>
      <c r="O266" s="69">
        <v>847457.62711864407</v>
      </c>
      <c r="P266" s="74">
        <f>M266*O266</f>
        <v>1694915.2542372881</v>
      </c>
      <c r="Q266">
        <v>2</v>
      </c>
      <c r="R266" s="44" t="str">
        <f t="shared" si="12"/>
        <v>Nos</v>
      </c>
      <c r="U266" s="36">
        <v>2</v>
      </c>
      <c r="V266" s="64" t="s">
        <v>14</v>
      </c>
      <c r="W266" s="74">
        <f>G266</f>
        <v>1000000</v>
      </c>
      <c r="X266" s="75">
        <f>U266*W266</f>
        <v>2000000</v>
      </c>
    </row>
    <row r="267" spans="1:24" ht="15.6" hidden="1">
      <c r="A267" s="44">
        <v>131</v>
      </c>
      <c r="M267" s="56">
        <f t="shared" si="11"/>
        <v>0</v>
      </c>
      <c r="R267" s="44">
        <f t="shared" si="12"/>
        <v>0</v>
      </c>
    </row>
    <row r="268" spans="1:24" ht="15.6">
      <c r="A268" s="44">
        <v>132</v>
      </c>
      <c r="B268" s="64">
        <v>132</v>
      </c>
      <c r="C268" s="66" t="s">
        <v>260</v>
      </c>
      <c r="D268" s="68">
        <v>1</v>
      </c>
      <c r="E268" s="64" t="s">
        <v>14</v>
      </c>
      <c r="F268" s="69">
        <v>762711.86440677976</v>
      </c>
      <c r="G268" s="69">
        <f>F268*1.18</f>
        <v>900000.00000000012</v>
      </c>
      <c r="H268" s="69">
        <f>D268*G268</f>
        <v>900000.00000000012</v>
      </c>
      <c r="I268" s="36"/>
      <c r="J268" s="64" t="s">
        <v>14</v>
      </c>
      <c r="K268" s="69">
        <v>762711.86440677976</v>
      </c>
      <c r="L268" s="76">
        <f>I268*K268</f>
        <v>0</v>
      </c>
      <c r="M268" s="56">
        <f t="shared" si="11"/>
        <v>1</v>
      </c>
      <c r="N268" s="64" t="s">
        <v>14</v>
      </c>
      <c r="O268" s="69">
        <v>762711.86440677976</v>
      </c>
      <c r="P268" s="74">
        <f>M268*O268</f>
        <v>762711.86440677976</v>
      </c>
      <c r="Q268">
        <v>3</v>
      </c>
      <c r="R268" s="44" t="str">
        <f t="shared" si="12"/>
        <v>Nos</v>
      </c>
      <c r="U268" s="36">
        <v>2</v>
      </c>
      <c r="V268" s="64" t="s">
        <v>14</v>
      </c>
      <c r="W268" s="74">
        <f>G268</f>
        <v>900000.00000000012</v>
      </c>
      <c r="X268" s="75">
        <f>U268*W268</f>
        <v>1800000.0000000002</v>
      </c>
    </row>
    <row r="269" spans="1:24" ht="15.6" hidden="1">
      <c r="A269" s="44">
        <v>132</v>
      </c>
      <c r="M269" s="56">
        <f t="shared" si="11"/>
        <v>0</v>
      </c>
      <c r="R269" s="44">
        <f t="shared" si="12"/>
        <v>0</v>
      </c>
    </row>
    <row r="270" spans="1:24" ht="15.6">
      <c r="A270" s="44">
        <v>133</v>
      </c>
      <c r="B270" s="64">
        <v>133</v>
      </c>
      <c r="C270" s="29" t="s">
        <v>262</v>
      </c>
      <c r="D270" s="64">
        <v>1</v>
      </c>
      <c r="E270" s="64" t="s">
        <v>49</v>
      </c>
      <c r="F270" s="69">
        <v>1207627.1186440678</v>
      </c>
      <c r="G270" s="69">
        <f>F270*1.18</f>
        <v>1425000</v>
      </c>
      <c r="H270" s="69">
        <f>D270*G270</f>
        <v>1425000</v>
      </c>
      <c r="I270" s="36"/>
      <c r="J270" s="64" t="s">
        <v>49</v>
      </c>
      <c r="K270" s="69">
        <v>1207627.1186440678</v>
      </c>
      <c r="L270" s="76">
        <f>I270*K270</f>
        <v>0</v>
      </c>
      <c r="M270" s="56">
        <f t="shared" si="11"/>
        <v>1</v>
      </c>
      <c r="N270" s="64" t="s">
        <v>49</v>
      </c>
      <c r="O270" s="69">
        <v>1207627.1186440678</v>
      </c>
      <c r="P270" s="80">
        <f>M270*O270</f>
        <v>1207627.1186440678</v>
      </c>
      <c r="Q270">
        <v>1</v>
      </c>
      <c r="R270" s="44" t="str">
        <f t="shared" si="12"/>
        <v>Job</v>
      </c>
      <c r="U270" s="71">
        <f>M270</f>
        <v>1</v>
      </c>
      <c r="V270" s="64" t="s">
        <v>49</v>
      </c>
      <c r="W270" s="74">
        <f>G270</f>
        <v>1425000</v>
      </c>
      <c r="X270" s="75">
        <f>U270*W270</f>
        <v>1425000</v>
      </c>
    </row>
    <row r="271" spans="1:24" ht="15.6" hidden="1">
      <c r="A271" s="44">
        <v>133</v>
      </c>
      <c r="M271" s="56">
        <f t="shared" si="11"/>
        <v>0</v>
      </c>
      <c r="R271" s="44">
        <f t="shared" si="12"/>
        <v>0</v>
      </c>
    </row>
    <row r="272" spans="1:24" ht="15.6">
      <c r="A272" s="44">
        <v>134</v>
      </c>
      <c r="B272" s="64">
        <v>134</v>
      </c>
      <c r="C272" s="29" t="s">
        <v>263</v>
      </c>
      <c r="D272" s="64">
        <v>1</v>
      </c>
      <c r="E272" s="64" t="s">
        <v>49</v>
      </c>
      <c r="F272" s="69">
        <v>1186440.6779661018</v>
      </c>
      <c r="G272" s="69">
        <f>F272*1.18</f>
        <v>1400000</v>
      </c>
      <c r="H272" s="69">
        <f>D272*G272</f>
        <v>1400000</v>
      </c>
      <c r="I272" s="36"/>
      <c r="J272" s="64" t="s">
        <v>49</v>
      </c>
      <c r="K272" s="69">
        <v>1186440.6779661018</v>
      </c>
      <c r="L272" s="76">
        <f>I272*K272</f>
        <v>0</v>
      </c>
      <c r="M272" s="56">
        <f t="shared" si="11"/>
        <v>1</v>
      </c>
      <c r="N272" s="64" t="s">
        <v>49</v>
      </c>
      <c r="O272" s="69">
        <v>1186440.6779661018</v>
      </c>
      <c r="P272" s="80">
        <f>M272*O272</f>
        <v>1186440.6779661018</v>
      </c>
      <c r="Q272">
        <v>1</v>
      </c>
      <c r="R272" s="44" t="str">
        <f t="shared" si="12"/>
        <v>Job</v>
      </c>
      <c r="U272" s="71">
        <f>M272</f>
        <v>1</v>
      </c>
      <c r="V272" s="64" t="s">
        <v>49</v>
      </c>
      <c r="W272" s="74">
        <f>G272</f>
        <v>1400000</v>
      </c>
      <c r="X272" s="75">
        <f>U272*W272</f>
        <v>1400000</v>
      </c>
    </row>
    <row r="273" spans="1:24" ht="15.6" hidden="1">
      <c r="A273" s="44">
        <v>134</v>
      </c>
      <c r="M273" s="56">
        <f t="shared" si="11"/>
        <v>0</v>
      </c>
      <c r="R273" s="44">
        <f t="shared" si="12"/>
        <v>0</v>
      </c>
    </row>
    <row r="274" spans="1:24" ht="15.6">
      <c r="A274" s="44">
        <v>135</v>
      </c>
      <c r="B274" s="64">
        <v>135</v>
      </c>
      <c r="C274" s="29" t="s">
        <v>264</v>
      </c>
      <c r="D274" s="64">
        <v>6</v>
      </c>
      <c r="E274" s="64" t="s">
        <v>14</v>
      </c>
      <c r="F274" s="69">
        <v>22881.355932203391</v>
      </c>
      <c r="G274" s="69">
        <f>F274*1.18</f>
        <v>27000</v>
      </c>
      <c r="H274" s="69">
        <f>D274*G274</f>
        <v>162000</v>
      </c>
      <c r="I274" s="36"/>
      <c r="J274" s="64" t="s">
        <v>14</v>
      </c>
      <c r="K274" s="69">
        <v>22881.355932203391</v>
      </c>
      <c r="L274" s="76">
        <f>I274*K274</f>
        <v>0</v>
      </c>
      <c r="M274" s="56">
        <f t="shared" si="11"/>
        <v>6</v>
      </c>
      <c r="N274" s="64" t="s">
        <v>14</v>
      </c>
      <c r="O274" s="69">
        <v>22881.355932203391</v>
      </c>
      <c r="P274" s="74">
        <f>M274*O274</f>
        <v>137288.13559322036</v>
      </c>
      <c r="Q274">
        <v>6</v>
      </c>
      <c r="R274" s="44" t="str">
        <f t="shared" si="12"/>
        <v>Nos</v>
      </c>
      <c r="U274" s="71">
        <f>M274</f>
        <v>6</v>
      </c>
      <c r="V274" s="64" t="s">
        <v>14</v>
      </c>
      <c r="W274" s="74">
        <f>G274</f>
        <v>27000</v>
      </c>
      <c r="X274" s="75">
        <f>U274*W274</f>
        <v>162000</v>
      </c>
    </row>
    <row r="275" spans="1:24" ht="15.6" hidden="1">
      <c r="A275" s="44">
        <v>135</v>
      </c>
      <c r="M275" s="56">
        <f t="shared" si="11"/>
        <v>0</v>
      </c>
      <c r="R275" s="44">
        <f t="shared" si="12"/>
        <v>0</v>
      </c>
    </row>
    <row r="276" spans="1:24" ht="31.2">
      <c r="A276" s="44">
        <v>136</v>
      </c>
      <c r="B276" s="64">
        <v>136</v>
      </c>
      <c r="C276" s="29" t="s">
        <v>265</v>
      </c>
      <c r="D276" s="64">
        <v>6</v>
      </c>
      <c r="E276" s="64" t="s">
        <v>14</v>
      </c>
      <c r="F276" s="69">
        <v>13559.322033898306</v>
      </c>
      <c r="G276" s="69">
        <f>F276*1.18</f>
        <v>16000</v>
      </c>
      <c r="H276" s="69">
        <f>D276*G276</f>
        <v>96000</v>
      </c>
      <c r="I276" s="36"/>
      <c r="J276" s="64" t="s">
        <v>14</v>
      </c>
      <c r="K276" s="69">
        <v>13559.322033898306</v>
      </c>
      <c r="L276" s="76">
        <f>I276*K276</f>
        <v>0</v>
      </c>
      <c r="M276" s="56">
        <f t="shared" si="11"/>
        <v>6</v>
      </c>
      <c r="N276" s="64" t="s">
        <v>14</v>
      </c>
      <c r="O276" s="69">
        <v>13559.322033898306</v>
      </c>
      <c r="P276" s="74">
        <f>M276*O276</f>
        <v>81355.932203389835</v>
      </c>
      <c r="Q276">
        <v>6</v>
      </c>
      <c r="R276" s="44" t="str">
        <f t="shared" si="12"/>
        <v>Nos</v>
      </c>
      <c r="U276" s="71">
        <f>M276</f>
        <v>6</v>
      </c>
      <c r="V276" s="64" t="s">
        <v>14</v>
      </c>
      <c r="W276" s="74">
        <f>G276</f>
        <v>16000</v>
      </c>
      <c r="X276" s="75">
        <f>U276*W276</f>
        <v>96000</v>
      </c>
    </row>
    <row r="277" spans="1:24" ht="15.6" hidden="1">
      <c r="A277" s="44">
        <v>136</v>
      </c>
      <c r="M277" s="56">
        <f t="shared" si="11"/>
        <v>0</v>
      </c>
      <c r="R277" s="44">
        <f t="shared" si="12"/>
        <v>0</v>
      </c>
    </row>
    <row r="278" spans="1:24" ht="31.2">
      <c r="A278" s="44">
        <v>137</v>
      </c>
      <c r="B278" s="64">
        <v>137</v>
      </c>
      <c r="C278" s="29" t="s">
        <v>266</v>
      </c>
      <c r="D278" s="64">
        <v>10</v>
      </c>
      <c r="E278" s="64" t="s">
        <v>14</v>
      </c>
      <c r="F278" s="69">
        <v>9322.033898305086</v>
      </c>
      <c r="G278" s="69">
        <f>F278*1.18</f>
        <v>11000.000000000002</v>
      </c>
      <c r="H278" s="69">
        <f>D278*G278</f>
        <v>110000.00000000001</v>
      </c>
      <c r="I278" s="36"/>
      <c r="J278" s="64" t="s">
        <v>14</v>
      </c>
      <c r="K278" s="69">
        <v>9322.033898305086</v>
      </c>
      <c r="L278" s="76">
        <f>I278*K278</f>
        <v>0</v>
      </c>
      <c r="M278" s="56">
        <f t="shared" si="11"/>
        <v>10</v>
      </c>
      <c r="N278" s="64" t="s">
        <v>14</v>
      </c>
      <c r="O278" s="69">
        <v>9322.033898305086</v>
      </c>
      <c r="P278" s="74">
        <f>M278*O278</f>
        <v>93220.338983050868</v>
      </c>
      <c r="Q278">
        <v>10</v>
      </c>
      <c r="R278" s="44" t="str">
        <f t="shared" si="12"/>
        <v>Nos</v>
      </c>
      <c r="U278" s="71">
        <f>M278</f>
        <v>10</v>
      </c>
      <c r="V278" s="64" t="s">
        <v>14</v>
      </c>
      <c r="W278" s="74">
        <f>G278</f>
        <v>11000.000000000002</v>
      </c>
      <c r="X278" s="75">
        <f>U278*W278</f>
        <v>110000.00000000001</v>
      </c>
    </row>
    <row r="279" spans="1:24" ht="15.6" hidden="1">
      <c r="A279" s="44">
        <v>137</v>
      </c>
      <c r="M279" s="56">
        <f t="shared" si="11"/>
        <v>0</v>
      </c>
      <c r="R279" s="44">
        <f t="shared" si="12"/>
        <v>0</v>
      </c>
    </row>
    <row r="280" spans="1:24" ht="15.6">
      <c r="A280" s="44">
        <v>138</v>
      </c>
      <c r="B280" s="64">
        <v>138</v>
      </c>
      <c r="C280" s="29" t="s">
        <v>267</v>
      </c>
      <c r="D280" s="64">
        <v>10</v>
      </c>
      <c r="E280" s="64" t="s">
        <v>14</v>
      </c>
      <c r="F280" s="69">
        <v>19067.796610169491</v>
      </c>
      <c r="G280" s="69">
        <f>F280*1.18</f>
        <v>22500</v>
      </c>
      <c r="H280" s="69">
        <f>D280*G280</f>
        <v>225000</v>
      </c>
      <c r="I280" s="36"/>
      <c r="J280" s="64" t="s">
        <v>14</v>
      </c>
      <c r="K280" s="69">
        <v>19067.796610169491</v>
      </c>
      <c r="L280" s="76">
        <f>I280*K280</f>
        <v>0</v>
      </c>
      <c r="M280" s="56">
        <f t="shared" si="11"/>
        <v>10</v>
      </c>
      <c r="N280" s="64" t="s">
        <v>14</v>
      </c>
      <c r="O280" s="69">
        <v>19067.796610169491</v>
      </c>
      <c r="P280" s="74">
        <f>M280*O280</f>
        <v>190677.96610169491</v>
      </c>
      <c r="Q280">
        <v>10</v>
      </c>
      <c r="R280" s="44" t="str">
        <f t="shared" si="12"/>
        <v>Nos</v>
      </c>
      <c r="U280" s="71">
        <f>M280</f>
        <v>10</v>
      </c>
      <c r="V280" s="64" t="s">
        <v>14</v>
      </c>
      <c r="W280" s="74">
        <f>G280</f>
        <v>22500</v>
      </c>
      <c r="X280" s="75">
        <f>U280*W280</f>
        <v>225000</v>
      </c>
    </row>
    <row r="281" spans="1:24" ht="15.6" hidden="1">
      <c r="A281" s="44">
        <v>138</v>
      </c>
      <c r="M281" s="56">
        <f t="shared" si="11"/>
        <v>0</v>
      </c>
      <c r="R281" s="44">
        <f t="shared" si="12"/>
        <v>0</v>
      </c>
    </row>
    <row r="282" spans="1:24" ht="31.2">
      <c r="A282" s="44">
        <v>139</v>
      </c>
      <c r="B282" s="64">
        <v>139</v>
      </c>
      <c r="C282" s="29" t="s">
        <v>268</v>
      </c>
      <c r="D282" s="64">
        <v>150</v>
      </c>
      <c r="E282" s="64" t="s">
        <v>14</v>
      </c>
      <c r="F282" s="69">
        <v>1694.9152542372883</v>
      </c>
      <c r="G282" s="69">
        <f>F282*1.18</f>
        <v>2000</v>
      </c>
      <c r="H282" s="69">
        <f>D282*G282</f>
        <v>300000</v>
      </c>
      <c r="I282" s="36"/>
      <c r="J282" s="64" t="s">
        <v>14</v>
      </c>
      <c r="K282" s="69">
        <v>1694.9152542372883</v>
      </c>
      <c r="L282" s="76">
        <f>I282*K282</f>
        <v>0</v>
      </c>
      <c r="M282" s="56">
        <f t="shared" si="11"/>
        <v>150</v>
      </c>
      <c r="N282" s="64" t="s">
        <v>14</v>
      </c>
      <c r="O282" s="69">
        <v>1694.9152542372883</v>
      </c>
      <c r="P282" s="74">
        <f>M282*O282</f>
        <v>254237.28813559323</v>
      </c>
      <c r="Q282">
        <v>150</v>
      </c>
      <c r="R282" s="44" t="str">
        <f t="shared" si="12"/>
        <v>Nos</v>
      </c>
      <c r="U282" s="70">
        <f>M282</f>
        <v>150</v>
      </c>
      <c r="V282" s="64" t="s">
        <v>14</v>
      </c>
      <c r="W282" s="74">
        <f>G282</f>
        <v>2000</v>
      </c>
      <c r="X282" s="75">
        <f>U282*W282</f>
        <v>300000</v>
      </c>
    </row>
    <row r="283" spans="1:24" ht="15.6" hidden="1">
      <c r="A283" s="44">
        <v>139</v>
      </c>
      <c r="M283" s="56">
        <f t="shared" si="11"/>
        <v>0</v>
      </c>
      <c r="R283" s="44">
        <f t="shared" si="12"/>
        <v>0</v>
      </c>
    </row>
    <row r="284" spans="1:24" ht="15.6">
      <c r="A284" s="44">
        <v>140</v>
      </c>
      <c r="B284" s="64">
        <v>140</v>
      </c>
      <c r="C284" s="29" t="s">
        <v>269</v>
      </c>
      <c r="D284" s="64">
        <v>6</v>
      </c>
      <c r="E284" s="64" t="s">
        <v>11</v>
      </c>
      <c r="F284" s="69">
        <v>24576.271186440681</v>
      </c>
      <c r="G284" s="69">
        <f>F284*1.18</f>
        <v>29000.000000000004</v>
      </c>
      <c r="H284" s="69">
        <f>D284*G284</f>
        <v>174000.00000000003</v>
      </c>
      <c r="I284" s="36"/>
      <c r="J284" s="64" t="s">
        <v>11</v>
      </c>
      <c r="K284" s="69">
        <v>24576.271186440681</v>
      </c>
      <c r="L284" s="76">
        <f>I284*K284</f>
        <v>0</v>
      </c>
      <c r="M284" s="56">
        <f t="shared" si="11"/>
        <v>6</v>
      </c>
      <c r="N284" s="64" t="s">
        <v>11</v>
      </c>
      <c r="O284" s="69">
        <v>24576.271186440681</v>
      </c>
      <c r="P284" s="74">
        <f>M284*O284</f>
        <v>147457.62711864407</v>
      </c>
      <c r="Q284">
        <v>6</v>
      </c>
      <c r="R284" s="44" t="str">
        <f t="shared" si="12"/>
        <v>Sqm</v>
      </c>
      <c r="U284" s="70">
        <f>M284</f>
        <v>6</v>
      </c>
      <c r="V284" s="64" t="s">
        <v>11</v>
      </c>
      <c r="W284" s="74">
        <f>G284</f>
        <v>29000.000000000004</v>
      </c>
      <c r="X284" s="75">
        <f>U284*W284</f>
        <v>174000.00000000003</v>
      </c>
    </row>
    <row r="285" spans="1:24" ht="15.6" hidden="1">
      <c r="A285" s="44">
        <v>140</v>
      </c>
      <c r="M285" s="56">
        <f t="shared" si="11"/>
        <v>0</v>
      </c>
      <c r="R285" s="44">
        <f t="shared" si="12"/>
        <v>0</v>
      </c>
    </row>
    <row r="286" spans="1:24" ht="15.6">
      <c r="A286" s="44">
        <v>141</v>
      </c>
      <c r="B286" s="64">
        <v>141</v>
      </c>
      <c r="C286" s="29" t="s">
        <v>271</v>
      </c>
      <c r="D286" s="64">
        <v>1</v>
      </c>
      <c r="E286" s="64" t="s">
        <v>49</v>
      </c>
      <c r="F286" s="69">
        <v>847457.62711864407</v>
      </c>
      <c r="G286" s="69">
        <f>F286*1.18</f>
        <v>1000000</v>
      </c>
      <c r="H286" s="69">
        <f>D286*G286</f>
        <v>1000000</v>
      </c>
      <c r="I286" s="36"/>
      <c r="J286" s="64" t="s">
        <v>49</v>
      </c>
      <c r="K286" s="69">
        <v>847457.62711864407</v>
      </c>
      <c r="L286" s="76">
        <f>I286*K286</f>
        <v>0</v>
      </c>
      <c r="M286" s="56">
        <f t="shared" si="11"/>
        <v>1</v>
      </c>
      <c r="N286" s="64" t="s">
        <v>49</v>
      </c>
      <c r="O286" s="69">
        <v>847457.62711864407</v>
      </c>
      <c r="P286" s="74">
        <f>M286*O286</f>
        <v>847457.62711864407</v>
      </c>
      <c r="Q286">
        <v>1</v>
      </c>
      <c r="R286" s="44" t="str">
        <f t="shared" si="12"/>
        <v>Job</v>
      </c>
      <c r="U286" s="70">
        <f>M286</f>
        <v>1</v>
      </c>
      <c r="V286" s="64" t="s">
        <v>49</v>
      </c>
      <c r="W286" s="74">
        <f>G286</f>
        <v>1000000</v>
      </c>
      <c r="X286" s="75">
        <f>U286*W286</f>
        <v>1000000</v>
      </c>
    </row>
    <row r="287" spans="1:24" ht="15.6" hidden="1">
      <c r="A287" s="44">
        <v>141</v>
      </c>
      <c r="M287" s="56">
        <f t="shared" si="11"/>
        <v>0</v>
      </c>
      <c r="R287" s="44">
        <f t="shared" si="12"/>
        <v>0</v>
      </c>
    </row>
    <row r="288" spans="1:24" ht="15.6">
      <c r="A288" s="44">
        <v>142</v>
      </c>
      <c r="B288" s="64">
        <v>142</v>
      </c>
      <c r="C288" s="29" t="s">
        <v>272</v>
      </c>
      <c r="D288" s="64">
        <v>1</v>
      </c>
      <c r="E288" s="64" t="s">
        <v>49</v>
      </c>
      <c r="F288" s="69">
        <v>1059322.0338983051</v>
      </c>
      <c r="G288" s="69">
        <f>F288*1.18</f>
        <v>1250000</v>
      </c>
      <c r="H288" s="69">
        <f>D288*G288</f>
        <v>1250000</v>
      </c>
      <c r="I288" s="36"/>
      <c r="J288" s="64" t="s">
        <v>49</v>
      </c>
      <c r="K288" s="69">
        <v>1059322.0338983051</v>
      </c>
      <c r="L288" s="76">
        <f>I288*K288</f>
        <v>0</v>
      </c>
      <c r="M288" s="56">
        <f t="shared" si="11"/>
        <v>1</v>
      </c>
      <c r="N288" s="64" t="s">
        <v>49</v>
      </c>
      <c r="O288" s="69">
        <v>1059322.0338983051</v>
      </c>
      <c r="P288" s="74">
        <f>M288*O288</f>
        <v>1059322.0338983051</v>
      </c>
      <c r="Q288">
        <v>1</v>
      </c>
      <c r="R288" s="44" t="str">
        <f t="shared" si="12"/>
        <v>Job</v>
      </c>
      <c r="U288" s="70">
        <f>M288</f>
        <v>1</v>
      </c>
      <c r="V288" s="64" t="s">
        <v>49</v>
      </c>
      <c r="W288" s="74">
        <f>G288</f>
        <v>1250000</v>
      </c>
      <c r="X288" s="75">
        <f>U288*W288</f>
        <v>1250000</v>
      </c>
    </row>
    <row r="289" spans="1:24" ht="15.6" hidden="1">
      <c r="A289" s="44">
        <v>142</v>
      </c>
      <c r="M289" s="56">
        <f t="shared" si="11"/>
        <v>0</v>
      </c>
      <c r="R289" s="44">
        <f t="shared" si="12"/>
        <v>0</v>
      </c>
    </row>
    <row r="290" spans="1:24" ht="15.6">
      <c r="A290" s="44">
        <v>143</v>
      </c>
      <c r="B290" s="64">
        <v>143</v>
      </c>
      <c r="C290" s="29" t="s">
        <v>273</v>
      </c>
      <c r="D290" s="64">
        <v>2</v>
      </c>
      <c r="E290" s="64" t="s">
        <v>14</v>
      </c>
      <c r="F290" s="69">
        <v>254237.28813559323</v>
      </c>
      <c r="G290" s="69">
        <f>F290*1.18</f>
        <v>300000</v>
      </c>
      <c r="H290" s="69">
        <f>D290*G290</f>
        <v>600000</v>
      </c>
      <c r="I290" s="36"/>
      <c r="J290" s="64" t="s">
        <v>14</v>
      </c>
      <c r="K290" s="69">
        <v>254237.28813559323</v>
      </c>
      <c r="L290" s="76">
        <f>I290*K290</f>
        <v>0</v>
      </c>
      <c r="M290" s="56">
        <f t="shared" si="11"/>
        <v>2</v>
      </c>
      <c r="N290" s="64" t="s">
        <v>14</v>
      </c>
      <c r="O290" s="69">
        <v>254237.28813559323</v>
      </c>
      <c r="P290" s="74">
        <f>M290*O290</f>
        <v>508474.57627118647</v>
      </c>
      <c r="Q290">
        <v>2</v>
      </c>
      <c r="R290" s="44" t="str">
        <f t="shared" si="12"/>
        <v>Nos</v>
      </c>
      <c r="U290" s="70">
        <f>M290</f>
        <v>2</v>
      </c>
      <c r="V290" s="64" t="s">
        <v>14</v>
      </c>
      <c r="W290" s="74">
        <f>G290</f>
        <v>300000</v>
      </c>
      <c r="X290" s="75">
        <f>U290*W290</f>
        <v>600000</v>
      </c>
    </row>
    <row r="291" spans="1:24" ht="15.6" hidden="1">
      <c r="A291" s="44">
        <v>143</v>
      </c>
      <c r="M291" s="56">
        <f t="shared" si="11"/>
        <v>0</v>
      </c>
      <c r="R291" s="44">
        <f t="shared" si="12"/>
        <v>0</v>
      </c>
    </row>
    <row r="292" spans="1:24" ht="78">
      <c r="A292" s="44">
        <v>144</v>
      </c>
      <c r="B292" s="64">
        <v>144</v>
      </c>
      <c r="C292" s="29" t="s">
        <v>275</v>
      </c>
      <c r="D292" s="64">
        <v>10</v>
      </c>
      <c r="E292" s="64" t="s">
        <v>276</v>
      </c>
      <c r="F292" s="69">
        <v>4576.2711864406783</v>
      </c>
      <c r="G292" s="69">
        <f>F292*1.18</f>
        <v>5400</v>
      </c>
      <c r="H292" s="69">
        <f>D292*G292</f>
        <v>54000</v>
      </c>
      <c r="I292" s="36"/>
      <c r="J292" s="64" t="s">
        <v>276</v>
      </c>
      <c r="K292" s="69">
        <v>4576.2711864406783</v>
      </c>
      <c r="L292" s="76">
        <f>I292*K292</f>
        <v>0</v>
      </c>
      <c r="M292" s="56">
        <f t="shared" si="11"/>
        <v>10</v>
      </c>
      <c r="N292" s="64" t="s">
        <v>276</v>
      </c>
      <c r="O292" s="69">
        <v>4576.2711864406783</v>
      </c>
      <c r="P292" s="74">
        <f>M292*O292</f>
        <v>45762.711864406781</v>
      </c>
      <c r="Q292">
        <v>5.95</v>
      </c>
      <c r="R292" s="44" t="str">
        <f t="shared" si="12"/>
        <v>Cum</v>
      </c>
      <c r="U292" s="36">
        <v>5.95</v>
      </c>
      <c r="V292" s="64" t="s">
        <v>276</v>
      </c>
      <c r="W292" s="74">
        <f>G292</f>
        <v>5400</v>
      </c>
      <c r="X292" s="75">
        <f>U292*W292</f>
        <v>32130</v>
      </c>
    </row>
    <row r="293" spans="1:24" ht="15.6" hidden="1">
      <c r="A293" s="44">
        <v>144</v>
      </c>
      <c r="M293" s="56">
        <f t="shared" si="11"/>
        <v>0</v>
      </c>
      <c r="R293" s="44">
        <f t="shared" si="12"/>
        <v>0</v>
      </c>
    </row>
    <row r="294" spans="1:24" ht="78">
      <c r="A294" s="44">
        <v>145</v>
      </c>
      <c r="B294" s="64">
        <v>145</v>
      </c>
      <c r="C294" s="29" t="s">
        <v>277</v>
      </c>
      <c r="D294" s="64">
        <v>1.5</v>
      </c>
      <c r="E294" s="64" t="s">
        <v>276</v>
      </c>
      <c r="F294" s="69">
        <v>3813.5593220338983</v>
      </c>
      <c r="G294" s="69">
        <f>F294*1.18</f>
        <v>4500</v>
      </c>
      <c r="H294" s="69">
        <f>D294*G294</f>
        <v>6750</v>
      </c>
      <c r="I294" s="36"/>
      <c r="J294" s="64" t="s">
        <v>276</v>
      </c>
      <c r="K294" s="69">
        <v>3813.5593220338983</v>
      </c>
      <c r="L294" s="76">
        <f>I294*K294</f>
        <v>0</v>
      </c>
      <c r="M294" s="56">
        <f t="shared" si="11"/>
        <v>1.5</v>
      </c>
      <c r="N294" s="64" t="s">
        <v>276</v>
      </c>
      <c r="O294" s="69">
        <v>3813.5593220338983</v>
      </c>
      <c r="P294" s="74">
        <f>M294*O294</f>
        <v>5720.3389830508477</v>
      </c>
      <c r="Q294">
        <v>49.43</v>
      </c>
      <c r="R294" s="44" t="str">
        <f t="shared" si="12"/>
        <v>Cum</v>
      </c>
      <c r="U294" s="36">
        <v>49.43</v>
      </c>
      <c r="V294" s="64" t="s">
        <v>276</v>
      </c>
      <c r="W294" s="74">
        <f>G294</f>
        <v>4500</v>
      </c>
      <c r="X294" s="75">
        <f>U294*W294</f>
        <v>222435</v>
      </c>
    </row>
    <row r="295" spans="1:24" ht="15.6" hidden="1">
      <c r="A295" s="44">
        <v>145</v>
      </c>
      <c r="M295" s="56">
        <f t="shared" si="11"/>
        <v>0</v>
      </c>
      <c r="R295" s="44">
        <f t="shared" si="12"/>
        <v>0</v>
      </c>
    </row>
    <row r="296" spans="1:24" ht="78">
      <c r="A296" s="44">
        <v>146</v>
      </c>
      <c r="B296" s="64">
        <v>146</v>
      </c>
      <c r="C296" s="29" t="s">
        <v>278</v>
      </c>
      <c r="D296" s="64">
        <v>118</v>
      </c>
      <c r="E296" s="64" t="s">
        <v>276</v>
      </c>
      <c r="F296" s="69">
        <v>762.71186440677968</v>
      </c>
      <c r="G296" s="69">
        <f>F296*1.18</f>
        <v>900</v>
      </c>
      <c r="H296" s="69">
        <f>D296*G296</f>
        <v>106200</v>
      </c>
      <c r="I296" s="36"/>
      <c r="J296" s="64" t="s">
        <v>276</v>
      </c>
      <c r="K296" s="69">
        <v>762.71186440677968</v>
      </c>
      <c r="L296" s="76">
        <f>I296*K296</f>
        <v>0</v>
      </c>
      <c r="M296" s="56">
        <f t="shared" si="11"/>
        <v>118</v>
      </c>
      <c r="N296" s="64" t="s">
        <v>276</v>
      </c>
      <c r="O296" s="69">
        <v>762.71186440677968</v>
      </c>
      <c r="P296" s="74">
        <f>M296*O296</f>
        <v>90000</v>
      </c>
      <c r="Q296">
        <v>137.4</v>
      </c>
      <c r="R296" s="44" t="str">
        <f t="shared" si="12"/>
        <v>Cum</v>
      </c>
      <c r="U296" s="36">
        <v>137.4</v>
      </c>
      <c r="V296" s="64" t="s">
        <v>276</v>
      </c>
      <c r="W296" s="74">
        <f>G296</f>
        <v>900</v>
      </c>
      <c r="X296" s="75">
        <f>U296*W296</f>
        <v>123660</v>
      </c>
    </row>
    <row r="297" spans="1:24" ht="15.6" hidden="1">
      <c r="A297" s="44">
        <v>146</v>
      </c>
      <c r="M297" s="56">
        <f t="shared" si="11"/>
        <v>0</v>
      </c>
      <c r="R297" s="44">
        <f t="shared" si="12"/>
        <v>0</v>
      </c>
    </row>
    <row r="298" spans="1:24" ht="93.6">
      <c r="A298" s="44">
        <v>147</v>
      </c>
      <c r="B298" s="64">
        <v>147</v>
      </c>
      <c r="C298" s="29" t="s">
        <v>279</v>
      </c>
      <c r="D298" s="64">
        <v>25</v>
      </c>
      <c r="E298" s="64" t="s">
        <v>11</v>
      </c>
      <c r="F298" s="69">
        <v>533.89830508474574</v>
      </c>
      <c r="G298" s="69">
        <f>F298*1.18</f>
        <v>630</v>
      </c>
      <c r="H298" s="69">
        <f>D298*G298</f>
        <v>15750</v>
      </c>
      <c r="I298" s="36"/>
      <c r="J298" s="64" t="s">
        <v>11</v>
      </c>
      <c r="K298" s="69">
        <v>533.89830508474574</v>
      </c>
      <c r="L298" s="76">
        <f>I298*K298</f>
        <v>0</v>
      </c>
      <c r="M298" s="56">
        <f t="shared" si="11"/>
        <v>25</v>
      </c>
      <c r="N298" s="64" t="s">
        <v>11</v>
      </c>
      <c r="O298" s="69">
        <v>533.89830508474574</v>
      </c>
      <c r="P298" s="74">
        <f>M298*O298</f>
        <v>13347.457627118643</v>
      </c>
      <c r="Q298">
        <v>268.82</v>
      </c>
      <c r="R298" s="44" t="str">
        <f t="shared" si="12"/>
        <v>Sqm</v>
      </c>
      <c r="U298" s="36">
        <v>268.82</v>
      </c>
      <c r="V298" s="64" t="s">
        <v>11</v>
      </c>
      <c r="W298" s="74">
        <f>G298</f>
        <v>630</v>
      </c>
      <c r="X298" s="75">
        <f>U298*W298</f>
        <v>169356.6</v>
      </c>
    </row>
    <row r="299" spans="1:24" ht="15.6" hidden="1">
      <c r="A299" s="44">
        <v>147</v>
      </c>
      <c r="M299" s="56">
        <f t="shared" si="11"/>
        <v>0</v>
      </c>
      <c r="R299" s="44">
        <f t="shared" si="12"/>
        <v>0</v>
      </c>
    </row>
    <row r="300" spans="1:24" ht="78">
      <c r="A300" s="44">
        <v>148</v>
      </c>
      <c r="B300" s="64">
        <v>148</v>
      </c>
      <c r="C300" s="29" t="s">
        <v>280</v>
      </c>
      <c r="D300" s="64">
        <v>57</v>
      </c>
      <c r="E300" s="64" t="s">
        <v>14</v>
      </c>
      <c r="F300" s="69">
        <v>1525.4237288135594</v>
      </c>
      <c r="G300" s="69">
        <f>F300*1.18</f>
        <v>1800</v>
      </c>
      <c r="H300" s="69">
        <f>D300*G300</f>
        <v>102600</v>
      </c>
      <c r="I300" s="36"/>
      <c r="J300" s="64" t="s">
        <v>14</v>
      </c>
      <c r="K300" s="69">
        <v>1525.4237288135594</v>
      </c>
      <c r="L300" s="76">
        <f>I300*K300</f>
        <v>0</v>
      </c>
      <c r="M300" s="56">
        <f t="shared" si="11"/>
        <v>57</v>
      </c>
      <c r="N300" s="64" t="s">
        <v>14</v>
      </c>
      <c r="O300" s="69">
        <v>1525.4237288135594</v>
      </c>
      <c r="P300" s="74">
        <f>M300*O300</f>
        <v>86949.152542372889</v>
      </c>
      <c r="Q300">
        <v>203</v>
      </c>
      <c r="R300" s="44" t="str">
        <f t="shared" si="12"/>
        <v>Nos</v>
      </c>
      <c r="U300" s="36">
        <v>203</v>
      </c>
      <c r="V300" s="64" t="s">
        <v>14</v>
      </c>
      <c r="W300" s="74">
        <f>G300</f>
        <v>1800</v>
      </c>
      <c r="X300" s="75">
        <f>U300*W300</f>
        <v>365400</v>
      </c>
    </row>
    <row r="301" spans="1:24" ht="15.6" hidden="1">
      <c r="A301" s="44">
        <v>148</v>
      </c>
      <c r="M301" s="56">
        <f t="shared" si="11"/>
        <v>0</v>
      </c>
      <c r="R301" s="44">
        <f t="shared" si="12"/>
        <v>0</v>
      </c>
    </row>
    <row r="302" spans="1:24" ht="46.8">
      <c r="A302" s="44">
        <v>149</v>
      </c>
      <c r="B302" s="64">
        <v>149</v>
      </c>
      <c r="C302" s="29" t="s">
        <v>281</v>
      </c>
      <c r="D302" s="64">
        <v>250</v>
      </c>
      <c r="E302" s="64" t="s">
        <v>276</v>
      </c>
      <c r="F302" s="69">
        <v>762.71186440677968</v>
      </c>
      <c r="G302" s="69">
        <f>F302*1.18</f>
        <v>900</v>
      </c>
      <c r="H302" s="69">
        <f>D302*G302</f>
        <v>225000</v>
      </c>
      <c r="I302" s="36"/>
      <c r="J302" s="64" t="s">
        <v>276</v>
      </c>
      <c r="K302" s="69">
        <v>762.71186440677968</v>
      </c>
      <c r="L302" s="76">
        <f>I302*K302</f>
        <v>0</v>
      </c>
      <c r="M302" s="56">
        <f t="shared" si="11"/>
        <v>250</v>
      </c>
      <c r="N302" s="64" t="s">
        <v>276</v>
      </c>
      <c r="O302" s="69">
        <v>762.71186440677968</v>
      </c>
      <c r="P302" s="74">
        <f>M302*O302</f>
        <v>190677.96610169491</v>
      </c>
      <c r="Q302">
        <v>461.6</v>
      </c>
      <c r="R302" s="44" t="str">
        <f t="shared" si="12"/>
        <v>Cum</v>
      </c>
      <c r="U302" s="36">
        <v>461.6</v>
      </c>
      <c r="V302" s="64" t="s">
        <v>276</v>
      </c>
      <c r="W302" s="74">
        <f>G302</f>
        <v>900</v>
      </c>
      <c r="X302" s="75">
        <f>U302*W302</f>
        <v>415440</v>
      </c>
    </row>
    <row r="303" spans="1:24" ht="15.6" hidden="1">
      <c r="A303" s="44">
        <v>149</v>
      </c>
      <c r="M303" s="56">
        <f t="shared" si="11"/>
        <v>0</v>
      </c>
      <c r="R303" s="44">
        <f t="shared" si="12"/>
        <v>0</v>
      </c>
    </row>
    <row r="304" spans="1:24" ht="15.6">
      <c r="A304" s="44">
        <v>150</v>
      </c>
      <c r="B304" s="64">
        <v>150</v>
      </c>
      <c r="C304" s="29" t="s">
        <v>282</v>
      </c>
      <c r="D304" s="64">
        <v>3</v>
      </c>
      <c r="E304" s="64" t="s">
        <v>276</v>
      </c>
      <c r="F304" s="69">
        <v>16016.949152542375</v>
      </c>
      <c r="G304" s="69">
        <f>F304*1.18</f>
        <v>18900</v>
      </c>
      <c r="H304" s="69">
        <f>D304*G304</f>
        <v>56700</v>
      </c>
      <c r="I304" s="36"/>
      <c r="J304" s="64" t="s">
        <v>276</v>
      </c>
      <c r="K304" s="69">
        <v>16016.949152542375</v>
      </c>
      <c r="L304" s="76">
        <f>I304*K304</f>
        <v>0</v>
      </c>
      <c r="M304" s="56">
        <f t="shared" si="11"/>
        <v>3</v>
      </c>
      <c r="N304" s="64" t="s">
        <v>276</v>
      </c>
      <c r="O304" s="69">
        <v>16016.949152542375</v>
      </c>
      <c r="P304" s="74">
        <f>M304*O304</f>
        <v>48050.847457627126</v>
      </c>
      <c r="Q304">
        <v>2.0920000000000001</v>
      </c>
      <c r="R304" s="44" t="str">
        <f t="shared" si="12"/>
        <v>Cum</v>
      </c>
      <c r="U304" s="36">
        <v>2.0920000000000001</v>
      </c>
      <c r="V304" s="64" t="s">
        <v>276</v>
      </c>
      <c r="W304" s="74">
        <f>G304</f>
        <v>18900</v>
      </c>
      <c r="X304" s="75">
        <f>U304*W304</f>
        <v>39538.800000000003</v>
      </c>
    </row>
    <row r="305" spans="1:24" ht="15.6" hidden="1">
      <c r="A305" s="44">
        <v>150</v>
      </c>
      <c r="M305" s="56">
        <f t="shared" si="11"/>
        <v>0</v>
      </c>
      <c r="R305" s="44">
        <f t="shared" si="12"/>
        <v>0</v>
      </c>
    </row>
    <row r="306" spans="1:24" ht="15.6">
      <c r="A306" s="44">
        <v>151</v>
      </c>
      <c r="B306" s="64">
        <v>151</v>
      </c>
      <c r="C306" s="29" t="s">
        <v>283</v>
      </c>
      <c r="D306" s="64">
        <v>12</v>
      </c>
      <c r="E306" s="64" t="s">
        <v>11</v>
      </c>
      <c r="F306" s="69">
        <v>991.52542372881362</v>
      </c>
      <c r="G306" s="69">
        <f>F306*1.18</f>
        <v>1170</v>
      </c>
      <c r="H306" s="69">
        <f>D306*G306</f>
        <v>14040</v>
      </c>
      <c r="I306" s="36"/>
      <c r="J306" s="64" t="s">
        <v>11</v>
      </c>
      <c r="K306" s="69">
        <v>991.52542372881362</v>
      </c>
      <c r="L306" s="76">
        <f>I306*K306</f>
        <v>0</v>
      </c>
      <c r="M306" s="56">
        <f t="shared" si="11"/>
        <v>12</v>
      </c>
      <c r="N306" s="64" t="s">
        <v>11</v>
      </c>
      <c r="O306" s="69">
        <v>991.52542372881362</v>
      </c>
      <c r="P306" s="74">
        <f>M306*O306</f>
        <v>11898.305084745763</v>
      </c>
      <c r="Q306">
        <v>0</v>
      </c>
      <c r="R306" s="44" t="str">
        <f t="shared" si="12"/>
        <v>Sqm</v>
      </c>
      <c r="U306" s="36">
        <v>0</v>
      </c>
      <c r="V306" s="64" t="s">
        <v>11</v>
      </c>
      <c r="W306" s="74">
        <f>G306</f>
        <v>1170</v>
      </c>
      <c r="X306" s="75">
        <f>U306*W306</f>
        <v>0</v>
      </c>
    </row>
    <row r="307" spans="1:24" ht="15.6" hidden="1">
      <c r="A307" s="44">
        <v>151</v>
      </c>
      <c r="M307" s="56">
        <f t="shared" si="11"/>
        <v>0</v>
      </c>
      <c r="R307" s="44">
        <f t="shared" si="12"/>
        <v>0</v>
      </c>
    </row>
    <row r="308" spans="1:24" ht="15.6">
      <c r="A308" s="44">
        <v>152</v>
      </c>
      <c r="B308" s="64">
        <v>152</v>
      </c>
      <c r="C308" s="29" t="s">
        <v>284</v>
      </c>
      <c r="D308" s="64">
        <v>12</v>
      </c>
      <c r="E308" s="64" t="s">
        <v>11</v>
      </c>
      <c r="F308" s="69">
        <v>762.71186440677968</v>
      </c>
      <c r="G308" s="69">
        <f>F308*1.18</f>
        <v>900</v>
      </c>
      <c r="H308" s="69">
        <f>D308*G308</f>
        <v>10800</v>
      </c>
      <c r="I308" s="36"/>
      <c r="J308" s="64" t="s">
        <v>11</v>
      </c>
      <c r="K308" s="69">
        <v>762.71186440677968</v>
      </c>
      <c r="L308" s="76">
        <f>I308*K308</f>
        <v>0</v>
      </c>
      <c r="M308" s="56">
        <f t="shared" si="11"/>
        <v>12</v>
      </c>
      <c r="N308" s="64" t="s">
        <v>11</v>
      </c>
      <c r="O308" s="69">
        <v>762.71186440677968</v>
      </c>
      <c r="P308" s="74">
        <f>M308*O308</f>
        <v>9152.5423728813566</v>
      </c>
      <c r="Q308">
        <v>0</v>
      </c>
      <c r="R308" s="44" t="str">
        <f t="shared" si="12"/>
        <v>Sqm</v>
      </c>
      <c r="U308" s="36">
        <v>0</v>
      </c>
      <c r="V308" s="64" t="s">
        <v>11</v>
      </c>
      <c r="W308" s="74">
        <f>G308</f>
        <v>900</v>
      </c>
      <c r="X308" s="75">
        <f>U308*W308</f>
        <v>0</v>
      </c>
    </row>
    <row r="309" spans="1:24" ht="15.6" hidden="1">
      <c r="A309" s="44">
        <v>152</v>
      </c>
      <c r="M309" s="56">
        <f t="shared" si="11"/>
        <v>0</v>
      </c>
      <c r="R309" s="44">
        <f t="shared" si="12"/>
        <v>0</v>
      </c>
    </row>
    <row r="310" spans="1:24" ht="15.6">
      <c r="A310" s="44">
        <v>153</v>
      </c>
      <c r="B310" s="64">
        <v>153</v>
      </c>
      <c r="C310" s="29" t="s">
        <v>285</v>
      </c>
      <c r="D310" s="64">
        <v>3</v>
      </c>
      <c r="E310" s="64" t="s">
        <v>276</v>
      </c>
      <c r="F310" s="69">
        <v>12966.101694915254</v>
      </c>
      <c r="G310" s="69">
        <f>F310*1.18</f>
        <v>15300</v>
      </c>
      <c r="H310" s="69">
        <f>D310*G310</f>
        <v>45900</v>
      </c>
      <c r="I310" s="36"/>
      <c r="J310" s="64" t="s">
        <v>276</v>
      </c>
      <c r="K310" s="69">
        <v>12966.101694915254</v>
      </c>
      <c r="L310" s="76">
        <f>I310*K310</f>
        <v>0</v>
      </c>
      <c r="M310" s="56">
        <f t="shared" si="11"/>
        <v>3</v>
      </c>
      <c r="N310" s="64" t="s">
        <v>276</v>
      </c>
      <c r="O310" s="69">
        <v>12966.101694915254</v>
      </c>
      <c r="P310" s="74">
        <f>M310*O310</f>
        <v>38898.305084745763</v>
      </c>
      <c r="Q310">
        <v>78.23</v>
      </c>
      <c r="R310" s="44" t="str">
        <f t="shared" si="12"/>
        <v>Cum</v>
      </c>
      <c r="U310" s="36">
        <v>78.23</v>
      </c>
      <c r="V310" s="64" t="s">
        <v>276</v>
      </c>
      <c r="W310" s="74">
        <f>G310</f>
        <v>15300</v>
      </c>
      <c r="X310" s="75">
        <f>U310*W310</f>
        <v>1196919</v>
      </c>
    </row>
    <row r="311" spans="1:24" ht="15.6" hidden="1">
      <c r="A311" s="44">
        <v>153</v>
      </c>
      <c r="M311" s="56">
        <f t="shared" si="11"/>
        <v>0</v>
      </c>
      <c r="R311" s="44">
        <f t="shared" si="12"/>
        <v>0</v>
      </c>
    </row>
    <row r="312" spans="1:24" ht="31.2">
      <c r="A312" s="44">
        <v>154</v>
      </c>
      <c r="B312" s="64">
        <v>154</v>
      </c>
      <c r="C312" s="29" t="s">
        <v>286</v>
      </c>
      <c r="D312" s="64">
        <v>500</v>
      </c>
      <c r="E312" s="64" t="s">
        <v>11</v>
      </c>
      <c r="F312" s="69">
        <v>2288.1355932203392</v>
      </c>
      <c r="G312" s="69">
        <f>F312*1.18</f>
        <v>2700</v>
      </c>
      <c r="H312" s="69">
        <f>D312*G312</f>
        <v>1350000</v>
      </c>
      <c r="I312" s="36"/>
      <c r="J312" s="64" t="s">
        <v>11</v>
      </c>
      <c r="K312" s="69">
        <v>2288.1355932203392</v>
      </c>
      <c r="L312" s="76">
        <f>I312*K312</f>
        <v>0</v>
      </c>
      <c r="M312" s="56">
        <f t="shared" si="11"/>
        <v>500</v>
      </c>
      <c r="N312" s="64" t="s">
        <v>11</v>
      </c>
      <c r="O312" s="69">
        <v>2288.1355932203392</v>
      </c>
      <c r="P312" s="74">
        <f>M312*O312</f>
        <v>1144067.7966101696</v>
      </c>
      <c r="Q312">
        <v>348.01</v>
      </c>
      <c r="R312" s="44" t="str">
        <f t="shared" si="12"/>
        <v>Sqm</v>
      </c>
      <c r="U312" s="36">
        <v>348.01</v>
      </c>
      <c r="V312" s="64" t="s">
        <v>11</v>
      </c>
      <c r="W312" s="74">
        <f>G312</f>
        <v>2700</v>
      </c>
      <c r="X312" s="75">
        <f>U312*W312</f>
        <v>939627</v>
      </c>
    </row>
    <row r="313" spans="1:24" ht="15.6" hidden="1">
      <c r="A313" s="44">
        <v>154</v>
      </c>
      <c r="M313" s="56">
        <f t="shared" si="11"/>
        <v>0</v>
      </c>
      <c r="R313" s="44">
        <f t="shared" si="12"/>
        <v>0</v>
      </c>
    </row>
    <row r="314" spans="1:24" ht="31.2">
      <c r="A314" s="44">
        <v>155</v>
      </c>
      <c r="B314" s="64">
        <v>155</v>
      </c>
      <c r="C314" s="29" t="s">
        <v>287</v>
      </c>
      <c r="D314" s="64">
        <v>1.5</v>
      </c>
      <c r="E314" s="64" t="s">
        <v>276</v>
      </c>
      <c r="F314" s="69">
        <v>7627.1186440677966</v>
      </c>
      <c r="G314" s="69">
        <f>F314*1.18</f>
        <v>9000</v>
      </c>
      <c r="H314" s="69">
        <f>D314*G314</f>
        <v>13500</v>
      </c>
      <c r="I314" s="36"/>
      <c r="J314" s="64" t="s">
        <v>276</v>
      </c>
      <c r="K314" s="69">
        <v>7627.1186440677966</v>
      </c>
      <c r="L314" s="76">
        <f>I314*K314</f>
        <v>0</v>
      </c>
      <c r="M314" s="56">
        <f t="shared" si="11"/>
        <v>1.5</v>
      </c>
      <c r="N314" s="64" t="s">
        <v>276</v>
      </c>
      <c r="O314" s="69">
        <v>7627.1186440677966</v>
      </c>
      <c r="P314" s="74">
        <f>M314*O314</f>
        <v>11440.677966101695</v>
      </c>
      <c r="Q314">
        <v>28.01</v>
      </c>
      <c r="R314" s="44" t="str">
        <f t="shared" si="12"/>
        <v>Cum</v>
      </c>
      <c r="U314" s="36">
        <v>28.01</v>
      </c>
      <c r="V314" s="64" t="s">
        <v>276</v>
      </c>
      <c r="W314" s="74">
        <f>G314</f>
        <v>9000</v>
      </c>
      <c r="X314" s="75">
        <f>U314*W314</f>
        <v>252090</v>
      </c>
    </row>
    <row r="315" spans="1:24" ht="15.6" hidden="1">
      <c r="A315" s="44">
        <v>155</v>
      </c>
      <c r="M315" s="56">
        <f t="shared" si="11"/>
        <v>0</v>
      </c>
      <c r="R315" s="44">
        <f t="shared" si="12"/>
        <v>0</v>
      </c>
    </row>
    <row r="316" spans="1:24" ht="31.2">
      <c r="A316" s="44">
        <v>156</v>
      </c>
      <c r="B316" s="64">
        <v>156</v>
      </c>
      <c r="C316" s="29" t="s">
        <v>288</v>
      </c>
      <c r="D316" s="64">
        <v>23</v>
      </c>
      <c r="E316" s="64" t="s">
        <v>276</v>
      </c>
      <c r="F316" s="69">
        <v>6101.6949152542375</v>
      </c>
      <c r="G316" s="69">
        <f>F316*1.18</f>
        <v>7200</v>
      </c>
      <c r="H316" s="69">
        <f>D316*G316</f>
        <v>165600</v>
      </c>
      <c r="I316" s="36"/>
      <c r="J316" s="64" t="s">
        <v>276</v>
      </c>
      <c r="K316" s="69">
        <v>6101.6949152542375</v>
      </c>
      <c r="L316" s="76">
        <f>I316*K316</f>
        <v>0</v>
      </c>
      <c r="M316" s="56">
        <f t="shared" si="11"/>
        <v>23</v>
      </c>
      <c r="N316" s="64" t="s">
        <v>276</v>
      </c>
      <c r="O316" s="69">
        <v>6101.6949152542375</v>
      </c>
      <c r="P316" s="74">
        <f>M316*O316</f>
        <v>140338.98305084746</v>
      </c>
      <c r="Q316">
        <v>16.062000000000001</v>
      </c>
      <c r="R316" s="44" t="str">
        <f t="shared" si="12"/>
        <v>Cum</v>
      </c>
      <c r="U316" s="36">
        <v>16.062000000000001</v>
      </c>
      <c r="V316" s="64" t="s">
        <v>276</v>
      </c>
      <c r="W316" s="74">
        <f>G316</f>
        <v>7200</v>
      </c>
      <c r="X316" s="75">
        <f>U316*W316</f>
        <v>115646.40000000001</v>
      </c>
    </row>
    <row r="317" spans="1:24" ht="15.6" hidden="1">
      <c r="A317" s="44">
        <v>156</v>
      </c>
      <c r="M317" s="56">
        <f t="shared" si="11"/>
        <v>0</v>
      </c>
      <c r="R317" s="44">
        <f t="shared" si="12"/>
        <v>0</v>
      </c>
    </row>
    <row r="318" spans="1:24" ht="31.2">
      <c r="A318" s="44">
        <v>157</v>
      </c>
      <c r="B318" s="64">
        <v>157</v>
      </c>
      <c r="C318" s="29" t="s">
        <v>289</v>
      </c>
      <c r="D318" s="64">
        <v>1.25</v>
      </c>
      <c r="E318" s="64" t="s">
        <v>290</v>
      </c>
      <c r="F318" s="69">
        <v>106779.66101694916</v>
      </c>
      <c r="G318" s="69">
        <f>F318*1.18</f>
        <v>126000</v>
      </c>
      <c r="H318" s="69">
        <f>D318*G318</f>
        <v>157500</v>
      </c>
      <c r="I318" s="36"/>
      <c r="J318" s="64" t="s">
        <v>290</v>
      </c>
      <c r="K318" s="69">
        <v>106779.66101694916</v>
      </c>
      <c r="L318" s="76">
        <f>I318*K318</f>
        <v>0</v>
      </c>
      <c r="M318" s="56">
        <f t="shared" si="11"/>
        <v>1.25</v>
      </c>
      <c r="N318" s="64" t="s">
        <v>290</v>
      </c>
      <c r="O318" s="69">
        <v>106779.66101694916</v>
      </c>
      <c r="P318" s="74">
        <f>M318*O318</f>
        <v>133474.57627118647</v>
      </c>
      <c r="Q318">
        <v>0.52100000000000002</v>
      </c>
      <c r="R318" s="44" t="str">
        <f t="shared" si="12"/>
        <v>MT</v>
      </c>
      <c r="U318" s="36">
        <v>0.52100000000000002</v>
      </c>
      <c r="V318" s="64" t="s">
        <v>290</v>
      </c>
      <c r="W318" s="74">
        <f>G318</f>
        <v>126000</v>
      </c>
      <c r="X318" s="75">
        <f>U318*W318</f>
        <v>65646</v>
      </c>
    </row>
    <row r="319" spans="1:24" ht="15.6" hidden="1">
      <c r="A319" s="44">
        <v>157</v>
      </c>
      <c r="M319" s="56">
        <f t="shared" si="11"/>
        <v>0</v>
      </c>
      <c r="R319" s="44">
        <f t="shared" si="12"/>
        <v>0</v>
      </c>
    </row>
    <row r="320" spans="1:24" ht="46.8">
      <c r="A320" s="44">
        <v>158</v>
      </c>
      <c r="B320" s="64">
        <v>158</v>
      </c>
      <c r="C320" s="29" t="s">
        <v>291</v>
      </c>
      <c r="D320" s="64">
        <v>1600</v>
      </c>
      <c r="E320" s="64" t="s">
        <v>11</v>
      </c>
      <c r="F320" s="69">
        <v>1037.2881355932204</v>
      </c>
      <c r="G320" s="69">
        <f>F320*1.18</f>
        <v>1224</v>
      </c>
      <c r="H320" s="69">
        <f>D320*G320</f>
        <v>1958400</v>
      </c>
      <c r="I320" s="36"/>
      <c r="J320" s="64" t="s">
        <v>11</v>
      </c>
      <c r="K320" s="69">
        <v>1037.2881355932204</v>
      </c>
      <c r="L320" s="76">
        <f>I320*K320</f>
        <v>0</v>
      </c>
      <c r="M320" s="56">
        <f t="shared" si="11"/>
        <v>1600</v>
      </c>
      <c r="N320" s="64" t="s">
        <v>11</v>
      </c>
      <c r="O320" s="69">
        <v>1037.2881355932204</v>
      </c>
      <c r="P320" s="74">
        <f>M320*O320</f>
        <v>1659661.0169491526</v>
      </c>
      <c r="Q320">
        <v>1696.98</v>
      </c>
      <c r="R320" s="44" t="str">
        <f t="shared" si="12"/>
        <v>Sqm</v>
      </c>
      <c r="U320" s="36">
        <v>1696.98</v>
      </c>
      <c r="V320" s="64" t="s">
        <v>11</v>
      </c>
      <c r="W320" s="74">
        <f>G320</f>
        <v>1224</v>
      </c>
      <c r="X320" s="75">
        <f>U320*W320</f>
        <v>2077103.52</v>
      </c>
    </row>
    <row r="321" spans="1:24" ht="15.6" hidden="1">
      <c r="A321" s="44">
        <v>158</v>
      </c>
      <c r="M321" s="56">
        <f t="shared" si="11"/>
        <v>0</v>
      </c>
      <c r="R321" s="44">
        <f t="shared" si="12"/>
        <v>0</v>
      </c>
    </row>
    <row r="322" spans="1:24" ht="31.2">
      <c r="A322" s="44">
        <v>159</v>
      </c>
      <c r="B322" s="64">
        <v>159</v>
      </c>
      <c r="C322" s="29" t="s">
        <v>292</v>
      </c>
      <c r="D322" s="64">
        <v>77.78</v>
      </c>
      <c r="E322" s="64" t="s">
        <v>11</v>
      </c>
      <c r="F322" s="69">
        <v>305.08474576271186</v>
      </c>
      <c r="G322" s="69">
        <f>F322*1.18</f>
        <v>360</v>
      </c>
      <c r="H322" s="69">
        <f>D322*G322</f>
        <v>28000.799999999999</v>
      </c>
      <c r="I322" s="36"/>
      <c r="J322" s="64" t="s">
        <v>11</v>
      </c>
      <c r="K322" s="69">
        <v>305.08474576271186</v>
      </c>
      <c r="L322" s="76">
        <f>I322*K322</f>
        <v>0</v>
      </c>
      <c r="M322" s="56">
        <f t="shared" si="11"/>
        <v>77.78</v>
      </c>
      <c r="N322" s="64" t="s">
        <v>11</v>
      </c>
      <c r="O322" s="69">
        <v>305.08474576271186</v>
      </c>
      <c r="P322" s="74">
        <f>M322*O322</f>
        <v>23729.491525423728</v>
      </c>
      <c r="Q322">
        <v>41</v>
      </c>
      <c r="R322" s="44" t="str">
        <f t="shared" si="12"/>
        <v>Sqm</v>
      </c>
      <c r="U322" s="36">
        <v>41</v>
      </c>
      <c r="V322" s="64" t="s">
        <v>11</v>
      </c>
      <c r="W322" s="74">
        <f>G322</f>
        <v>360</v>
      </c>
      <c r="X322" s="75">
        <f>U322*W322</f>
        <v>14760</v>
      </c>
    </row>
    <row r="323" spans="1:24" ht="15.6" hidden="1">
      <c r="A323" s="44">
        <v>159</v>
      </c>
      <c r="M323" s="56">
        <f t="shared" si="11"/>
        <v>0</v>
      </c>
      <c r="R323" s="44">
        <f t="shared" si="12"/>
        <v>0</v>
      </c>
    </row>
    <row r="324" spans="1:24" ht="109.2">
      <c r="A324" s="44">
        <v>160</v>
      </c>
      <c r="B324" s="64">
        <v>160</v>
      </c>
      <c r="C324" s="29" t="s">
        <v>293</v>
      </c>
      <c r="D324" s="64">
        <v>4447</v>
      </c>
      <c r="E324" s="64" t="s">
        <v>11</v>
      </c>
      <c r="F324" s="69">
        <v>228.81355932203391</v>
      </c>
      <c r="G324" s="69">
        <f>F324*1.18</f>
        <v>270</v>
      </c>
      <c r="H324" s="69">
        <f>D324*G324</f>
        <v>1200690</v>
      </c>
      <c r="I324" s="36"/>
      <c r="J324" s="64" t="s">
        <v>11</v>
      </c>
      <c r="K324" s="69">
        <v>228.81355932203391</v>
      </c>
      <c r="L324" s="76">
        <f>I324*K324</f>
        <v>0</v>
      </c>
      <c r="M324" s="56">
        <f t="shared" si="11"/>
        <v>4447</v>
      </c>
      <c r="N324" s="64" t="s">
        <v>11</v>
      </c>
      <c r="O324" s="69">
        <v>228.81355932203391</v>
      </c>
      <c r="P324" s="74">
        <f>M324*O324</f>
        <v>1017533.8983050848</v>
      </c>
      <c r="Q324">
        <v>1475.27</v>
      </c>
      <c r="R324" s="44" t="str">
        <f t="shared" si="12"/>
        <v>Sqm</v>
      </c>
      <c r="U324" s="36">
        <v>1475.27</v>
      </c>
      <c r="V324" s="64" t="s">
        <v>11</v>
      </c>
      <c r="W324" s="74">
        <f>G324</f>
        <v>270</v>
      </c>
      <c r="X324" s="75">
        <f>U324*W324</f>
        <v>398322.9</v>
      </c>
    </row>
    <row r="325" spans="1:24" ht="15.6" hidden="1">
      <c r="A325" s="44">
        <v>160</v>
      </c>
      <c r="M325" s="56">
        <f t="shared" si="11"/>
        <v>0</v>
      </c>
      <c r="R325" s="44">
        <f t="shared" si="12"/>
        <v>0</v>
      </c>
    </row>
    <row r="326" spans="1:24" ht="15.6">
      <c r="A326" s="44">
        <v>161</v>
      </c>
      <c r="B326" s="64">
        <v>161</v>
      </c>
      <c r="C326" s="29" t="s">
        <v>294</v>
      </c>
      <c r="D326" s="64">
        <v>85</v>
      </c>
      <c r="E326" s="64" t="s">
        <v>11</v>
      </c>
      <c r="F326" s="69">
        <v>1449.1525423728815</v>
      </c>
      <c r="G326" s="69">
        <f>F326*1.18</f>
        <v>1710</v>
      </c>
      <c r="H326" s="69">
        <f>D326*G326</f>
        <v>145350</v>
      </c>
      <c r="I326" s="36"/>
      <c r="J326" s="64" t="s">
        <v>11</v>
      </c>
      <c r="K326" s="69">
        <v>1449.1525423728815</v>
      </c>
      <c r="L326" s="76">
        <f>I326*K326</f>
        <v>0</v>
      </c>
      <c r="M326" s="56">
        <f t="shared" ref="M326:M389" si="13">D326+I326</f>
        <v>85</v>
      </c>
      <c r="N326" s="64" t="s">
        <v>11</v>
      </c>
      <c r="O326" s="69">
        <v>1449.1525423728815</v>
      </c>
      <c r="P326" s="74">
        <f>M326*O326</f>
        <v>123177.96610169492</v>
      </c>
      <c r="Q326">
        <v>91.23</v>
      </c>
      <c r="R326" s="44" t="str">
        <f t="shared" si="12"/>
        <v>Sqm</v>
      </c>
      <c r="U326" s="36">
        <v>91.23</v>
      </c>
      <c r="V326" s="64" t="s">
        <v>11</v>
      </c>
      <c r="W326" s="74">
        <f>G326</f>
        <v>1710</v>
      </c>
      <c r="X326" s="75">
        <f>U326*W326</f>
        <v>156003.30000000002</v>
      </c>
    </row>
    <row r="327" spans="1:24" ht="15.6" hidden="1">
      <c r="A327" s="44">
        <v>161</v>
      </c>
      <c r="M327" s="56">
        <f t="shared" si="13"/>
        <v>0</v>
      </c>
      <c r="R327" s="44">
        <f t="shared" ref="R327:R390" si="14">N327</f>
        <v>0</v>
      </c>
    </row>
    <row r="328" spans="1:24" ht="15.6">
      <c r="A328" s="44">
        <v>162</v>
      </c>
      <c r="B328" s="64">
        <v>162</v>
      </c>
      <c r="C328" s="29" t="s">
        <v>295</v>
      </c>
      <c r="D328" s="64">
        <v>225</v>
      </c>
      <c r="E328" s="64" t="s">
        <v>11</v>
      </c>
      <c r="F328" s="69">
        <v>1220.3389830508474</v>
      </c>
      <c r="G328" s="69">
        <f>F328*1.18</f>
        <v>1440</v>
      </c>
      <c r="H328" s="69">
        <f>D328*G328</f>
        <v>324000</v>
      </c>
      <c r="I328" s="36"/>
      <c r="J328" s="64" t="s">
        <v>11</v>
      </c>
      <c r="K328" s="69">
        <v>1220.3389830508474</v>
      </c>
      <c r="L328" s="76">
        <f>I328*K328</f>
        <v>0</v>
      </c>
      <c r="M328" s="56">
        <f t="shared" si="13"/>
        <v>225</v>
      </c>
      <c r="N328" s="64" t="s">
        <v>11</v>
      </c>
      <c r="O328" s="69">
        <v>1220.3389830508474</v>
      </c>
      <c r="P328" s="74">
        <f>M328*O328</f>
        <v>274576.27118644066</v>
      </c>
      <c r="Q328">
        <v>372.9</v>
      </c>
      <c r="R328" s="44" t="str">
        <f t="shared" si="14"/>
        <v>Sqm</v>
      </c>
      <c r="U328" s="36">
        <v>372.9</v>
      </c>
      <c r="V328" s="64" t="s">
        <v>11</v>
      </c>
      <c r="W328" s="74">
        <f>G328</f>
        <v>1440</v>
      </c>
      <c r="X328" s="75">
        <f>U328*W328</f>
        <v>536976</v>
      </c>
    </row>
    <row r="329" spans="1:24" ht="15.6" hidden="1">
      <c r="A329" s="44">
        <v>162</v>
      </c>
      <c r="M329" s="56">
        <f t="shared" si="13"/>
        <v>0</v>
      </c>
      <c r="R329" s="44">
        <f t="shared" si="14"/>
        <v>0</v>
      </c>
    </row>
    <row r="330" spans="1:24" ht="15.6">
      <c r="A330" s="44">
        <v>163</v>
      </c>
      <c r="B330" s="64">
        <v>163</v>
      </c>
      <c r="C330" s="29" t="s">
        <v>296</v>
      </c>
      <c r="D330" s="64">
        <v>350</v>
      </c>
      <c r="E330" s="64" t="s">
        <v>11</v>
      </c>
      <c r="F330" s="69">
        <v>1220.3389830508474</v>
      </c>
      <c r="G330" s="69">
        <f>F330*1.18</f>
        <v>1440</v>
      </c>
      <c r="H330" s="69">
        <f>D330*G330</f>
        <v>504000</v>
      </c>
      <c r="I330" s="36"/>
      <c r="J330" s="64" t="s">
        <v>11</v>
      </c>
      <c r="K330" s="69">
        <v>1220.3389830508474</v>
      </c>
      <c r="L330" s="76">
        <f>I330*K330</f>
        <v>0</v>
      </c>
      <c r="M330" s="56">
        <f t="shared" si="13"/>
        <v>350</v>
      </c>
      <c r="N330" s="64" t="s">
        <v>11</v>
      </c>
      <c r="O330" s="69">
        <v>1220.3389830508474</v>
      </c>
      <c r="P330" s="74">
        <f>M330*O330</f>
        <v>427118.64406779659</v>
      </c>
      <c r="Q330">
        <v>437.572</v>
      </c>
      <c r="R330" s="44" t="str">
        <f t="shared" si="14"/>
        <v>Sqm</v>
      </c>
      <c r="U330" s="36">
        <v>437.572</v>
      </c>
      <c r="V330" s="64" t="s">
        <v>11</v>
      </c>
      <c r="W330" s="74">
        <f>G330</f>
        <v>1440</v>
      </c>
      <c r="X330" s="75">
        <f>U330*W330</f>
        <v>630103.68000000005</v>
      </c>
    </row>
    <row r="331" spans="1:24" ht="15.6" hidden="1">
      <c r="A331" s="44">
        <v>163</v>
      </c>
      <c r="M331" s="56">
        <f t="shared" si="13"/>
        <v>0</v>
      </c>
      <c r="R331" s="44">
        <f t="shared" si="14"/>
        <v>0</v>
      </c>
    </row>
    <row r="332" spans="1:24" ht="46.8">
      <c r="A332" s="44">
        <v>164</v>
      </c>
      <c r="B332" s="64">
        <v>164</v>
      </c>
      <c r="C332" s="29" t="s">
        <v>297</v>
      </c>
      <c r="D332" s="64">
        <v>4447</v>
      </c>
      <c r="E332" s="64" t="s">
        <v>11</v>
      </c>
      <c r="F332" s="69">
        <v>305.08474576271186</v>
      </c>
      <c r="G332" s="69">
        <f>F332*1.18</f>
        <v>360</v>
      </c>
      <c r="H332" s="69">
        <f>D332*G332</f>
        <v>1600920</v>
      </c>
      <c r="I332" s="36"/>
      <c r="J332" s="64" t="s">
        <v>11</v>
      </c>
      <c r="K332" s="69">
        <v>305.08474576271186</v>
      </c>
      <c r="L332" s="76">
        <f>I332*K332</f>
        <v>0</v>
      </c>
      <c r="M332" s="56">
        <f t="shared" si="13"/>
        <v>4447</v>
      </c>
      <c r="N332" s="64" t="s">
        <v>11</v>
      </c>
      <c r="O332" s="69">
        <v>305.08474576271186</v>
      </c>
      <c r="P332" s="74">
        <f>M332*O332</f>
        <v>1356711.8644067796</v>
      </c>
      <c r="Q332">
        <v>2923.63</v>
      </c>
      <c r="R332" s="44" t="str">
        <f t="shared" si="14"/>
        <v>Sqm</v>
      </c>
      <c r="U332" s="36">
        <v>2923.6289999999999</v>
      </c>
      <c r="V332" s="64" t="s">
        <v>11</v>
      </c>
      <c r="W332" s="74">
        <f>G332</f>
        <v>360</v>
      </c>
      <c r="X332" s="75">
        <f>U332*W332</f>
        <v>1052506.44</v>
      </c>
    </row>
    <row r="333" spans="1:24" ht="15.6" hidden="1">
      <c r="A333" s="44">
        <v>164</v>
      </c>
      <c r="M333" s="56">
        <f t="shared" si="13"/>
        <v>0</v>
      </c>
      <c r="R333" s="44">
        <f t="shared" si="14"/>
        <v>0</v>
      </c>
    </row>
    <row r="334" spans="1:24" ht="15.6">
      <c r="A334" s="44">
        <v>165</v>
      </c>
      <c r="B334" s="64">
        <v>165</v>
      </c>
      <c r="C334" s="29" t="s">
        <v>298</v>
      </c>
      <c r="D334" s="64">
        <v>313</v>
      </c>
      <c r="E334" s="64" t="s">
        <v>11</v>
      </c>
      <c r="F334" s="69">
        <v>305.08474576271186</v>
      </c>
      <c r="G334" s="69">
        <f>F334*1.18</f>
        <v>360</v>
      </c>
      <c r="H334" s="69">
        <f>D334*G334</f>
        <v>112680</v>
      </c>
      <c r="I334" s="36"/>
      <c r="J334" s="64" t="s">
        <v>11</v>
      </c>
      <c r="K334" s="69">
        <v>305.08474576271186</v>
      </c>
      <c r="L334" s="76">
        <f>I334*K334</f>
        <v>0</v>
      </c>
      <c r="M334" s="56">
        <f t="shared" si="13"/>
        <v>313</v>
      </c>
      <c r="N334" s="64" t="s">
        <v>11</v>
      </c>
      <c r="O334" s="69">
        <v>305.08474576271186</v>
      </c>
      <c r="P334" s="74">
        <f>M334*O334</f>
        <v>95491.525423728817</v>
      </c>
      <c r="Q334">
        <v>0</v>
      </c>
      <c r="R334" s="44" t="str">
        <f t="shared" si="14"/>
        <v>Sqm</v>
      </c>
      <c r="U334" s="36">
        <v>0</v>
      </c>
      <c r="V334" s="64" t="s">
        <v>11</v>
      </c>
      <c r="W334" s="74">
        <f>G334</f>
        <v>360</v>
      </c>
      <c r="X334" s="75">
        <f>U334*W334</f>
        <v>0</v>
      </c>
    </row>
    <row r="335" spans="1:24" ht="15.6" hidden="1">
      <c r="A335" s="44">
        <v>165</v>
      </c>
      <c r="M335" s="56">
        <f t="shared" si="13"/>
        <v>0</v>
      </c>
      <c r="R335" s="44">
        <f t="shared" si="14"/>
        <v>0</v>
      </c>
    </row>
    <row r="336" spans="1:24" ht="15.6">
      <c r="A336" s="44">
        <v>166</v>
      </c>
      <c r="B336" s="64">
        <v>166</v>
      </c>
      <c r="C336" s="29" t="s">
        <v>299</v>
      </c>
      <c r="D336" s="64">
        <v>88</v>
      </c>
      <c r="E336" s="64" t="s">
        <v>11</v>
      </c>
      <c r="F336" s="69">
        <v>228.81355932203391</v>
      </c>
      <c r="G336" s="69">
        <f>F336*1.18</f>
        <v>270</v>
      </c>
      <c r="H336" s="69">
        <f>D336*G336</f>
        <v>23760</v>
      </c>
      <c r="I336" s="36"/>
      <c r="J336" s="64" t="s">
        <v>11</v>
      </c>
      <c r="K336" s="69">
        <v>228.81355932203391</v>
      </c>
      <c r="L336" s="76">
        <f>I336*K336</f>
        <v>0</v>
      </c>
      <c r="M336" s="56">
        <f t="shared" si="13"/>
        <v>88</v>
      </c>
      <c r="N336" s="64" t="s">
        <v>11</v>
      </c>
      <c r="O336" s="69">
        <v>228.81355932203391</v>
      </c>
      <c r="P336" s="74">
        <f>M336*O336</f>
        <v>20135.593220338986</v>
      </c>
      <c r="Q336">
        <v>93.180999999999997</v>
      </c>
      <c r="R336" s="44" t="str">
        <f t="shared" si="14"/>
        <v>Sqm</v>
      </c>
      <c r="U336" s="36">
        <v>93.180999999999997</v>
      </c>
      <c r="V336" s="64" t="s">
        <v>11</v>
      </c>
      <c r="W336" s="74">
        <f>G336</f>
        <v>270</v>
      </c>
      <c r="X336" s="75">
        <f>U336*W336</f>
        <v>25158.87</v>
      </c>
    </row>
    <row r="337" spans="1:24" ht="15.6" hidden="1">
      <c r="A337" s="44">
        <v>166</v>
      </c>
      <c r="M337" s="56">
        <f t="shared" si="13"/>
        <v>0</v>
      </c>
      <c r="R337" s="44">
        <f t="shared" si="14"/>
        <v>0</v>
      </c>
    </row>
    <row r="338" spans="1:24" ht="15.6">
      <c r="A338" s="44">
        <v>167</v>
      </c>
      <c r="B338" s="64">
        <v>167</v>
      </c>
      <c r="C338" s="29" t="s">
        <v>300</v>
      </c>
      <c r="D338" s="64">
        <v>100</v>
      </c>
      <c r="E338" s="64" t="s">
        <v>11</v>
      </c>
      <c r="F338" s="69">
        <v>7627.1186440677966</v>
      </c>
      <c r="G338" s="69">
        <f>F338*1.18</f>
        <v>9000</v>
      </c>
      <c r="H338" s="69">
        <f>D338*G338</f>
        <v>900000</v>
      </c>
      <c r="I338" s="36"/>
      <c r="J338" s="64" t="s">
        <v>11</v>
      </c>
      <c r="K338" s="69">
        <v>7627.1186440677966</v>
      </c>
      <c r="L338" s="76">
        <f>I338*K338</f>
        <v>0</v>
      </c>
      <c r="M338" s="56">
        <f t="shared" si="13"/>
        <v>100</v>
      </c>
      <c r="N338" s="64" t="s">
        <v>11</v>
      </c>
      <c r="O338" s="69">
        <v>7627.1186440677966</v>
      </c>
      <c r="P338" s="74">
        <f>M338*O338</f>
        <v>762711.86440677964</v>
      </c>
      <c r="Q338">
        <v>0</v>
      </c>
      <c r="R338" s="44" t="str">
        <f t="shared" si="14"/>
        <v>Sqm</v>
      </c>
      <c r="U338" s="36">
        <v>0</v>
      </c>
      <c r="V338" s="64" t="s">
        <v>11</v>
      </c>
      <c r="W338" s="74">
        <f>G338</f>
        <v>9000</v>
      </c>
      <c r="X338" s="75">
        <f>U338*W338</f>
        <v>0</v>
      </c>
    </row>
    <row r="339" spans="1:24" ht="15.6" hidden="1">
      <c r="A339" s="44">
        <v>167</v>
      </c>
      <c r="M339" s="56">
        <f t="shared" si="13"/>
        <v>0</v>
      </c>
      <c r="R339" s="44">
        <f t="shared" si="14"/>
        <v>0</v>
      </c>
    </row>
    <row r="340" spans="1:24" ht="15.6">
      <c r="A340" s="44">
        <v>168</v>
      </c>
      <c r="B340" s="64">
        <v>168</v>
      </c>
      <c r="C340" s="29" t="s">
        <v>301</v>
      </c>
      <c r="D340" s="64">
        <v>7</v>
      </c>
      <c r="E340" s="64" t="s">
        <v>11</v>
      </c>
      <c r="F340" s="69">
        <v>10169.491525423729</v>
      </c>
      <c r="G340" s="69">
        <f>F340*1.18</f>
        <v>12000</v>
      </c>
      <c r="H340" s="69">
        <f>D340*G340</f>
        <v>84000</v>
      </c>
      <c r="I340" s="36"/>
      <c r="J340" s="64" t="s">
        <v>11</v>
      </c>
      <c r="K340" s="69">
        <v>10169.491525423729</v>
      </c>
      <c r="L340" s="76">
        <f>I340*K340</f>
        <v>0</v>
      </c>
      <c r="M340" s="56">
        <f t="shared" si="13"/>
        <v>7</v>
      </c>
      <c r="N340" s="64" t="s">
        <v>11</v>
      </c>
      <c r="O340" s="69">
        <v>10169.491525423729</v>
      </c>
      <c r="P340" s="74">
        <f>M340*O340</f>
        <v>71186.440677966108</v>
      </c>
      <c r="Q340">
        <v>13.56</v>
      </c>
      <c r="R340" s="44" t="str">
        <f t="shared" si="14"/>
        <v>Sqm</v>
      </c>
      <c r="U340" s="36">
        <v>13.56</v>
      </c>
      <c r="V340" s="64" t="s">
        <v>11</v>
      </c>
      <c r="W340" s="74">
        <f>G340</f>
        <v>12000</v>
      </c>
      <c r="X340" s="75">
        <f>U340*W340</f>
        <v>162720</v>
      </c>
    </row>
    <row r="341" spans="1:24" ht="15.6" hidden="1">
      <c r="A341" s="44">
        <v>168</v>
      </c>
      <c r="M341" s="56">
        <f t="shared" si="13"/>
        <v>0</v>
      </c>
      <c r="R341" s="44">
        <f t="shared" si="14"/>
        <v>0</v>
      </c>
    </row>
    <row r="342" spans="1:24" ht="15.6">
      <c r="A342" s="44">
        <v>169</v>
      </c>
      <c r="B342" s="64">
        <v>169</v>
      </c>
      <c r="C342" s="29" t="s">
        <v>302</v>
      </c>
      <c r="D342" s="64">
        <v>15</v>
      </c>
      <c r="E342" s="64" t="s">
        <v>11</v>
      </c>
      <c r="F342" s="69">
        <v>7627.1186440677966</v>
      </c>
      <c r="G342" s="69">
        <f>F342*1.18</f>
        <v>9000</v>
      </c>
      <c r="H342" s="69">
        <f>D342*G342</f>
        <v>135000</v>
      </c>
      <c r="I342" s="36"/>
      <c r="J342" s="64" t="s">
        <v>11</v>
      </c>
      <c r="K342" s="69">
        <v>7627.1186440677966</v>
      </c>
      <c r="L342" s="76">
        <f>I342*K342</f>
        <v>0</v>
      </c>
      <c r="M342" s="56">
        <f t="shared" si="13"/>
        <v>15</v>
      </c>
      <c r="N342" s="64" t="s">
        <v>11</v>
      </c>
      <c r="O342" s="69">
        <v>7627.1186440677966</v>
      </c>
      <c r="P342" s="74">
        <f>M342*O342</f>
        <v>114406.77966101695</v>
      </c>
      <c r="Q342">
        <v>36.043999999999997</v>
      </c>
      <c r="R342" s="44" t="str">
        <f t="shared" si="14"/>
        <v>Sqm</v>
      </c>
      <c r="U342" s="36">
        <v>36.043999999999997</v>
      </c>
      <c r="V342" s="64" t="s">
        <v>11</v>
      </c>
      <c r="W342" s="74">
        <f>G342</f>
        <v>9000</v>
      </c>
      <c r="X342" s="75">
        <f>U342*W342</f>
        <v>324396</v>
      </c>
    </row>
    <row r="343" spans="1:24" ht="15.6" hidden="1">
      <c r="A343" s="44">
        <v>169</v>
      </c>
      <c r="M343" s="56">
        <f t="shared" si="13"/>
        <v>0</v>
      </c>
      <c r="R343" s="44">
        <f t="shared" si="14"/>
        <v>0</v>
      </c>
    </row>
    <row r="344" spans="1:24" ht="15.6">
      <c r="A344" s="44">
        <v>170</v>
      </c>
      <c r="B344" s="64">
        <v>170</v>
      </c>
      <c r="C344" s="29" t="s">
        <v>303</v>
      </c>
      <c r="D344" s="64">
        <v>150</v>
      </c>
      <c r="E344" s="64" t="s">
        <v>11</v>
      </c>
      <c r="F344" s="69">
        <v>1525.4237288135594</v>
      </c>
      <c r="G344" s="69">
        <f>F344*1.18</f>
        <v>1800</v>
      </c>
      <c r="H344" s="69">
        <f>D344*G344</f>
        <v>270000</v>
      </c>
      <c r="I344" s="36"/>
      <c r="J344" s="64" t="s">
        <v>11</v>
      </c>
      <c r="K344" s="69">
        <v>1525.4237288135594</v>
      </c>
      <c r="L344" s="76">
        <f>I344*K344</f>
        <v>0</v>
      </c>
      <c r="M344" s="56">
        <f t="shared" si="13"/>
        <v>150</v>
      </c>
      <c r="N344" s="64" t="s">
        <v>11</v>
      </c>
      <c r="O344" s="69">
        <v>1525.4237288135594</v>
      </c>
      <c r="P344" s="74">
        <f>M344*O344</f>
        <v>228813.55932203389</v>
      </c>
      <c r="Q344">
        <v>69.02</v>
      </c>
      <c r="R344" s="44" t="str">
        <f t="shared" si="14"/>
        <v>Sqm</v>
      </c>
      <c r="U344" s="36">
        <v>69.02</v>
      </c>
      <c r="V344" s="64" t="s">
        <v>11</v>
      </c>
      <c r="W344" s="74">
        <f>G344</f>
        <v>1800</v>
      </c>
      <c r="X344" s="75">
        <f>U344*W344</f>
        <v>124236</v>
      </c>
    </row>
    <row r="345" spans="1:24" ht="15.6" hidden="1">
      <c r="A345" s="44">
        <v>170</v>
      </c>
      <c r="M345" s="56">
        <f t="shared" si="13"/>
        <v>0</v>
      </c>
      <c r="R345" s="44">
        <f t="shared" si="14"/>
        <v>0</v>
      </c>
    </row>
    <row r="346" spans="1:24" ht="31.2">
      <c r="A346" s="44">
        <v>171</v>
      </c>
      <c r="B346" s="64">
        <v>171</v>
      </c>
      <c r="C346" s="67" t="s">
        <v>304</v>
      </c>
      <c r="D346" s="64">
        <v>50</v>
      </c>
      <c r="E346" s="64" t="s">
        <v>11</v>
      </c>
      <c r="F346" s="69">
        <v>5338.9830508474579</v>
      </c>
      <c r="G346" s="69">
        <f>F346*1.18</f>
        <v>6300</v>
      </c>
      <c r="H346" s="69">
        <f>D346*G346</f>
        <v>315000</v>
      </c>
      <c r="I346" s="36"/>
      <c r="J346" s="64" t="s">
        <v>11</v>
      </c>
      <c r="K346" s="69">
        <v>5338.9830508474579</v>
      </c>
      <c r="L346" s="76">
        <f>I346*K346</f>
        <v>0</v>
      </c>
      <c r="M346" s="56">
        <f t="shared" si="13"/>
        <v>50</v>
      </c>
      <c r="N346" s="64" t="s">
        <v>11</v>
      </c>
      <c r="O346" s="69">
        <v>5338.9830508474579</v>
      </c>
      <c r="P346" s="74">
        <f>M346*O346</f>
        <v>266949.15254237287</v>
      </c>
      <c r="Q346">
        <v>88.92</v>
      </c>
      <c r="R346" s="44" t="str">
        <f t="shared" si="14"/>
        <v>Sqm</v>
      </c>
      <c r="U346" s="36">
        <v>88.92</v>
      </c>
      <c r="V346" s="64" t="s">
        <v>11</v>
      </c>
      <c r="W346" s="74">
        <f>G346</f>
        <v>6300</v>
      </c>
      <c r="X346" s="75">
        <f>U346*W346</f>
        <v>560196</v>
      </c>
    </row>
    <row r="347" spans="1:24" ht="15.6" hidden="1">
      <c r="A347" s="44">
        <v>171</v>
      </c>
      <c r="M347" s="56">
        <f t="shared" si="13"/>
        <v>0</v>
      </c>
      <c r="R347" s="44">
        <f t="shared" si="14"/>
        <v>0</v>
      </c>
    </row>
    <row r="348" spans="1:24" ht="31.2">
      <c r="A348" s="44">
        <v>172</v>
      </c>
      <c r="B348" s="64">
        <v>172</v>
      </c>
      <c r="C348" s="29" t="s">
        <v>305</v>
      </c>
      <c r="D348" s="64">
        <v>50</v>
      </c>
      <c r="E348" s="64" t="s">
        <v>11</v>
      </c>
      <c r="F348" s="69">
        <v>5338.9830508474579</v>
      </c>
      <c r="G348" s="69">
        <f>F348*1.18</f>
        <v>6300</v>
      </c>
      <c r="H348" s="69">
        <f>D348*G348</f>
        <v>315000</v>
      </c>
      <c r="I348" s="36"/>
      <c r="J348" s="64" t="s">
        <v>11</v>
      </c>
      <c r="K348" s="69">
        <v>5338.9830508474579</v>
      </c>
      <c r="L348" s="76">
        <f>I348*K348</f>
        <v>0</v>
      </c>
      <c r="M348" s="56">
        <f t="shared" si="13"/>
        <v>50</v>
      </c>
      <c r="N348" s="64" t="s">
        <v>11</v>
      </c>
      <c r="O348" s="69">
        <v>5338.9830508474579</v>
      </c>
      <c r="P348" s="74">
        <f>M348*O348</f>
        <v>266949.15254237287</v>
      </c>
      <c r="Q348">
        <v>0</v>
      </c>
      <c r="R348" s="44" t="str">
        <f t="shared" si="14"/>
        <v>Sqm</v>
      </c>
      <c r="U348" s="36">
        <v>0</v>
      </c>
      <c r="V348" s="64" t="s">
        <v>11</v>
      </c>
      <c r="W348" s="74">
        <f>G348</f>
        <v>6300</v>
      </c>
      <c r="X348" s="75">
        <f>U348*W348</f>
        <v>0</v>
      </c>
    </row>
    <row r="349" spans="1:24" ht="15.6" hidden="1">
      <c r="A349" s="44">
        <v>172</v>
      </c>
      <c r="M349" s="56">
        <f t="shared" si="13"/>
        <v>0</v>
      </c>
      <c r="R349" s="44">
        <f t="shared" si="14"/>
        <v>0</v>
      </c>
    </row>
    <row r="350" spans="1:24" ht="31.2">
      <c r="A350" s="44">
        <v>173</v>
      </c>
      <c r="B350" s="64">
        <v>173</v>
      </c>
      <c r="C350" s="29" t="s">
        <v>306</v>
      </c>
      <c r="D350" s="64">
        <v>45</v>
      </c>
      <c r="E350" s="64" t="s">
        <v>11</v>
      </c>
      <c r="F350" s="69">
        <v>6271.1864406779669</v>
      </c>
      <c r="G350" s="69">
        <f>F350*1.18</f>
        <v>7400.0000000000009</v>
      </c>
      <c r="H350" s="69">
        <f>D350*G350</f>
        <v>333000.00000000006</v>
      </c>
      <c r="I350" s="36"/>
      <c r="J350" s="64" t="s">
        <v>11</v>
      </c>
      <c r="K350" s="69">
        <v>6271.1864406779669</v>
      </c>
      <c r="L350" s="76">
        <f>I350*K350</f>
        <v>0</v>
      </c>
      <c r="M350" s="56">
        <f t="shared" si="13"/>
        <v>45</v>
      </c>
      <c r="N350" s="64" t="s">
        <v>11</v>
      </c>
      <c r="O350" s="69">
        <v>6271.1864406779669</v>
      </c>
      <c r="P350" s="74">
        <f>M350*O350</f>
        <v>282203.3898305085</v>
      </c>
      <c r="Q350">
        <v>0</v>
      </c>
      <c r="R350" s="44" t="str">
        <f t="shared" si="14"/>
        <v>Sqm</v>
      </c>
      <c r="U350" s="36">
        <v>0</v>
      </c>
      <c r="V350" s="64" t="s">
        <v>11</v>
      </c>
      <c r="W350" s="74">
        <f>G350</f>
        <v>7400.0000000000009</v>
      </c>
      <c r="X350" s="75">
        <f>U350*W350</f>
        <v>0</v>
      </c>
    </row>
    <row r="351" spans="1:24" ht="15.6" hidden="1">
      <c r="A351" s="44">
        <v>173</v>
      </c>
      <c r="M351" s="56">
        <f t="shared" si="13"/>
        <v>0</v>
      </c>
      <c r="R351" s="44">
        <f t="shared" si="14"/>
        <v>0</v>
      </c>
    </row>
    <row r="352" spans="1:24" ht="15.6">
      <c r="A352" s="44">
        <v>174</v>
      </c>
      <c r="B352" s="64">
        <v>174</v>
      </c>
      <c r="C352" s="29" t="s">
        <v>307</v>
      </c>
      <c r="D352" s="64">
        <v>40</v>
      </c>
      <c r="E352" s="64" t="s">
        <v>11</v>
      </c>
      <c r="F352" s="69">
        <v>4576.2711864406783</v>
      </c>
      <c r="G352" s="69">
        <f>F352*1.18</f>
        <v>5400</v>
      </c>
      <c r="H352" s="69">
        <f>D352*G352</f>
        <v>216000</v>
      </c>
      <c r="I352" s="36"/>
      <c r="J352" s="64" t="s">
        <v>11</v>
      </c>
      <c r="K352" s="69">
        <v>4576.2711864406783</v>
      </c>
      <c r="L352" s="76">
        <f>I352*K352</f>
        <v>0</v>
      </c>
      <c r="M352" s="56">
        <f t="shared" si="13"/>
        <v>40</v>
      </c>
      <c r="N352" s="64" t="s">
        <v>11</v>
      </c>
      <c r="O352" s="69">
        <v>4576.2711864406783</v>
      </c>
      <c r="P352" s="74">
        <f>M352*O352</f>
        <v>183050.84745762713</v>
      </c>
      <c r="Q352">
        <v>42.606999999999999</v>
      </c>
      <c r="R352" s="44" t="str">
        <f t="shared" si="14"/>
        <v>Sqm</v>
      </c>
      <c r="U352" s="36">
        <v>42.606999999999999</v>
      </c>
      <c r="V352" s="64" t="s">
        <v>11</v>
      </c>
      <c r="W352" s="74">
        <f>G352</f>
        <v>5400</v>
      </c>
      <c r="X352" s="75">
        <f>U352*W352</f>
        <v>230077.8</v>
      </c>
    </row>
    <row r="353" spans="1:24" ht="15.6" hidden="1">
      <c r="A353" s="44">
        <v>174</v>
      </c>
      <c r="M353" s="56">
        <f t="shared" si="13"/>
        <v>0</v>
      </c>
      <c r="R353" s="44">
        <f t="shared" si="14"/>
        <v>0</v>
      </c>
    </row>
    <row r="354" spans="1:24" ht="31.2">
      <c r="A354" s="44">
        <v>175</v>
      </c>
      <c r="B354" s="64">
        <v>175</v>
      </c>
      <c r="C354" s="29" t="s">
        <v>308</v>
      </c>
      <c r="D354" s="64">
        <v>45</v>
      </c>
      <c r="E354" s="64" t="s">
        <v>11</v>
      </c>
      <c r="F354" s="69">
        <v>15254.237288135593</v>
      </c>
      <c r="G354" s="69">
        <f>F354*1.18</f>
        <v>18000</v>
      </c>
      <c r="H354" s="69">
        <f>D354*G354</f>
        <v>810000</v>
      </c>
      <c r="I354" s="36"/>
      <c r="J354" s="64" t="s">
        <v>11</v>
      </c>
      <c r="K354" s="69">
        <v>15254.237288135593</v>
      </c>
      <c r="L354" s="76">
        <f>I354*K354</f>
        <v>0</v>
      </c>
      <c r="M354" s="56">
        <f t="shared" si="13"/>
        <v>45</v>
      </c>
      <c r="N354" s="64" t="s">
        <v>11</v>
      </c>
      <c r="O354" s="69">
        <v>15254.237288135593</v>
      </c>
      <c r="P354" s="74">
        <f>M354*O354</f>
        <v>686440.67796610168</v>
      </c>
      <c r="Q354">
        <v>93.7</v>
      </c>
      <c r="R354" s="44" t="str">
        <f t="shared" si="14"/>
        <v>Sqm</v>
      </c>
      <c r="U354" s="36">
        <v>93.7</v>
      </c>
      <c r="V354" s="64" t="s">
        <v>11</v>
      </c>
      <c r="W354" s="74">
        <f>G354</f>
        <v>18000</v>
      </c>
      <c r="X354" s="75">
        <f>U354*W354</f>
        <v>1686600</v>
      </c>
    </row>
    <row r="355" spans="1:24" ht="15.6" hidden="1">
      <c r="A355" s="44">
        <v>175</v>
      </c>
      <c r="M355" s="56">
        <f t="shared" si="13"/>
        <v>0</v>
      </c>
      <c r="R355" s="44">
        <f t="shared" si="14"/>
        <v>0</v>
      </c>
    </row>
    <row r="356" spans="1:24" ht="15.6">
      <c r="A356" s="44">
        <v>176</v>
      </c>
      <c r="B356" s="64">
        <v>176</v>
      </c>
      <c r="C356" s="29" t="s">
        <v>309</v>
      </c>
      <c r="D356" s="64">
        <v>1400</v>
      </c>
      <c r="E356" s="64" t="s">
        <v>11</v>
      </c>
      <c r="F356" s="69">
        <v>1525.4237288135594</v>
      </c>
      <c r="G356" s="69">
        <f>F356*1.18</f>
        <v>1800</v>
      </c>
      <c r="H356" s="69">
        <f>D356*G356</f>
        <v>2520000</v>
      </c>
      <c r="I356" s="36"/>
      <c r="J356" s="64" t="s">
        <v>11</v>
      </c>
      <c r="K356" s="69">
        <v>1525.4237288135594</v>
      </c>
      <c r="L356" s="76">
        <f>I356*K356</f>
        <v>0</v>
      </c>
      <c r="M356" s="56">
        <f t="shared" si="13"/>
        <v>1400</v>
      </c>
      <c r="N356" s="64" t="s">
        <v>11</v>
      </c>
      <c r="O356" s="69">
        <v>1525.4237288135594</v>
      </c>
      <c r="P356" s="74">
        <f>M356*O356</f>
        <v>2135593.220338983</v>
      </c>
      <c r="Q356">
        <v>1042.45</v>
      </c>
      <c r="R356" s="44" t="str">
        <f t="shared" si="14"/>
        <v>Sqm</v>
      </c>
      <c r="U356" s="36">
        <v>1042.452</v>
      </c>
      <c r="V356" s="64" t="s">
        <v>11</v>
      </c>
      <c r="W356" s="74">
        <f>G356</f>
        <v>1800</v>
      </c>
      <c r="X356" s="75">
        <f>U356*W356</f>
        <v>1876413.6</v>
      </c>
    </row>
    <row r="357" spans="1:24" ht="15.6" hidden="1">
      <c r="A357" s="44">
        <v>176</v>
      </c>
      <c r="M357" s="56">
        <f t="shared" si="13"/>
        <v>0</v>
      </c>
      <c r="R357" s="44">
        <f t="shared" si="14"/>
        <v>0</v>
      </c>
    </row>
    <row r="358" spans="1:24" ht="15.6">
      <c r="A358" s="44">
        <v>177</v>
      </c>
      <c r="B358" s="64">
        <v>177</v>
      </c>
      <c r="C358" s="29" t="s">
        <v>310</v>
      </c>
      <c r="D358" s="64">
        <v>500</v>
      </c>
      <c r="E358" s="64" t="s">
        <v>11</v>
      </c>
      <c r="F358" s="69">
        <v>2542.3728813559323</v>
      </c>
      <c r="G358" s="69">
        <f>F358*1.18</f>
        <v>3000</v>
      </c>
      <c r="H358" s="69">
        <f>D358*G358</f>
        <v>1500000</v>
      </c>
      <c r="I358" s="36"/>
      <c r="J358" s="64" t="s">
        <v>11</v>
      </c>
      <c r="K358" s="69">
        <v>2542.3728813559323</v>
      </c>
      <c r="L358" s="76">
        <f>I358*K358</f>
        <v>0</v>
      </c>
      <c r="M358" s="56">
        <f t="shared" si="13"/>
        <v>500</v>
      </c>
      <c r="N358" s="64" t="s">
        <v>11</v>
      </c>
      <c r="O358" s="69">
        <v>2542.3728813559323</v>
      </c>
      <c r="P358" s="74">
        <f>M358*O358</f>
        <v>1271186.4406779662</v>
      </c>
      <c r="Q358">
        <v>672.5</v>
      </c>
      <c r="R358" s="44" t="str">
        <f t="shared" si="14"/>
        <v>Sqm</v>
      </c>
      <c r="U358" s="36">
        <v>672.5</v>
      </c>
      <c r="V358" s="64" t="s">
        <v>11</v>
      </c>
      <c r="W358" s="74">
        <f>G358</f>
        <v>3000</v>
      </c>
      <c r="X358" s="75">
        <f>U358*W358</f>
        <v>2017500</v>
      </c>
    </row>
    <row r="359" spans="1:24" ht="15.6" hidden="1">
      <c r="A359" s="44">
        <v>177</v>
      </c>
      <c r="M359" s="56">
        <f t="shared" si="13"/>
        <v>0</v>
      </c>
      <c r="R359" s="44">
        <f t="shared" si="14"/>
        <v>0</v>
      </c>
    </row>
    <row r="360" spans="1:24" ht="31.2">
      <c r="A360" s="44">
        <v>178</v>
      </c>
      <c r="B360" s="64">
        <v>178</v>
      </c>
      <c r="C360" s="29" t="s">
        <v>311</v>
      </c>
      <c r="D360" s="64">
        <v>350</v>
      </c>
      <c r="E360" s="64" t="s">
        <v>11</v>
      </c>
      <c r="F360" s="69">
        <v>1067.7966101694915</v>
      </c>
      <c r="G360" s="69">
        <f>F360*1.18</f>
        <v>1260</v>
      </c>
      <c r="H360" s="69">
        <f>D360*G360</f>
        <v>441000</v>
      </c>
      <c r="I360" s="36"/>
      <c r="J360" s="64" t="s">
        <v>11</v>
      </c>
      <c r="K360" s="69">
        <v>1067.7966101694915</v>
      </c>
      <c r="L360" s="76">
        <f>I360*K360</f>
        <v>0</v>
      </c>
      <c r="M360" s="56">
        <f t="shared" si="13"/>
        <v>350</v>
      </c>
      <c r="N360" s="64" t="s">
        <v>11</v>
      </c>
      <c r="O360" s="69">
        <v>1067.7966101694915</v>
      </c>
      <c r="P360" s="74">
        <f>M360*O360</f>
        <v>373728.81355932204</v>
      </c>
      <c r="Q360">
        <v>0</v>
      </c>
      <c r="R360" s="44" t="str">
        <f t="shared" si="14"/>
        <v>Sqm</v>
      </c>
      <c r="U360" s="36">
        <v>0</v>
      </c>
      <c r="V360" s="64" t="s">
        <v>11</v>
      </c>
      <c r="W360" s="74">
        <f>G360</f>
        <v>1260</v>
      </c>
      <c r="X360" s="75">
        <f>U360*W360</f>
        <v>0</v>
      </c>
    </row>
    <row r="361" spans="1:24" ht="15.6" hidden="1">
      <c r="A361" s="44">
        <v>178</v>
      </c>
      <c r="M361" s="56">
        <f t="shared" si="13"/>
        <v>0</v>
      </c>
      <c r="R361" s="44">
        <f t="shared" si="14"/>
        <v>0</v>
      </c>
    </row>
    <row r="362" spans="1:24" ht="15.6">
      <c r="A362" s="44">
        <v>179</v>
      </c>
      <c r="B362" s="64">
        <v>179</v>
      </c>
      <c r="C362" s="29" t="s">
        <v>312</v>
      </c>
      <c r="D362" s="64">
        <v>53.55</v>
      </c>
      <c r="E362" s="64" t="s">
        <v>11</v>
      </c>
      <c r="F362" s="69">
        <v>4576.2711864406783</v>
      </c>
      <c r="G362" s="69">
        <f>F362*1.18</f>
        <v>5400</v>
      </c>
      <c r="H362" s="69">
        <f>D362*G362</f>
        <v>289170</v>
      </c>
      <c r="I362" s="36"/>
      <c r="J362" s="64" t="s">
        <v>11</v>
      </c>
      <c r="K362" s="69">
        <v>4576.2711864406783</v>
      </c>
      <c r="L362" s="76">
        <f>I362*K362</f>
        <v>0</v>
      </c>
      <c r="M362" s="56">
        <f t="shared" si="13"/>
        <v>53.55</v>
      </c>
      <c r="N362" s="64" t="s">
        <v>11</v>
      </c>
      <c r="O362" s="69">
        <v>4576.2711864406783</v>
      </c>
      <c r="P362" s="74">
        <f>M362*O362</f>
        <v>245059.32203389832</v>
      </c>
      <c r="Q362">
        <v>57.253999999999998</v>
      </c>
      <c r="R362" s="44" t="str">
        <f t="shared" si="14"/>
        <v>Sqm</v>
      </c>
      <c r="U362" s="36">
        <v>57.253999999999998</v>
      </c>
      <c r="V362" s="64" t="s">
        <v>11</v>
      </c>
      <c r="W362" s="74">
        <f>G362</f>
        <v>5400</v>
      </c>
      <c r="X362" s="75">
        <f>U362*W362</f>
        <v>309171.59999999998</v>
      </c>
    </row>
    <row r="363" spans="1:24" ht="15.6" hidden="1">
      <c r="A363" s="44">
        <v>179</v>
      </c>
      <c r="M363" s="56">
        <f t="shared" si="13"/>
        <v>0</v>
      </c>
      <c r="R363" s="44">
        <f t="shared" si="14"/>
        <v>0</v>
      </c>
    </row>
    <row r="364" spans="1:24" ht="62.4">
      <c r="A364" s="44">
        <v>180</v>
      </c>
      <c r="B364" s="64">
        <v>180</v>
      </c>
      <c r="C364" s="65" t="s">
        <v>313</v>
      </c>
      <c r="D364" s="64">
        <v>500</v>
      </c>
      <c r="E364" s="64" t="s">
        <v>14</v>
      </c>
      <c r="F364" s="69">
        <v>152.54237288135593</v>
      </c>
      <c r="G364" s="69">
        <f>F364*1.18</f>
        <v>180</v>
      </c>
      <c r="H364" s="69">
        <f>D364*G364</f>
        <v>90000</v>
      </c>
      <c r="I364" s="36"/>
      <c r="J364" s="64" t="s">
        <v>14</v>
      </c>
      <c r="K364" s="69">
        <v>152.54237288135593</v>
      </c>
      <c r="L364" s="76">
        <f>I364*K364</f>
        <v>0</v>
      </c>
      <c r="M364" s="56">
        <f t="shared" si="13"/>
        <v>500</v>
      </c>
      <c r="N364" s="64" t="s">
        <v>14</v>
      </c>
      <c r="O364" s="69">
        <v>152.54237288135593</v>
      </c>
      <c r="P364" s="74">
        <f>M364*O364</f>
        <v>76271.186440677964</v>
      </c>
      <c r="Q364">
        <v>0</v>
      </c>
      <c r="R364" s="44" t="str">
        <f t="shared" si="14"/>
        <v>Nos</v>
      </c>
      <c r="U364" s="36">
        <v>0</v>
      </c>
      <c r="V364" s="64" t="s">
        <v>14</v>
      </c>
      <c r="W364" s="74">
        <f>G364</f>
        <v>180</v>
      </c>
      <c r="X364" s="75">
        <f>U364*W364</f>
        <v>0</v>
      </c>
    </row>
    <row r="365" spans="1:24" ht="15.6" hidden="1">
      <c r="A365" s="44">
        <v>180</v>
      </c>
      <c r="M365" s="56">
        <f t="shared" si="13"/>
        <v>0</v>
      </c>
      <c r="R365" s="44">
        <f t="shared" si="14"/>
        <v>0</v>
      </c>
    </row>
    <row r="366" spans="1:24" ht="78">
      <c r="A366" s="44">
        <v>181</v>
      </c>
      <c r="B366" s="64">
        <v>181</v>
      </c>
      <c r="C366" s="65" t="s">
        <v>314</v>
      </c>
      <c r="D366" s="64">
        <v>500</v>
      </c>
      <c r="E366" s="64" t="s">
        <v>14</v>
      </c>
      <c r="F366" s="69">
        <v>533.89830508474574</v>
      </c>
      <c r="G366" s="69">
        <f>F366*1.18</f>
        <v>630</v>
      </c>
      <c r="H366" s="69">
        <f>D366*G366</f>
        <v>315000</v>
      </c>
      <c r="I366" s="36"/>
      <c r="J366" s="64" t="s">
        <v>14</v>
      </c>
      <c r="K366" s="69">
        <v>533.89830508474574</v>
      </c>
      <c r="L366" s="76">
        <f>I366*K366</f>
        <v>0</v>
      </c>
      <c r="M366" s="56">
        <f t="shared" si="13"/>
        <v>500</v>
      </c>
      <c r="N366" s="64" t="s">
        <v>14</v>
      </c>
      <c r="O366" s="69">
        <v>533.89830508474574</v>
      </c>
      <c r="P366" s="74">
        <f>M366*O366</f>
        <v>266949.15254237287</v>
      </c>
      <c r="Q366">
        <v>1049</v>
      </c>
      <c r="R366" s="44" t="str">
        <f t="shared" si="14"/>
        <v>Nos</v>
      </c>
      <c r="U366" s="36">
        <v>1049</v>
      </c>
      <c r="V366" s="64" t="s">
        <v>14</v>
      </c>
      <c r="W366" s="74">
        <f>G366</f>
        <v>630</v>
      </c>
      <c r="X366" s="75">
        <f>U366*W366</f>
        <v>660870</v>
      </c>
    </row>
    <row r="367" spans="1:24" ht="15.6" hidden="1">
      <c r="A367" s="44">
        <v>181</v>
      </c>
      <c r="M367" s="56">
        <f t="shared" si="13"/>
        <v>0</v>
      </c>
      <c r="R367" s="44">
        <f t="shared" si="14"/>
        <v>0</v>
      </c>
    </row>
    <row r="368" spans="1:24" ht="31.2">
      <c r="A368" s="44">
        <v>182</v>
      </c>
      <c r="B368" s="64">
        <v>182</v>
      </c>
      <c r="C368" s="65" t="s">
        <v>316</v>
      </c>
      <c r="D368" s="64">
        <v>6500</v>
      </c>
      <c r="E368" s="64" t="s">
        <v>317</v>
      </c>
      <c r="F368" s="69">
        <v>152.54237288135593</v>
      </c>
      <c r="G368" s="69">
        <f>F368*1.18</f>
        <v>180</v>
      </c>
      <c r="H368" s="69">
        <f>D368*G368</f>
        <v>1170000</v>
      </c>
      <c r="I368" s="36"/>
      <c r="J368" s="64" t="s">
        <v>317</v>
      </c>
      <c r="K368" s="69">
        <v>152.54237288135593</v>
      </c>
      <c r="L368" s="76">
        <f>I368*K368</f>
        <v>0</v>
      </c>
      <c r="M368" s="56">
        <f t="shared" si="13"/>
        <v>6500</v>
      </c>
      <c r="N368" s="64" t="s">
        <v>317</v>
      </c>
      <c r="O368" s="69">
        <v>152.54237288135593</v>
      </c>
      <c r="P368" s="74">
        <f>M368*O368</f>
        <v>991525.42372881353</v>
      </c>
      <c r="Q368">
        <v>6500</v>
      </c>
      <c r="R368" s="44" t="str">
        <f t="shared" si="14"/>
        <v>Kgs</v>
      </c>
      <c r="U368" s="70">
        <f>M368</f>
        <v>6500</v>
      </c>
      <c r="V368" s="64" t="s">
        <v>317</v>
      </c>
      <c r="W368" s="74">
        <f>G368</f>
        <v>180</v>
      </c>
      <c r="X368" s="75">
        <f>U368*W368</f>
        <v>1170000</v>
      </c>
    </row>
    <row r="369" spans="1:24" ht="15.6" hidden="1">
      <c r="A369" s="44">
        <v>182</v>
      </c>
      <c r="M369" s="56">
        <f t="shared" si="13"/>
        <v>0</v>
      </c>
      <c r="R369" s="44">
        <f t="shared" si="14"/>
        <v>0</v>
      </c>
    </row>
    <row r="370" spans="1:24" ht="31.2">
      <c r="A370" s="44">
        <v>183</v>
      </c>
      <c r="B370" s="64">
        <v>183</v>
      </c>
      <c r="C370" s="65" t="s">
        <v>319</v>
      </c>
      <c r="D370" s="64">
        <v>65</v>
      </c>
      <c r="E370" s="64" t="s">
        <v>11</v>
      </c>
      <c r="F370" s="69">
        <v>915.25423728813564</v>
      </c>
      <c r="G370" s="69">
        <f>F370*1.18</f>
        <v>1080</v>
      </c>
      <c r="H370" s="69">
        <f>D370*G370</f>
        <v>70200</v>
      </c>
      <c r="I370" s="36"/>
      <c r="J370" s="64" t="s">
        <v>11</v>
      </c>
      <c r="K370" s="69">
        <v>915.25423728813564</v>
      </c>
      <c r="L370" s="76">
        <f>I370*K370</f>
        <v>0</v>
      </c>
      <c r="M370" s="56">
        <f t="shared" si="13"/>
        <v>65</v>
      </c>
      <c r="N370" s="64" t="s">
        <v>11</v>
      </c>
      <c r="O370" s="69">
        <v>915.25423728813564</v>
      </c>
      <c r="P370" s="74">
        <f>M370*O370</f>
        <v>59491.525423728817</v>
      </c>
      <c r="Q370">
        <v>65</v>
      </c>
      <c r="R370" s="44" t="str">
        <f t="shared" si="14"/>
        <v>Sqm</v>
      </c>
      <c r="U370" s="71">
        <f>M370</f>
        <v>65</v>
      </c>
      <c r="V370" s="64" t="s">
        <v>11</v>
      </c>
      <c r="W370" s="74">
        <f>G370</f>
        <v>1080</v>
      </c>
      <c r="X370" s="75">
        <f>U370*W370</f>
        <v>70200</v>
      </c>
    </row>
    <row r="371" spans="1:24" ht="15.6" hidden="1">
      <c r="A371" s="44">
        <v>183</v>
      </c>
      <c r="M371" s="56">
        <f t="shared" si="13"/>
        <v>0</v>
      </c>
      <c r="R371" s="44">
        <f t="shared" si="14"/>
        <v>0</v>
      </c>
    </row>
    <row r="372" spans="1:24" ht="15.6">
      <c r="A372" s="44">
        <v>184</v>
      </c>
      <c r="B372" s="64">
        <v>184</v>
      </c>
      <c r="C372" s="29" t="s">
        <v>320</v>
      </c>
      <c r="D372" s="64">
        <v>25</v>
      </c>
      <c r="E372" s="64" t="s">
        <v>14</v>
      </c>
      <c r="F372" s="69">
        <v>228.81355932203391</v>
      </c>
      <c r="G372" s="69">
        <f>F372*1.18</f>
        <v>270</v>
      </c>
      <c r="H372" s="69">
        <f>D372*G372</f>
        <v>6750</v>
      </c>
      <c r="I372" s="36"/>
      <c r="J372" s="64" t="s">
        <v>14</v>
      </c>
      <c r="K372" s="69">
        <v>228.81355932203391</v>
      </c>
      <c r="L372" s="76">
        <f>I372*K372</f>
        <v>0</v>
      </c>
      <c r="M372" s="56">
        <f t="shared" si="13"/>
        <v>25</v>
      </c>
      <c r="N372" s="64" t="s">
        <v>14</v>
      </c>
      <c r="O372" s="69">
        <v>228.81355932203391</v>
      </c>
      <c r="P372" s="74">
        <f>M372*O372</f>
        <v>5720.3389830508477</v>
      </c>
      <c r="Q372">
        <v>24</v>
      </c>
      <c r="R372" s="44" t="str">
        <f t="shared" si="14"/>
        <v>Nos</v>
      </c>
      <c r="U372" s="36">
        <v>24</v>
      </c>
      <c r="V372" s="64" t="s">
        <v>14</v>
      </c>
      <c r="W372" s="74">
        <f>G372</f>
        <v>270</v>
      </c>
      <c r="X372" s="75">
        <f>U372*W372</f>
        <v>6480</v>
      </c>
    </row>
    <row r="373" spans="1:24" ht="15.6" hidden="1">
      <c r="A373" s="44">
        <v>184</v>
      </c>
      <c r="M373" s="56">
        <f t="shared" si="13"/>
        <v>0</v>
      </c>
      <c r="R373" s="44">
        <f t="shared" si="14"/>
        <v>0</v>
      </c>
    </row>
    <row r="374" spans="1:24" ht="15.6">
      <c r="A374" s="44">
        <v>185</v>
      </c>
      <c r="B374" s="64">
        <v>185</v>
      </c>
      <c r="C374" s="29" t="s">
        <v>321</v>
      </c>
      <c r="D374" s="64">
        <v>4</v>
      </c>
      <c r="E374" s="64" t="s">
        <v>14</v>
      </c>
      <c r="F374" s="69">
        <v>4576.2711864406783</v>
      </c>
      <c r="G374" s="69">
        <f>F374*1.18</f>
        <v>5400</v>
      </c>
      <c r="H374" s="69">
        <f>D374*G374</f>
        <v>21600</v>
      </c>
      <c r="I374" s="36"/>
      <c r="J374" s="64" t="s">
        <v>14</v>
      </c>
      <c r="K374" s="69">
        <v>4576.2711864406783</v>
      </c>
      <c r="L374" s="76">
        <f>I374*K374</f>
        <v>0</v>
      </c>
      <c r="M374" s="56">
        <f t="shared" si="13"/>
        <v>4</v>
      </c>
      <c r="N374" s="64" t="s">
        <v>14</v>
      </c>
      <c r="O374" s="69">
        <v>4576.2711864406783</v>
      </c>
      <c r="P374" s="74">
        <f>M374*O374</f>
        <v>18305.084745762713</v>
      </c>
      <c r="Q374">
        <v>4</v>
      </c>
      <c r="R374" s="44" t="str">
        <f t="shared" si="14"/>
        <v>Nos</v>
      </c>
      <c r="U374" s="36">
        <v>4</v>
      </c>
      <c r="V374" s="64" t="s">
        <v>14</v>
      </c>
      <c r="W374" s="74">
        <f>G374</f>
        <v>5400</v>
      </c>
      <c r="X374" s="75">
        <f>U374*W374</f>
        <v>21600</v>
      </c>
    </row>
    <row r="375" spans="1:24" ht="15.6" hidden="1">
      <c r="A375" s="44">
        <v>185</v>
      </c>
      <c r="M375" s="56">
        <f t="shared" si="13"/>
        <v>0</v>
      </c>
      <c r="R375" s="44">
        <f t="shared" si="14"/>
        <v>0</v>
      </c>
    </row>
    <row r="376" spans="1:24" ht="15.6">
      <c r="A376" s="44">
        <v>186</v>
      </c>
      <c r="B376" s="64">
        <v>186</v>
      </c>
      <c r="C376" s="29" t="s">
        <v>322</v>
      </c>
      <c r="D376" s="64">
        <v>9</v>
      </c>
      <c r="E376" s="64" t="s">
        <v>14</v>
      </c>
      <c r="F376" s="69">
        <v>5338.9830508474579</v>
      </c>
      <c r="G376" s="69">
        <f>F376*1.18</f>
        <v>6300</v>
      </c>
      <c r="H376" s="69">
        <f>D376*G376</f>
        <v>56700</v>
      </c>
      <c r="I376" s="36"/>
      <c r="J376" s="64" t="s">
        <v>14</v>
      </c>
      <c r="K376" s="69">
        <v>5338.9830508474579</v>
      </c>
      <c r="L376" s="76">
        <f>I376*K376</f>
        <v>0</v>
      </c>
      <c r="M376" s="56">
        <f t="shared" si="13"/>
        <v>9</v>
      </c>
      <c r="N376" s="64" t="s">
        <v>14</v>
      </c>
      <c r="O376" s="69">
        <v>5338.9830508474579</v>
      </c>
      <c r="P376" s="74">
        <f>M376*O376</f>
        <v>48050.847457627118</v>
      </c>
      <c r="Q376">
        <v>9</v>
      </c>
      <c r="R376" s="44" t="str">
        <f t="shared" si="14"/>
        <v>Nos</v>
      </c>
      <c r="U376" s="36">
        <v>9</v>
      </c>
      <c r="V376" s="64" t="s">
        <v>14</v>
      </c>
      <c r="W376" s="74">
        <f>G376</f>
        <v>6300</v>
      </c>
      <c r="X376" s="75">
        <f>U376*W376</f>
        <v>56700</v>
      </c>
    </row>
    <row r="377" spans="1:24" ht="15.6" hidden="1">
      <c r="A377" s="44">
        <v>186</v>
      </c>
      <c r="M377" s="56">
        <f t="shared" si="13"/>
        <v>0</v>
      </c>
      <c r="R377" s="44">
        <f t="shared" si="14"/>
        <v>0</v>
      </c>
    </row>
    <row r="378" spans="1:24" ht="15.6">
      <c r="A378" s="44">
        <v>187</v>
      </c>
      <c r="B378" s="64">
        <v>187</v>
      </c>
      <c r="C378" s="29" t="s">
        <v>323</v>
      </c>
      <c r="D378" s="64">
        <v>16</v>
      </c>
      <c r="E378" s="64" t="s">
        <v>14</v>
      </c>
      <c r="F378" s="69">
        <v>3050.8474576271187</v>
      </c>
      <c r="G378" s="69">
        <f>F378*1.18</f>
        <v>3600</v>
      </c>
      <c r="H378" s="69">
        <f>D378*G378</f>
        <v>57600</v>
      </c>
      <c r="I378" s="36"/>
      <c r="J378" s="64" t="s">
        <v>14</v>
      </c>
      <c r="K378" s="69">
        <v>3050.8474576271187</v>
      </c>
      <c r="L378" s="76">
        <f>I378*K378</f>
        <v>0</v>
      </c>
      <c r="M378" s="56">
        <f t="shared" si="13"/>
        <v>16</v>
      </c>
      <c r="N378" s="64" t="s">
        <v>14</v>
      </c>
      <c r="O378" s="69">
        <v>3050.8474576271187</v>
      </c>
      <c r="P378" s="74">
        <f>M378*O378</f>
        <v>48813.5593220339</v>
      </c>
      <c r="Q378">
        <v>16</v>
      </c>
      <c r="R378" s="44" t="str">
        <f t="shared" si="14"/>
        <v>Nos</v>
      </c>
      <c r="U378" s="36">
        <v>16</v>
      </c>
      <c r="V378" s="64" t="s">
        <v>14</v>
      </c>
      <c r="W378" s="74">
        <f>G378</f>
        <v>3600</v>
      </c>
      <c r="X378" s="75">
        <f>U378*W378</f>
        <v>57600</v>
      </c>
    </row>
    <row r="379" spans="1:24" ht="15.6" hidden="1">
      <c r="A379" s="44">
        <v>187</v>
      </c>
      <c r="M379" s="56">
        <f t="shared" si="13"/>
        <v>0</v>
      </c>
      <c r="R379" s="44">
        <f t="shared" si="14"/>
        <v>0</v>
      </c>
    </row>
    <row r="380" spans="1:24" ht="15.6">
      <c r="A380" s="44">
        <v>188</v>
      </c>
      <c r="B380" s="64">
        <v>188</v>
      </c>
      <c r="C380" s="29" t="s">
        <v>324</v>
      </c>
      <c r="D380" s="64">
        <v>21</v>
      </c>
      <c r="E380" s="64" t="s">
        <v>14</v>
      </c>
      <c r="F380" s="69">
        <v>932.20338983050851</v>
      </c>
      <c r="G380" s="69">
        <f>F380*1.18</f>
        <v>1100</v>
      </c>
      <c r="H380" s="69">
        <f>D380*G380</f>
        <v>23100</v>
      </c>
      <c r="I380" s="36"/>
      <c r="J380" s="64" t="s">
        <v>14</v>
      </c>
      <c r="K380" s="69">
        <v>932.20338983050851</v>
      </c>
      <c r="L380" s="76">
        <f>I380*K380</f>
        <v>0</v>
      </c>
      <c r="M380" s="56">
        <f t="shared" si="13"/>
        <v>21</v>
      </c>
      <c r="N380" s="64" t="s">
        <v>14</v>
      </c>
      <c r="O380" s="69">
        <v>932.20338983050851</v>
      </c>
      <c r="P380" s="74">
        <f>M380*O380</f>
        <v>19576.271186440677</v>
      </c>
      <c r="Q380">
        <v>22</v>
      </c>
      <c r="R380" s="44" t="str">
        <f t="shared" si="14"/>
        <v>Nos</v>
      </c>
      <c r="U380" s="36">
        <v>22</v>
      </c>
      <c r="V380" s="64" t="s">
        <v>14</v>
      </c>
      <c r="W380" s="74">
        <f>G380</f>
        <v>1100</v>
      </c>
      <c r="X380" s="75">
        <f>U380*W380</f>
        <v>24200</v>
      </c>
    </row>
    <row r="381" spans="1:24" ht="15.6" hidden="1">
      <c r="A381" s="44">
        <v>188</v>
      </c>
      <c r="M381" s="56">
        <f t="shared" si="13"/>
        <v>0</v>
      </c>
      <c r="R381" s="44">
        <f t="shared" si="14"/>
        <v>0</v>
      </c>
    </row>
    <row r="382" spans="1:24" ht="31.2">
      <c r="A382" s="44">
        <v>189</v>
      </c>
      <c r="B382" s="64">
        <v>189</v>
      </c>
      <c r="C382" s="29" t="s">
        <v>325</v>
      </c>
      <c r="D382" s="64">
        <v>25</v>
      </c>
      <c r="E382" s="64" t="s">
        <v>14</v>
      </c>
      <c r="F382" s="69">
        <v>533.89830508474574</v>
      </c>
      <c r="G382" s="69">
        <f>F382*1.18</f>
        <v>630</v>
      </c>
      <c r="H382" s="69">
        <f>D382*G382</f>
        <v>15750</v>
      </c>
      <c r="I382" s="36"/>
      <c r="J382" s="64" t="s">
        <v>14</v>
      </c>
      <c r="K382" s="69">
        <v>533.89830508474574</v>
      </c>
      <c r="L382" s="76">
        <f>I382*K382</f>
        <v>0</v>
      </c>
      <c r="M382" s="56">
        <f t="shared" si="13"/>
        <v>25</v>
      </c>
      <c r="N382" s="64" t="s">
        <v>14</v>
      </c>
      <c r="O382" s="69">
        <v>533.89830508474574</v>
      </c>
      <c r="P382" s="74">
        <f>M382*O382</f>
        <v>13347.457627118643</v>
      </c>
      <c r="Q382">
        <v>16</v>
      </c>
      <c r="R382" s="44" t="str">
        <f t="shared" si="14"/>
        <v>Nos</v>
      </c>
      <c r="U382" s="36">
        <v>16</v>
      </c>
      <c r="V382" s="64" t="s">
        <v>14</v>
      </c>
      <c r="W382" s="74">
        <f>G382</f>
        <v>630</v>
      </c>
      <c r="X382" s="75">
        <f>U382*W382</f>
        <v>10080</v>
      </c>
    </row>
    <row r="383" spans="1:24" ht="15.6" hidden="1">
      <c r="A383" s="44">
        <v>189</v>
      </c>
      <c r="M383" s="56">
        <f t="shared" si="13"/>
        <v>0</v>
      </c>
      <c r="R383" s="44">
        <f t="shared" si="14"/>
        <v>0</v>
      </c>
    </row>
    <row r="384" spans="1:24" ht="15.6">
      <c r="A384" s="44">
        <v>190</v>
      </c>
      <c r="B384" s="64">
        <v>190</v>
      </c>
      <c r="C384" s="29" t="s">
        <v>326</v>
      </c>
      <c r="D384" s="64">
        <v>36</v>
      </c>
      <c r="E384" s="64" t="s">
        <v>14</v>
      </c>
      <c r="F384" s="69">
        <v>457.62711864406782</v>
      </c>
      <c r="G384" s="69">
        <f>F384*1.18</f>
        <v>540</v>
      </c>
      <c r="H384" s="69">
        <f>D384*G384</f>
        <v>19440</v>
      </c>
      <c r="I384" s="36"/>
      <c r="J384" s="64" t="s">
        <v>14</v>
      </c>
      <c r="K384" s="69">
        <v>457.62711864406782</v>
      </c>
      <c r="L384" s="76">
        <f>I384*K384</f>
        <v>0</v>
      </c>
      <c r="M384" s="56">
        <f t="shared" si="13"/>
        <v>36</v>
      </c>
      <c r="N384" s="64" t="s">
        <v>14</v>
      </c>
      <c r="O384" s="69">
        <v>457.62711864406782</v>
      </c>
      <c r="P384" s="74">
        <f>M384*O384</f>
        <v>16474.576271186441</v>
      </c>
      <c r="Q384">
        <v>23</v>
      </c>
      <c r="R384" s="44" t="str">
        <f t="shared" si="14"/>
        <v>Nos</v>
      </c>
      <c r="U384" s="36">
        <v>23</v>
      </c>
      <c r="V384" s="64" t="s">
        <v>14</v>
      </c>
      <c r="W384" s="74">
        <f>G384</f>
        <v>540</v>
      </c>
      <c r="X384" s="75">
        <f>U384*W384</f>
        <v>12420</v>
      </c>
    </row>
    <row r="385" spans="1:24" ht="15.6" hidden="1">
      <c r="A385" s="44">
        <v>190</v>
      </c>
      <c r="M385" s="56">
        <f t="shared" si="13"/>
        <v>0</v>
      </c>
      <c r="R385" s="44">
        <f t="shared" si="14"/>
        <v>0</v>
      </c>
    </row>
    <row r="386" spans="1:24" ht="31.2">
      <c r="A386" s="44">
        <v>191</v>
      </c>
      <c r="B386" s="64">
        <v>191</v>
      </c>
      <c r="C386" s="29" t="s">
        <v>327</v>
      </c>
      <c r="D386" s="64">
        <v>25</v>
      </c>
      <c r="E386" s="64" t="s">
        <v>14</v>
      </c>
      <c r="F386" s="69">
        <v>457.62711864406782</v>
      </c>
      <c r="G386" s="69">
        <f>F386*1.18</f>
        <v>540</v>
      </c>
      <c r="H386" s="69">
        <f>D386*G386</f>
        <v>13500</v>
      </c>
      <c r="I386" s="36"/>
      <c r="J386" s="64" t="s">
        <v>14</v>
      </c>
      <c r="K386" s="69">
        <v>457.62711864406782</v>
      </c>
      <c r="L386" s="76">
        <f>I386*K386</f>
        <v>0</v>
      </c>
      <c r="M386" s="56">
        <f t="shared" si="13"/>
        <v>25</v>
      </c>
      <c r="N386" s="64" t="s">
        <v>14</v>
      </c>
      <c r="O386" s="69">
        <v>457.62711864406782</v>
      </c>
      <c r="P386" s="74">
        <f>M386*O386</f>
        <v>11440.677966101695</v>
      </c>
      <c r="Q386">
        <v>15</v>
      </c>
      <c r="R386" s="44" t="str">
        <f t="shared" si="14"/>
        <v>Nos</v>
      </c>
      <c r="U386" s="36">
        <v>15</v>
      </c>
      <c r="V386" s="64" t="s">
        <v>14</v>
      </c>
      <c r="W386" s="74">
        <f>G386</f>
        <v>540</v>
      </c>
      <c r="X386" s="75">
        <f>U386*W386</f>
        <v>8100</v>
      </c>
    </row>
    <row r="387" spans="1:24" ht="15.6" hidden="1">
      <c r="A387" s="44">
        <v>191</v>
      </c>
      <c r="M387" s="56">
        <f t="shared" si="13"/>
        <v>0</v>
      </c>
      <c r="R387" s="44">
        <f t="shared" si="14"/>
        <v>0</v>
      </c>
    </row>
    <row r="388" spans="1:24" ht="15.6">
      <c r="A388" s="44">
        <v>192</v>
      </c>
      <c r="B388" s="64">
        <v>192</v>
      </c>
      <c r="C388" s="29" t="s">
        <v>329</v>
      </c>
      <c r="D388" s="64">
        <v>25</v>
      </c>
      <c r="E388" s="64" t="s">
        <v>14</v>
      </c>
      <c r="F388" s="69">
        <v>610.16949152542372</v>
      </c>
      <c r="G388" s="69">
        <f>F388*1.18</f>
        <v>720</v>
      </c>
      <c r="H388" s="69">
        <f>D388*G388</f>
        <v>18000</v>
      </c>
      <c r="I388" s="36"/>
      <c r="J388" s="64" t="s">
        <v>14</v>
      </c>
      <c r="K388" s="69">
        <v>610.16949152542372</v>
      </c>
      <c r="L388" s="76">
        <f>I388*K388</f>
        <v>0</v>
      </c>
      <c r="M388" s="56">
        <f t="shared" si="13"/>
        <v>25</v>
      </c>
      <c r="N388" s="64" t="s">
        <v>14</v>
      </c>
      <c r="O388" s="69">
        <v>610.16949152542372</v>
      </c>
      <c r="P388" s="74">
        <f>M388*O388</f>
        <v>15254.237288135593</v>
      </c>
      <c r="Q388">
        <v>16</v>
      </c>
      <c r="R388" s="44" t="str">
        <f t="shared" si="14"/>
        <v>Nos</v>
      </c>
      <c r="U388" s="36">
        <v>16</v>
      </c>
      <c r="V388" s="64" t="s">
        <v>14</v>
      </c>
      <c r="W388" s="74">
        <f>G388</f>
        <v>720</v>
      </c>
      <c r="X388" s="75">
        <f>U388*W388</f>
        <v>11520</v>
      </c>
    </row>
    <row r="389" spans="1:24" ht="15.6" hidden="1">
      <c r="A389" s="44">
        <v>192</v>
      </c>
      <c r="M389" s="56">
        <f t="shared" si="13"/>
        <v>0</v>
      </c>
      <c r="R389" s="44">
        <f t="shared" si="14"/>
        <v>0</v>
      </c>
    </row>
    <row r="390" spans="1:24" ht="31.2">
      <c r="A390" s="44">
        <v>193</v>
      </c>
      <c r="B390" s="64">
        <v>193</v>
      </c>
      <c r="C390" s="29" t="s">
        <v>330</v>
      </c>
      <c r="D390" s="64">
        <v>12</v>
      </c>
      <c r="E390" s="64" t="s">
        <v>14</v>
      </c>
      <c r="F390" s="69">
        <v>3050.8474576271187</v>
      </c>
      <c r="G390" s="69">
        <f>F390*1.18</f>
        <v>3600</v>
      </c>
      <c r="H390" s="69">
        <f>D390*G390</f>
        <v>43200</v>
      </c>
      <c r="I390" s="36"/>
      <c r="J390" s="64" t="s">
        <v>14</v>
      </c>
      <c r="K390" s="69">
        <v>3050.8474576271187</v>
      </c>
      <c r="L390" s="76">
        <f>I390*K390</f>
        <v>0</v>
      </c>
      <c r="M390" s="56">
        <f t="shared" ref="M390:M453" si="15">D390+I390</f>
        <v>12</v>
      </c>
      <c r="N390" s="64" t="s">
        <v>14</v>
      </c>
      <c r="O390" s="69">
        <v>3050.8474576271187</v>
      </c>
      <c r="P390" s="74">
        <f>M390*O390</f>
        <v>36610.169491525427</v>
      </c>
      <c r="Q390">
        <v>9</v>
      </c>
      <c r="R390" s="44" t="str">
        <f t="shared" si="14"/>
        <v>Nos</v>
      </c>
      <c r="U390" s="36">
        <v>9</v>
      </c>
      <c r="V390" s="64" t="s">
        <v>14</v>
      </c>
      <c r="W390" s="74">
        <f>G390</f>
        <v>3600</v>
      </c>
      <c r="X390" s="75">
        <f>U390*W390</f>
        <v>32400</v>
      </c>
    </row>
    <row r="391" spans="1:24" ht="15.6" hidden="1">
      <c r="A391" s="44">
        <v>193</v>
      </c>
      <c r="M391" s="56">
        <f t="shared" si="15"/>
        <v>0</v>
      </c>
      <c r="R391" s="44">
        <f t="shared" ref="R391:R454" si="16">N391</f>
        <v>0</v>
      </c>
    </row>
    <row r="392" spans="1:24" ht="31.2">
      <c r="A392" s="44">
        <v>194</v>
      </c>
      <c r="B392" s="64">
        <v>194</v>
      </c>
      <c r="C392" s="29" t="s">
        <v>331</v>
      </c>
      <c r="D392" s="64">
        <v>55</v>
      </c>
      <c r="E392" s="68" t="s">
        <v>64</v>
      </c>
      <c r="F392" s="69">
        <v>228.81355932203391</v>
      </c>
      <c r="G392" s="69">
        <f>F392*1.18</f>
        <v>270</v>
      </c>
      <c r="H392" s="69">
        <f>D392*G392</f>
        <v>14850</v>
      </c>
      <c r="I392" s="36"/>
      <c r="J392" s="68" t="s">
        <v>64</v>
      </c>
      <c r="K392" s="69">
        <v>228.81355932203391</v>
      </c>
      <c r="L392" s="76">
        <f>I392*K392</f>
        <v>0</v>
      </c>
      <c r="M392" s="56">
        <f t="shared" si="15"/>
        <v>55</v>
      </c>
      <c r="N392" s="68" t="s">
        <v>64</v>
      </c>
      <c r="O392" s="69">
        <v>228.81355932203391</v>
      </c>
      <c r="P392" s="74">
        <f>M392*O392</f>
        <v>12584.745762711866</v>
      </c>
      <c r="Q392">
        <v>55</v>
      </c>
      <c r="R392" s="44" t="str">
        <f t="shared" si="16"/>
        <v>Rmt</v>
      </c>
      <c r="U392" s="70">
        <f>M392</f>
        <v>55</v>
      </c>
      <c r="V392" s="68" t="s">
        <v>64</v>
      </c>
      <c r="W392" s="74">
        <f>G392</f>
        <v>270</v>
      </c>
      <c r="X392" s="75">
        <f>U392*W392</f>
        <v>14850</v>
      </c>
    </row>
    <row r="393" spans="1:24" ht="15.6" hidden="1">
      <c r="A393" s="44">
        <v>194</v>
      </c>
      <c r="M393" s="56">
        <f t="shared" si="15"/>
        <v>0</v>
      </c>
      <c r="R393" s="44">
        <f t="shared" si="16"/>
        <v>0</v>
      </c>
    </row>
    <row r="394" spans="1:24" ht="31.2">
      <c r="A394" s="44">
        <v>195</v>
      </c>
      <c r="B394" s="64">
        <v>195</v>
      </c>
      <c r="C394" s="29" t="s">
        <v>332</v>
      </c>
      <c r="D394" s="64">
        <v>115</v>
      </c>
      <c r="E394" s="68" t="s">
        <v>64</v>
      </c>
      <c r="F394" s="69">
        <v>305.08474576271186</v>
      </c>
      <c r="G394" s="69">
        <f>F394*1.18</f>
        <v>360</v>
      </c>
      <c r="H394" s="69">
        <f>D394*G394</f>
        <v>41400</v>
      </c>
      <c r="I394" s="36"/>
      <c r="J394" s="68" t="s">
        <v>64</v>
      </c>
      <c r="K394" s="69">
        <v>305.08474576271186</v>
      </c>
      <c r="L394" s="76">
        <f>I394*K394</f>
        <v>0</v>
      </c>
      <c r="M394" s="56">
        <f t="shared" si="15"/>
        <v>115</v>
      </c>
      <c r="N394" s="68" t="s">
        <v>64</v>
      </c>
      <c r="O394" s="69">
        <v>305.08474576271186</v>
      </c>
      <c r="P394" s="74">
        <f>M394*O394</f>
        <v>35084.745762711864</v>
      </c>
      <c r="Q394">
        <v>115</v>
      </c>
      <c r="R394" s="44" t="str">
        <f t="shared" si="16"/>
        <v>Rmt</v>
      </c>
      <c r="U394" s="70">
        <f>M394</f>
        <v>115</v>
      </c>
      <c r="V394" s="68" t="s">
        <v>64</v>
      </c>
      <c r="W394" s="74">
        <f>G394</f>
        <v>360</v>
      </c>
      <c r="X394" s="75">
        <f>U394*W394</f>
        <v>41400</v>
      </c>
    </row>
    <row r="395" spans="1:24" ht="15.6" hidden="1">
      <c r="A395" s="44">
        <v>195</v>
      </c>
      <c r="M395" s="56">
        <f t="shared" si="15"/>
        <v>0</v>
      </c>
      <c r="R395" s="44">
        <f t="shared" si="16"/>
        <v>0</v>
      </c>
    </row>
    <row r="396" spans="1:24" ht="31.2">
      <c r="A396" s="44">
        <v>196</v>
      </c>
      <c r="B396" s="64">
        <v>196</v>
      </c>
      <c r="C396" s="29" t="s">
        <v>333</v>
      </c>
      <c r="D396" s="64">
        <v>143</v>
      </c>
      <c r="E396" s="68" t="s">
        <v>64</v>
      </c>
      <c r="F396" s="69">
        <v>381.35593220338984</v>
      </c>
      <c r="G396" s="69">
        <f>F396*1.18</f>
        <v>450</v>
      </c>
      <c r="H396" s="69">
        <f>D396*G396</f>
        <v>64350</v>
      </c>
      <c r="I396" s="36"/>
      <c r="J396" s="68" t="s">
        <v>64</v>
      </c>
      <c r="K396" s="69">
        <v>381.35593220338984</v>
      </c>
      <c r="L396" s="76">
        <f>I396*K396</f>
        <v>0</v>
      </c>
      <c r="M396" s="56">
        <f t="shared" si="15"/>
        <v>143</v>
      </c>
      <c r="N396" s="68" t="s">
        <v>64</v>
      </c>
      <c r="O396" s="69">
        <v>381.35593220338984</v>
      </c>
      <c r="P396" s="74">
        <f>M396*O396</f>
        <v>54533.898305084746</v>
      </c>
      <c r="Q396">
        <v>143</v>
      </c>
      <c r="R396" s="44" t="str">
        <f t="shared" si="16"/>
        <v>Rmt</v>
      </c>
      <c r="U396" s="70">
        <f>M396</f>
        <v>143</v>
      </c>
      <c r="V396" s="68" t="s">
        <v>64</v>
      </c>
      <c r="W396" s="74">
        <f>G396</f>
        <v>450</v>
      </c>
      <c r="X396" s="75">
        <f>U396*W396</f>
        <v>64350</v>
      </c>
    </row>
    <row r="397" spans="1:24" ht="15.6" hidden="1">
      <c r="A397" s="44">
        <v>196</v>
      </c>
      <c r="M397" s="56">
        <f t="shared" si="15"/>
        <v>0</v>
      </c>
      <c r="R397" s="44">
        <f t="shared" si="16"/>
        <v>0</v>
      </c>
    </row>
    <row r="398" spans="1:24" ht="15.6">
      <c r="A398" s="44">
        <v>197</v>
      </c>
      <c r="B398" s="64">
        <v>197</v>
      </c>
      <c r="C398" s="29" t="s">
        <v>334</v>
      </c>
      <c r="D398" s="64">
        <v>15</v>
      </c>
      <c r="E398" s="64" t="s">
        <v>14</v>
      </c>
      <c r="F398" s="69">
        <v>1220.3389830508474</v>
      </c>
      <c r="G398" s="69">
        <f>F398*1.18</f>
        <v>1440</v>
      </c>
      <c r="H398" s="69">
        <f>D398*G398</f>
        <v>21600</v>
      </c>
      <c r="I398" s="36"/>
      <c r="J398" s="64" t="s">
        <v>14</v>
      </c>
      <c r="K398" s="69">
        <v>1220.3389830508474</v>
      </c>
      <c r="L398" s="76">
        <f>I398*K398</f>
        <v>0</v>
      </c>
      <c r="M398" s="56">
        <f t="shared" si="15"/>
        <v>15</v>
      </c>
      <c r="N398" s="64" t="s">
        <v>14</v>
      </c>
      <c r="O398" s="69">
        <v>1220.3389830508474</v>
      </c>
      <c r="P398" s="74">
        <f>M398*O398</f>
        <v>18305.084745762713</v>
      </c>
      <c r="Q398">
        <v>15</v>
      </c>
      <c r="R398" s="44" t="str">
        <f t="shared" si="16"/>
        <v>Nos</v>
      </c>
      <c r="U398" s="70">
        <f>M398</f>
        <v>15</v>
      </c>
      <c r="V398" s="64" t="s">
        <v>14</v>
      </c>
      <c r="W398" s="74">
        <f>G398</f>
        <v>1440</v>
      </c>
      <c r="X398" s="75">
        <f>U398*W398</f>
        <v>21600</v>
      </c>
    </row>
    <row r="399" spans="1:24" ht="15.6" hidden="1">
      <c r="A399" s="44">
        <v>197</v>
      </c>
      <c r="M399" s="56">
        <f t="shared" si="15"/>
        <v>0</v>
      </c>
      <c r="R399" s="44">
        <f t="shared" si="16"/>
        <v>0</v>
      </c>
    </row>
    <row r="400" spans="1:24" ht="31.2">
      <c r="A400" s="44">
        <v>198</v>
      </c>
      <c r="B400" s="64">
        <v>198</v>
      </c>
      <c r="C400" s="29" t="s">
        <v>335</v>
      </c>
      <c r="D400" s="64">
        <v>145</v>
      </c>
      <c r="E400" s="68" t="s">
        <v>64</v>
      </c>
      <c r="F400" s="69">
        <v>381.35593220338984</v>
      </c>
      <c r="G400" s="69">
        <f>F400*1.18</f>
        <v>450</v>
      </c>
      <c r="H400" s="69">
        <f>D400*G400</f>
        <v>65250</v>
      </c>
      <c r="I400" s="36"/>
      <c r="J400" s="68" t="s">
        <v>64</v>
      </c>
      <c r="K400" s="69">
        <v>381.35593220338984</v>
      </c>
      <c r="L400" s="76">
        <f>I400*K400</f>
        <v>0</v>
      </c>
      <c r="M400" s="56">
        <f t="shared" si="15"/>
        <v>145</v>
      </c>
      <c r="N400" s="68" t="s">
        <v>64</v>
      </c>
      <c r="O400" s="69">
        <v>381.35593220338984</v>
      </c>
      <c r="P400" s="74">
        <f>M400*O400</f>
        <v>55296.610169491527</v>
      </c>
      <c r="Q400">
        <v>145</v>
      </c>
      <c r="R400" s="44" t="str">
        <f t="shared" si="16"/>
        <v>Rmt</v>
      </c>
      <c r="U400" s="70">
        <f>M400</f>
        <v>145</v>
      </c>
      <c r="V400" s="68" t="s">
        <v>64</v>
      </c>
      <c r="W400" s="74">
        <f>G400</f>
        <v>450</v>
      </c>
      <c r="X400" s="75">
        <f>U400*W400</f>
        <v>65250</v>
      </c>
    </row>
    <row r="401" spans="1:24" ht="15.6" hidden="1">
      <c r="A401" s="44">
        <v>198</v>
      </c>
      <c r="M401" s="56">
        <f t="shared" si="15"/>
        <v>0</v>
      </c>
      <c r="R401" s="44">
        <f t="shared" si="16"/>
        <v>0</v>
      </c>
    </row>
    <row r="402" spans="1:24" ht="31.2">
      <c r="A402" s="44">
        <v>199</v>
      </c>
      <c r="B402" s="64">
        <v>199</v>
      </c>
      <c r="C402" s="29" t="s">
        <v>336</v>
      </c>
      <c r="D402" s="64">
        <v>145</v>
      </c>
      <c r="E402" s="68" t="s">
        <v>64</v>
      </c>
      <c r="F402" s="69">
        <v>457.62711864406782</v>
      </c>
      <c r="G402" s="69">
        <f>F402*1.18</f>
        <v>540</v>
      </c>
      <c r="H402" s="69">
        <f>D402*G402</f>
        <v>78300</v>
      </c>
      <c r="I402" s="36"/>
      <c r="J402" s="68" t="s">
        <v>64</v>
      </c>
      <c r="K402" s="69">
        <v>457.62711864406782</v>
      </c>
      <c r="L402" s="76">
        <f>I402*K402</f>
        <v>0</v>
      </c>
      <c r="M402" s="56">
        <f t="shared" si="15"/>
        <v>145</v>
      </c>
      <c r="N402" s="68" t="s">
        <v>64</v>
      </c>
      <c r="O402" s="69">
        <v>457.62711864406782</v>
      </c>
      <c r="P402" s="74">
        <f>M402*O402</f>
        <v>66355.932203389835</v>
      </c>
      <c r="Q402">
        <v>145</v>
      </c>
      <c r="R402" s="44" t="str">
        <f t="shared" si="16"/>
        <v>Rmt</v>
      </c>
      <c r="U402" s="70">
        <f>M402</f>
        <v>145</v>
      </c>
      <c r="V402" s="68" t="s">
        <v>64</v>
      </c>
      <c r="W402" s="74">
        <f>G402</f>
        <v>540</v>
      </c>
      <c r="X402" s="75">
        <f>U402*W402</f>
        <v>78300</v>
      </c>
    </row>
    <row r="403" spans="1:24" ht="15.6" hidden="1">
      <c r="A403" s="44">
        <v>199</v>
      </c>
      <c r="M403" s="56">
        <f t="shared" si="15"/>
        <v>0</v>
      </c>
      <c r="R403" s="44">
        <f t="shared" si="16"/>
        <v>0</v>
      </c>
    </row>
    <row r="404" spans="1:24" ht="62.4">
      <c r="A404" s="44">
        <v>200</v>
      </c>
      <c r="B404" s="64">
        <v>200</v>
      </c>
      <c r="C404" s="29" t="s">
        <v>337</v>
      </c>
      <c r="D404" s="64">
        <v>5</v>
      </c>
      <c r="E404" s="64" t="s">
        <v>14</v>
      </c>
      <c r="F404" s="69">
        <v>533.89830508474574</v>
      </c>
      <c r="G404" s="69">
        <f>F404*1.18</f>
        <v>630</v>
      </c>
      <c r="H404" s="69">
        <f>D404*G404</f>
        <v>3150</v>
      </c>
      <c r="I404" s="36"/>
      <c r="J404" s="64" t="s">
        <v>14</v>
      </c>
      <c r="K404" s="69">
        <v>533.89830508474574</v>
      </c>
      <c r="L404" s="76">
        <f>I404*K404</f>
        <v>0</v>
      </c>
      <c r="M404" s="56">
        <f t="shared" si="15"/>
        <v>5</v>
      </c>
      <c r="N404" s="64" t="s">
        <v>14</v>
      </c>
      <c r="O404" s="69">
        <v>533.89830508474574</v>
      </c>
      <c r="P404" s="74">
        <f>M404*O404</f>
        <v>2669.4915254237285</v>
      </c>
      <c r="Q404">
        <v>7</v>
      </c>
      <c r="R404" s="44" t="str">
        <f t="shared" si="16"/>
        <v>Nos</v>
      </c>
      <c r="U404" s="70">
        <v>7</v>
      </c>
      <c r="V404" s="64" t="s">
        <v>14</v>
      </c>
      <c r="W404" s="74">
        <f>G404</f>
        <v>630</v>
      </c>
      <c r="X404" s="75">
        <f>U404*W404</f>
        <v>4410</v>
      </c>
    </row>
    <row r="405" spans="1:24" ht="15.6" hidden="1">
      <c r="A405" s="44">
        <v>200</v>
      </c>
      <c r="M405" s="56">
        <f t="shared" si="15"/>
        <v>0</v>
      </c>
      <c r="R405" s="44">
        <f t="shared" si="16"/>
        <v>0</v>
      </c>
    </row>
    <row r="406" spans="1:24" ht="15.6">
      <c r="A406" s="44">
        <v>201</v>
      </c>
      <c r="B406" s="64">
        <v>201</v>
      </c>
      <c r="C406" s="29" t="s">
        <v>339</v>
      </c>
      <c r="D406" s="64">
        <v>4</v>
      </c>
      <c r="E406" s="64" t="s">
        <v>14</v>
      </c>
      <c r="F406" s="69">
        <v>2288.1355932203392</v>
      </c>
      <c r="G406" s="69">
        <f>F406*1.18</f>
        <v>2700</v>
      </c>
      <c r="H406" s="69">
        <f>D406*G406</f>
        <v>10800</v>
      </c>
      <c r="I406" s="36"/>
      <c r="J406" s="64" t="s">
        <v>14</v>
      </c>
      <c r="K406" s="69">
        <v>2288.1355932203392</v>
      </c>
      <c r="L406" s="76">
        <f>I406*K406</f>
        <v>0</v>
      </c>
      <c r="M406" s="56">
        <f t="shared" si="15"/>
        <v>4</v>
      </c>
      <c r="N406" s="64" t="s">
        <v>14</v>
      </c>
      <c r="O406" s="69">
        <v>2288.1355932203392</v>
      </c>
      <c r="P406" s="74">
        <f>M406*O406</f>
        <v>9152.5423728813566</v>
      </c>
      <c r="Q406">
        <v>4</v>
      </c>
      <c r="R406" s="44" t="str">
        <f t="shared" si="16"/>
        <v>Nos</v>
      </c>
      <c r="U406" s="70">
        <f>M406</f>
        <v>4</v>
      </c>
      <c r="V406" s="64" t="s">
        <v>14</v>
      </c>
      <c r="W406" s="74">
        <f>G406</f>
        <v>2700</v>
      </c>
      <c r="X406" s="75">
        <f>U406*W406</f>
        <v>10800</v>
      </c>
    </row>
    <row r="407" spans="1:24" ht="15.6" hidden="1">
      <c r="A407" s="44">
        <v>201</v>
      </c>
      <c r="M407" s="56">
        <f t="shared" si="15"/>
        <v>0</v>
      </c>
      <c r="R407" s="44">
        <f t="shared" si="16"/>
        <v>0</v>
      </c>
    </row>
    <row r="408" spans="1:24" ht="31.2">
      <c r="A408" s="44">
        <v>202</v>
      </c>
      <c r="B408" s="64">
        <v>202</v>
      </c>
      <c r="C408" s="29" t="s">
        <v>341</v>
      </c>
      <c r="D408" s="64">
        <v>10</v>
      </c>
      <c r="E408" s="64" t="s">
        <v>14</v>
      </c>
      <c r="F408" s="69">
        <v>3050.8474576271187</v>
      </c>
      <c r="G408" s="69">
        <f>F408*1.18</f>
        <v>3600</v>
      </c>
      <c r="H408" s="69">
        <f>D408*G408</f>
        <v>36000</v>
      </c>
      <c r="I408" s="36"/>
      <c r="J408" s="64" t="s">
        <v>14</v>
      </c>
      <c r="K408" s="69">
        <v>3050.8474576271187</v>
      </c>
      <c r="L408" s="76">
        <f>I408*K408</f>
        <v>0</v>
      </c>
      <c r="M408" s="56">
        <f t="shared" si="15"/>
        <v>10</v>
      </c>
      <c r="N408" s="64" t="s">
        <v>14</v>
      </c>
      <c r="O408" s="69">
        <v>3050.8474576271187</v>
      </c>
      <c r="P408" s="74">
        <f>M408*O408</f>
        <v>30508.474576271186</v>
      </c>
      <c r="Q408">
        <v>0</v>
      </c>
      <c r="R408" s="44" t="str">
        <f t="shared" si="16"/>
        <v>Nos</v>
      </c>
      <c r="U408" s="70">
        <v>0</v>
      </c>
      <c r="V408" s="64" t="s">
        <v>14</v>
      </c>
      <c r="W408" s="74">
        <f>G408</f>
        <v>3600</v>
      </c>
      <c r="X408" s="75">
        <f>U408*W408</f>
        <v>0</v>
      </c>
    </row>
    <row r="409" spans="1:24" ht="15.6" hidden="1">
      <c r="A409" s="44">
        <v>202</v>
      </c>
      <c r="M409" s="56">
        <f t="shared" si="15"/>
        <v>0</v>
      </c>
      <c r="R409" s="44">
        <f t="shared" si="16"/>
        <v>0</v>
      </c>
    </row>
    <row r="410" spans="1:24" ht="31.2">
      <c r="A410" s="44">
        <v>203</v>
      </c>
      <c r="B410" s="64">
        <v>203</v>
      </c>
      <c r="C410" s="29" t="s">
        <v>63</v>
      </c>
      <c r="D410" s="64">
        <v>700</v>
      </c>
      <c r="E410" s="68" t="s">
        <v>64</v>
      </c>
      <c r="F410" s="69">
        <v>1483.0508474576272</v>
      </c>
      <c r="G410" s="69">
        <f>F410*1.18</f>
        <v>1750</v>
      </c>
      <c r="H410" s="69">
        <f>D410*G410</f>
        <v>1225000</v>
      </c>
      <c r="I410" s="36"/>
      <c r="J410" s="68" t="s">
        <v>64</v>
      </c>
      <c r="K410" s="69">
        <v>1483.0508474576272</v>
      </c>
      <c r="L410" s="76">
        <f>I410*K410</f>
        <v>0</v>
      </c>
      <c r="M410" s="56">
        <f t="shared" si="15"/>
        <v>700</v>
      </c>
      <c r="N410" s="68" t="s">
        <v>64</v>
      </c>
      <c r="O410" s="69">
        <v>1483.0508474576272</v>
      </c>
      <c r="P410" s="74">
        <f>M410*O410</f>
        <v>1038135.593220339</v>
      </c>
      <c r="Q410">
        <v>832</v>
      </c>
      <c r="R410" s="44" t="str">
        <f t="shared" si="16"/>
        <v>Rmt</v>
      </c>
      <c r="U410" s="70">
        <v>832</v>
      </c>
      <c r="V410" s="68" t="s">
        <v>64</v>
      </c>
      <c r="W410" s="74">
        <f>G410</f>
        <v>1750</v>
      </c>
      <c r="X410" s="75">
        <f>U410*W410</f>
        <v>1456000</v>
      </c>
    </row>
    <row r="411" spans="1:24" ht="15.6" hidden="1">
      <c r="A411" s="44">
        <v>203</v>
      </c>
      <c r="M411" s="56">
        <f t="shared" si="15"/>
        <v>0</v>
      </c>
      <c r="R411" s="44">
        <f t="shared" si="16"/>
        <v>0</v>
      </c>
    </row>
    <row r="412" spans="1:24" ht="31.2">
      <c r="A412" s="44">
        <v>204</v>
      </c>
      <c r="B412" s="64">
        <v>204</v>
      </c>
      <c r="C412" s="29" t="s">
        <v>65</v>
      </c>
      <c r="D412" s="64">
        <v>200</v>
      </c>
      <c r="E412" s="68" t="s">
        <v>64</v>
      </c>
      <c r="F412" s="69">
        <v>1906.7796610169491</v>
      </c>
      <c r="G412" s="69">
        <f>F412*1.18</f>
        <v>2250</v>
      </c>
      <c r="H412" s="69">
        <f>D412*G412</f>
        <v>450000</v>
      </c>
      <c r="I412" s="36"/>
      <c r="J412" s="68" t="s">
        <v>64</v>
      </c>
      <c r="K412" s="69">
        <v>1906.7796610169491</v>
      </c>
      <c r="L412" s="76">
        <f>I412*K412</f>
        <v>0</v>
      </c>
      <c r="M412" s="56">
        <f t="shared" si="15"/>
        <v>200</v>
      </c>
      <c r="N412" s="68" t="s">
        <v>64</v>
      </c>
      <c r="O412" s="69">
        <v>1906.7796610169491</v>
      </c>
      <c r="P412" s="74">
        <f>M412*O412</f>
        <v>381355.93220338982</v>
      </c>
      <c r="Q412">
        <v>226</v>
      </c>
      <c r="R412" s="44" t="str">
        <f t="shared" si="16"/>
        <v>Rmt</v>
      </c>
      <c r="U412" s="70">
        <v>226</v>
      </c>
      <c r="V412" s="68" t="s">
        <v>64</v>
      </c>
      <c r="W412" s="74">
        <f>G412</f>
        <v>2250</v>
      </c>
      <c r="X412" s="75">
        <f>U412*W412</f>
        <v>508500</v>
      </c>
    </row>
    <row r="413" spans="1:24" ht="15.6" hidden="1">
      <c r="A413" s="44">
        <v>204</v>
      </c>
      <c r="M413" s="56">
        <f t="shared" si="15"/>
        <v>0</v>
      </c>
      <c r="R413" s="44">
        <f t="shared" si="16"/>
        <v>0</v>
      </c>
    </row>
    <row r="414" spans="1:24" ht="31.2">
      <c r="A414" s="44">
        <v>205</v>
      </c>
      <c r="B414" s="64">
        <v>205</v>
      </c>
      <c r="C414" s="29" t="s">
        <v>66</v>
      </c>
      <c r="D414" s="64">
        <v>550</v>
      </c>
      <c r="E414" s="68" t="s">
        <v>64</v>
      </c>
      <c r="F414" s="69">
        <v>2500</v>
      </c>
      <c r="G414" s="69">
        <f>F414*1.18</f>
        <v>2950</v>
      </c>
      <c r="H414" s="69">
        <f>D414*G414</f>
        <v>1622500</v>
      </c>
      <c r="I414" s="36"/>
      <c r="J414" s="68" t="s">
        <v>64</v>
      </c>
      <c r="K414" s="69">
        <v>2500</v>
      </c>
      <c r="L414" s="76">
        <f>I414*K414</f>
        <v>0</v>
      </c>
      <c r="M414" s="56">
        <f t="shared" si="15"/>
        <v>550</v>
      </c>
      <c r="N414" s="68" t="s">
        <v>64</v>
      </c>
      <c r="O414" s="69">
        <v>2500</v>
      </c>
      <c r="P414" s="74">
        <f>M414*O414</f>
        <v>1375000</v>
      </c>
      <c r="Q414">
        <v>550</v>
      </c>
      <c r="R414" s="44" t="str">
        <f t="shared" si="16"/>
        <v>Rmt</v>
      </c>
      <c r="U414" s="70">
        <v>550</v>
      </c>
      <c r="V414" s="68" t="s">
        <v>64</v>
      </c>
      <c r="W414" s="74">
        <f>G414</f>
        <v>2950</v>
      </c>
      <c r="X414" s="75">
        <f>U414*W414</f>
        <v>1622500</v>
      </c>
    </row>
    <row r="415" spans="1:24" ht="15.6" hidden="1">
      <c r="A415" s="44">
        <v>205</v>
      </c>
      <c r="M415" s="56">
        <f t="shared" si="15"/>
        <v>0</v>
      </c>
      <c r="R415" s="44">
        <f t="shared" si="16"/>
        <v>0</v>
      </c>
    </row>
    <row r="416" spans="1:24" ht="31.2">
      <c r="A416" s="44">
        <v>206</v>
      </c>
      <c r="B416" s="64">
        <v>206</v>
      </c>
      <c r="C416" s="29" t="s">
        <v>67</v>
      </c>
      <c r="D416" s="64">
        <v>320</v>
      </c>
      <c r="E416" s="68" t="s">
        <v>64</v>
      </c>
      <c r="F416" s="69">
        <v>550.84745762711873</v>
      </c>
      <c r="G416" s="69">
        <f>F416*1.18</f>
        <v>650.00000000000011</v>
      </c>
      <c r="H416" s="69">
        <f>D416*G416</f>
        <v>208000.00000000003</v>
      </c>
      <c r="I416" s="36"/>
      <c r="J416" s="68" t="s">
        <v>64</v>
      </c>
      <c r="K416" s="69">
        <v>550.84745762711873</v>
      </c>
      <c r="L416" s="76">
        <f>I416*K416</f>
        <v>0</v>
      </c>
      <c r="M416" s="56">
        <f t="shared" si="15"/>
        <v>320</v>
      </c>
      <c r="N416" s="68" t="s">
        <v>64</v>
      </c>
      <c r="O416" s="69">
        <v>550.84745762711873</v>
      </c>
      <c r="P416" s="74">
        <f>M416*O416</f>
        <v>176271.18644067799</v>
      </c>
      <c r="Q416">
        <v>591</v>
      </c>
      <c r="R416" s="44" t="str">
        <f t="shared" si="16"/>
        <v>Rmt</v>
      </c>
      <c r="U416" s="70">
        <v>591</v>
      </c>
      <c r="V416" s="68" t="s">
        <v>64</v>
      </c>
      <c r="W416" s="74">
        <f>G416</f>
        <v>650.00000000000011</v>
      </c>
      <c r="X416" s="75">
        <f>U416*W416</f>
        <v>384150.00000000006</v>
      </c>
    </row>
    <row r="417" spans="1:24" ht="15.6" hidden="1">
      <c r="A417" s="44">
        <v>206</v>
      </c>
      <c r="M417" s="56">
        <f t="shared" si="15"/>
        <v>0</v>
      </c>
      <c r="R417" s="44">
        <f t="shared" si="16"/>
        <v>0</v>
      </c>
    </row>
    <row r="418" spans="1:24" ht="31.2">
      <c r="A418" s="44">
        <v>207</v>
      </c>
      <c r="B418" s="64">
        <v>207</v>
      </c>
      <c r="C418" s="29" t="s">
        <v>68</v>
      </c>
      <c r="D418" s="64">
        <v>525</v>
      </c>
      <c r="E418" s="68" t="s">
        <v>64</v>
      </c>
      <c r="F418" s="69">
        <v>805.08474576271192</v>
      </c>
      <c r="G418" s="69">
        <f>F418*1.18</f>
        <v>950</v>
      </c>
      <c r="H418" s="69">
        <f>D418*G418</f>
        <v>498750</v>
      </c>
      <c r="I418" s="36"/>
      <c r="J418" s="68" t="s">
        <v>64</v>
      </c>
      <c r="K418" s="69">
        <v>805.08474576271192</v>
      </c>
      <c r="L418" s="76">
        <f>I418*K418</f>
        <v>0</v>
      </c>
      <c r="M418" s="56">
        <f t="shared" si="15"/>
        <v>525</v>
      </c>
      <c r="N418" s="68" t="s">
        <v>64</v>
      </c>
      <c r="O418" s="69">
        <v>805.08474576271192</v>
      </c>
      <c r="P418" s="74">
        <f>M418*O418</f>
        <v>422669.49152542377</v>
      </c>
      <c r="Q418">
        <v>838</v>
      </c>
      <c r="R418" s="44" t="str">
        <f t="shared" si="16"/>
        <v>Rmt</v>
      </c>
      <c r="U418" s="70">
        <v>838</v>
      </c>
      <c r="V418" s="68" t="s">
        <v>64</v>
      </c>
      <c r="W418" s="74">
        <f>G418</f>
        <v>950</v>
      </c>
      <c r="X418" s="75">
        <f>U418*W418</f>
        <v>796100</v>
      </c>
    </row>
    <row r="419" spans="1:24" ht="15.6" hidden="1">
      <c r="A419" s="44">
        <v>207</v>
      </c>
      <c r="M419" s="56">
        <f t="shared" si="15"/>
        <v>0</v>
      </c>
      <c r="R419" s="44">
        <f t="shared" si="16"/>
        <v>0</v>
      </c>
    </row>
    <row r="420" spans="1:24" ht="31.2">
      <c r="A420" s="44">
        <v>208</v>
      </c>
      <c r="B420" s="64">
        <v>208</v>
      </c>
      <c r="C420" s="29" t="s">
        <v>69</v>
      </c>
      <c r="D420" s="64">
        <v>530</v>
      </c>
      <c r="E420" s="68" t="s">
        <v>64</v>
      </c>
      <c r="F420" s="69">
        <v>1228.8135593220341</v>
      </c>
      <c r="G420" s="69">
        <f>F420*1.18</f>
        <v>1450</v>
      </c>
      <c r="H420" s="69">
        <f>D420*G420</f>
        <v>768500</v>
      </c>
      <c r="I420" s="36"/>
      <c r="J420" s="68" t="s">
        <v>64</v>
      </c>
      <c r="K420" s="69">
        <v>1228.8135593220341</v>
      </c>
      <c r="L420" s="76">
        <f>I420*K420</f>
        <v>0</v>
      </c>
      <c r="M420" s="56">
        <f t="shared" si="15"/>
        <v>530</v>
      </c>
      <c r="N420" s="68" t="s">
        <v>64</v>
      </c>
      <c r="O420" s="69">
        <v>1228.8135593220341</v>
      </c>
      <c r="P420" s="74">
        <f>M420*O420</f>
        <v>651271.18644067808</v>
      </c>
      <c r="Q420">
        <v>636</v>
      </c>
      <c r="R420" s="44" t="str">
        <f t="shared" si="16"/>
        <v>Rmt</v>
      </c>
      <c r="U420" s="70">
        <v>636</v>
      </c>
      <c r="V420" s="68" t="s">
        <v>64</v>
      </c>
      <c r="W420" s="74">
        <f>G420</f>
        <v>1450</v>
      </c>
      <c r="X420" s="75">
        <f>U420*W420</f>
        <v>922200</v>
      </c>
    </row>
    <row r="421" spans="1:24" ht="15.6" hidden="1">
      <c r="A421" s="44">
        <v>208</v>
      </c>
      <c r="M421" s="56">
        <f t="shared" si="15"/>
        <v>0</v>
      </c>
      <c r="R421" s="44">
        <f t="shared" si="16"/>
        <v>0</v>
      </c>
    </row>
    <row r="422" spans="1:24" ht="15.6">
      <c r="A422" s="44">
        <v>209</v>
      </c>
      <c r="B422" s="64">
        <v>209</v>
      </c>
      <c r="C422" s="29" t="s">
        <v>70</v>
      </c>
      <c r="D422" s="64">
        <v>40</v>
      </c>
      <c r="E422" s="64" t="s">
        <v>14</v>
      </c>
      <c r="F422" s="69">
        <v>1271.1864406779662</v>
      </c>
      <c r="G422" s="69">
        <f>F422*1.18</f>
        <v>1500</v>
      </c>
      <c r="H422" s="69">
        <f>D422*G422</f>
        <v>60000</v>
      </c>
      <c r="I422" s="36"/>
      <c r="J422" s="64" t="s">
        <v>14</v>
      </c>
      <c r="K422" s="69">
        <v>1271.1864406779662</v>
      </c>
      <c r="L422" s="76">
        <f>I422*K422</f>
        <v>0</v>
      </c>
      <c r="M422" s="56">
        <f t="shared" si="15"/>
        <v>40</v>
      </c>
      <c r="N422" s="64" t="s">
        <v>14</v>
      </c>
      <c r="O422" s="69">
        <v>1271.1864406779662</v>
      </c>
      <c r="P422" s="74">
        <f>M422*O422</f>
        <v>50847.457627118645</v>
      </c>
      <c r="Q422">
        <v>35</v>
      </c>
      <c r="R422" s="44" t="str">
        <f t="shared" si="16"/>
        <v>Nos</v>
      </c>
      <c r="U422" s="70">
        <v>35</v>
      </c>
      <c r="V422" s="64" t="s">
        <v>14</v>
      </c>
      <c r="W422" s="74">
        <f>G422</f>
        <v>1500</v>
      </c>
      <c r="X422" s="75">
        <f>U422*W422</f>
        <v>52500</v>
      </c>
    </row>
    <row r="423" spans="1:24" ht="15.6" hidden="1">
      <c r="A423" s="44">
        <v>209</v>
      </c>
      <c r="M423" s="56">
        <f t="shared" si="15"/>
        <v>0</v>
      </c>
      <c r="R423" s="44">
        <f t="shared" si="16"/>
        <v>0</v>
      </c>
    </row>
    <row r="424" spans="1:24" ht="15.6">
      <c r="A424" s="44">
        <v>210</v>
      </c>
      <c r="B424" s="64">
        <v>210</v>
      </c>
      <c r="C424" s="29" t="s">
        <v>71</v>
      </c>
      <c r="D424" s="64">
        <v>15</v>
      </c>
      <c r="E424" s="64" t="s">
        <v>14</v>
      </c>
      <c r="F424" s="69">
        <v>2118.6440677966102</v>
      </c>
      <c r="G424" s="69">
        <f>F424*1.18</f>
        <v>2500</v>
      </c>
      <c r="H424" s="69">
        <f>D424*G424</f>
        <v>37500</v>
      </c>
      <c r="I424" s="36"/>
      <c r="J424" s="64" t="s">
        <v>14</v>
      </c>
      <c r="K424" s="69">
        <v>2118.6440677966102</v>
      </c>
      <c r="L424" s="76">
        <f>I424*K424</f>
        <v>0</v>
      </c>
      <c r="M424" s="56">
        <f t="shared" si="15"/>
        <v>15</v>
      </c>
      <c r="N424" s="64" t="s">
        <v>14</v>
      </c>
      <c r="O424" s="69">
        <v>2118.6440677966102</v>
      </c>
      <c r="P424" s="74">
        <f>M424*O424</f>
        <v>31779.661016949154</v>
      </c>
      <c r="Q424">
        <v>13</v>
      </c>
      <c r="R424" s="44" t="str">
        <f t="shared" si="16"/>
        <v>Nos</v>
      </c>
      <c r="U424" s="70">
        <v>13</v>
      </c>
      <c r="V424" s="64" t="s">
        <v>14</v>
      </c>
      <c r="W424" s="74">
        <f>G424</f>
        <v>2500</v>
      </c>
      <c r="X424" s="75">
        <f>U424*W424</f>
        <v>32500</v>
      </c>
    </row>
    <row r="425" spans="1:24" ht="15.6" hidden="1">
      <c r="A425" s="44">
        <v>210</v>
      </c>
      <c r="M425" s="56">
        <f t="shared" si="15"/>
        <v>0</v>
      </c>
      <c r="R425" s="44">
        <f t="shared" si="16"/>
        <v>0</v>
      </c>
    </row>
    <row r="426" spans="1:24" ht="15.6">
      <c r="A426" s="44">
        <v>211</v>
      </c>
      <c r="B426" s="64">
        <v>211</v>
      </c>
      <c r="C426" s="29" t="s">
        <v>72</v>
      </c>
      <c r="D426" s="64">
        <v>3</v>
      </c>
      <c r="E426" s="64" t="s">
        <v>14</v>
      </c>
      <c r="F426" s="69">
        <v>2966.1016949152545</v>
      </c>
      <c r="G426" s="69">
        <f>F426*1.18</f>
        <v>3500</v>
      </c>
      <c r="H426" s="69">
        <f>D426*G426</f>
        <v>10500</v>
      </c>
      <c r="I426" s="36">
        <v>2</v>
      </c>
      <c r="J426" s="64" t="s">
        <v>14</v>
      </c>
      <c r="K426" s="69">
        <v>2966.1016949152545</v>
      </c>
      <c r="L426" s="76">
        <f>I426*K426</f>
        <v>5932.203389830509</v>
      </c>
      <c r="M426" s="56">
        <f t="shared" si="15"/>
        <v>5</v>
      </c>
      <c r="N426" s="64" t="s">
        <v>14</v>
      </c>
      <c r="O426" s="69">
        <v>2966.1016949152545</v>
      </c>
      <c r="P426" s="74">
        <f>M426*O426</f>
        <v>14830.508474576272</v>
      </c>
      <c r="Q426">
        <v>9</v>
      </c>
      <c r="R426" s="44" t="str">
        <f t="shared" si="16"/>
        <v>Nos</v>
      </c>
      <c r="U426" s="70">
        <v>9</v>
      </c>
      <c r="V426" s="64" t="s">
        <v>14</v>
      </c>
      <c r="W426" s="74">
        <f>G426</f>
        <v>3500</v>
      </c>
      <c r="X426" s="75">
        <f>U426*W426</f>
        <v>31500</v>
      </c>
    </row>
    <row r="427" spans="1:24" ht="15.6" hidden="1">
      <c r="A427" s="44">
        <v>211</v>
      </c>
      <c r="M427" s="56">
        <f t="shared" si="15"/>
        <v>0</v>
      </c>
      <c r="R427" s="44">
        <f t="shared" si="16"/>
        <v>0</v>
      </c>
    </row>
    <row r="428" spans="1:24" ht="15.6">
      <c r="A428" s="44">
        <v>212</v>
      </c>
      <c r="B428" s="64">
        <v>212</v>
      </c>
      <c r="C428" s="29" t="s">
        <v>73</v>
      </c>
      <c r="D428" s="64">
        <v>2</v>
      </c>
      <c r="E428" s="64" t="s">
        <v>14</v>
      </c>
      <c r="F428" s="69">
        <v>3813.5593220338983</v>
      </c>
      <c r="G428" s="69">
        <f>F428*1.18</f>
        <v>4500</v>
      </c>
      <c r="H428" s="69">
        <f>D428*G428</f>
        <v>9000</v>
      </c>
      <c r="I428" s="36">
        <v>3</v>
      </c>
      <c r="J428" s="64" t="s">
        <v>14</v>
      </c>
      <c r="K428" s="69">
        <v>3813.5593220338983</v>
      </c>
      <c r="L428" s="76">
        <f>I428*K428</f>
        <v>11440.677966101695</v>
      </c>
      <c r="M428" s="56">
        <f t="shared" si="15"/>
        <v>5</v>
      </c>
      <c r="N428" s="64" t="s">
        <v>14</v>
      </c>
      <c r="O428" s="69">
        <v>3813.5593220338983</v>
      </c>
      <c r="P428" s="74">
        <f>M428*O428</f>
        <v>19067.796610169491</v>
      </c>
      <c r="Q428">
        <v>4</v>
      </c>
      <c r="R428" s="44" t="str">
        <f t="shared" si="16"/>
        <v>Nos</v>
      </c>
      <c r="U428" s="70">
        <v>4</v>
      </c>
      <c r="V428" s="64" t="s">
        <v>14</v>
      </c>
      <c r="W428" s="74">
        <f>G428</f>
        <v>4500</v>
      </c>
      <c r="X428" s="75">
        <f>U428*W428</f>
        <v>18000</v>
      </c>
    </row>
    <row r="429" spans="1:24" ht="15.6" hidden="1">
      <c r="A429" s="44">
        <v>212</v>
      </c>
      <c r="M429" s="56">
        <f t="shared" si="15"/>
        <v>0</v>
      </c>
      <c r="R429" s="44">
        <f t="shared" si="16"/>
        <v>0</v>
      </c>
    </row>
    <row r="430" spans="1:24" ht="15.6">
      <c r="A430" s="44">
        <v>213</v>
      </c>
      <c r="B430" s="64">
        <v>213</v>
      </c>
      <c r="C430" s="29" t="s">
        <v>74</v>
      </c>
      <c r="D430" s="64">
        <v>2</v>
      </c>
      <c r="E430" s="64" t="s">
        <v>14</v>
      </c>
      <c r="F430" s="69">
        <v>4661.016949152543</v>
      </c>
      <c r="G430" s="69">
        <f>F430*1.18</f>
        <v>5500.0000000000009</v>
      </c>
      <c r="H430" s="69">
        <f>D430*G430</f>
        <v>11000.000000000002</v>
      </c>
      <c r="I430" s="36">
        <v>1</v>
      </c>
      <c r="J430" s="64" t="s">
        <v>14</v>
      </c>
      <c r="K430" s="69">
        <v>4661.016949152543</v>
      </c>
      <c r="L430" s="76">
        <f>I430*K430</f>
        <v>4661.016949152543</v>
      </c>
      <c r="M430" s="56">
        <f t="shared" si="15"/>
        <v>3</v>
      </c>
      <c r="N430" s="64" t="s">
        <v>14</v>
      </c>
      <c r="O430" s="69">
        <v>4661.016949152543</v>
      </c>
      <c r="P430" s="74">
        <f>M430*O430</f>
        <v>13983.050847457629</v>
      </c>
      <c r="Q430">
        <v>6</v>
      </c>
      <c r="R430" s="44" t="str">
        <f t="shared" si="16"/>
        <v>Nos</v>
      </c>
      <c r="U430" s="70">
        <v>6</v>
      </c>
      <c r="V430" s="64" t="s">
        <v>14</v>
      </c>
      <c r="W430" s="74">
        <f>G430</f>
        <v>5500.0000000000009</v>
      </c>
      <c r="X430" s="75">
        <f>U430*W430</f>
        <v>33000.000000000007</v>
      </c>
    </row>
    <row r="431" spans="1:24" ht="15.6" hidden="1">
      <c r="A431" s="44">
        <v>213</v>
      </c>
      <c r="M431" s="56">
        <f t="shared" si="15"/>
        <v>0</v>
      </c>
      <c r="R431" s="44">
        <f t="shared" si="16"/>
        <v>0</v>
      </c>
    </row>
    <row r="432" spans="1:24" ht="15.6">
      <c r="A432" s="44">
        <v>214</v>
      </c>
      <c r="B432" s="64">
        <v>214</v>
      </c>
      <c r="C432" s="29" t="s">
        <v>75</v>
      </c>
      <c r="D432" s="64">
        <f>7*27</f>
        <v>189</v>
      </c>
      <c r="E432" s="64" t="s">
        <v>14</v>
      </c>
      <c r="F432" s="69">
        <v>2415.2542372881358</v>
      </c>
      <c r="G432" s="69">
        <f>F432*1.18</f>
        <v>2850</v>
      </c>
      <c r="H432" s="69">
        <f>D432*G432</f>
        <v>538650</v>
      </c>
      <c r="I432" s="36"/>
      <c r="J432" s="64" t="s">
        <v>14</v>
      </c>
      <c r="K432" s="69">
        <v>2415.2542372881358</v>
      </c>
      <c r="L432" s="76">
        <f>I432*K432</f>
        <v>0</v>
      </c>
      <c r="M432" s="56">
        <f t="shared" si="15"/>
        <v>189</v>
      </c>
      <c r="N432" s="64" t="s">
        <v>14</v>
      </c>
      <c r="O432" s="69">
        <v>2415.2542372881358</v>
      </c>
      <c r="P432" s="74">
        <f>M432*O432</f>
        <v>456483.05084745766</v>
      </c>
      <c r="Q432">
        <v>231</v>
      </c>
      <c r="R432" s="44" t="str">
        <f t="shared" si="16"/>
        <v>Nos</v>
      </c>
      <c r="U432" s="70">
        <v>231</v>
      </c>
      <c r="V432" s="64" t="s">
        <v>14</v>
      </c>
      <c r="W432" s="74">
        <f>G432</f>
        <v>2850</v>
      </c>
      <c r="X432" s="75">
        <f>U432*W432</f>
        <v>658350</v>
      </c>
    </row>
    <row r="433" spans="1:24" ht="15.6" hidden="1">
      <c r="A433" s="44">
        <v>214</v>
      </c>
      <c r="M433" s="56">
        <f t="shared" si="15"/>
        <v>0</v>
      </c>
      <c r="R433" s="44">
        <f t="shared" si="16"/>
        <v>0</v>
      </c>
    </row>
    <row r="434" spans="1:24" ht="15.6">
      <c r="A434" s="44">
        <v>215</v>
      </c>
      <c r="B434" s="64">
        <v>215</v>
      </c>
      <c r="C434" s="29" t="s">
        <v>76</v>
      </c>
      <c r="D434" s="64">
        <v>2</v>
      </c>
      <c r="E434" s="64" t="s">
        <v>14</v>
      </c>
      <c r="F434" s="69">
        <v>21186.440677966104</v>
      </c>
      <c r="G434" s="69">
        <f>F434*1.18</f>
        <v>25000</v>
      </c>
      <c r="H434" s="69">
        <f>D434*G434</f>
        <v>50000</v>
      </c>
      <c r="I434" s="36"/>
      <c r="J434" s="64" t="s">
        <v>14</v>
      </c>
      <c r="K434" s="69">
        <v>21186.440677966104</v>
      </c>
      <c r="L434" s="76">
        <f>I434*K434</f>
        <v>0</v>
      </c>
      <c r="M434" s="56">
        <f t="shared" si="15"/>
        <v>2</v>
      </c>
      <c r="N434" s="64" t="s">
        <v>14</v>
      </c>
      <c r="O434" s="69">
        <v>21186.440677966104</v>
      </c>
      <c r="P434" s="74">
        <f>M434*O434</f>
        <v>42372.881355932208</v>
      </c>
      <c r="Q434">
        <v>0</v>
      </c>
      <c r="R434" s="44" t="str">
        <f t="shared" si="16"/>
        <v>Nos</v>
      </c>
      <c r="U434" s="70">
        <v>0</v>
      </c>
      <c r="V434" s="64" t="s">
        <v>14</v>
      </c>
      <c r="W434" s="74">
        <f>G434</f>
        <v>25000</v>
      </c>
      <c r="X434" s="75">
        <f>U434*W434</f>
        <v>0</v>
      </c>
    </row>
    <row r="435" spans="1:24" ht="15.6" hidden="1">
      <c r="A435" s="44">
        <v>215</v>
      </c>
      <c r="M435" s="56">
        <f t="shared" si="15"/>
        <v>0</v>
      </c>
      <c r="R435" s="44">
        <f t="shared" si="16"/>
        <v>0</v>
      </c>
    </row>
    <row r="436" spans="1:24" ht="15.6">
      <c r="A436" s="44">
        <v>216</v>
      </c>
      <c r="B436" s="64">
        <v>216</v>
      </c>
      <c r="C436" s="29" t="s">
        <v>77</v>
      </c>
      <c r="D436" s="64">
        <v>4</v>
      </c>
      <c r="E436" s="64" t="s">
        <v>14</v>
      </c>
      <c r="F436" s="69">
        <v>25423.728813559323</v>
      </c>
      <c r="G436" s="69">
        <f>F436*1.18</f>
        <v>30000</v>
      </c>
      <c r="H436" s="69">
        <f>D436*G436</f>
        <v>120000</v>
      </c>
      <c r="I436" s="36"/>
      <c r="J436" s="64" t="s">
        <v>14</v>
      </c>
      <c r="K436" s="69">
        <v>25423.728813559323</v>
      </c>
      <c r="L436" s="76">
        <f>I436*K436</f>
        <v>0</v>
      </c>
      <c r="M436" s="56">
        <f t="shared" si="15"/>
        <v>4</v>
      </c>
      <c r="N436" s="64" t="s">
        <v>14</v>
      </c>
      <c r="O436" s="69">
        <v>25423.728813559323</v>
      </c>
      <c r="P436" s="74">
        <f>M436*O436</f>
        <v>101694.91525423729</v>
      </c>
      <c r="Q436">
        <v>5</v>
      </c>
      <c r="R436" s="44" t="str">
        <f t="shared" si="16"/>
        <v>Nos</v>
      </c>
      <c r="U436" s="70">
        <v>5</v>
      </c>
      <c r="V436" s="64" t="s">
        <v>14</v>
      </c>
      <c r="W436" s="74">
        <f>G436</f>
        <v>30000</v>
      </c>
      <c r="X436" s="75">
        <f>U436*W436</f>
        <v>150000</v>
      </c>
    </row>
    <row r="437" spans="1:24" ht="15.6" hidden="1">
      <c r="A437" s="44">
        <v>216</v>
      </c>
      <c r="M437" s="56">
        <f t="shared" si="15"/>
        <v>0</v>
      </c>
      <c r="R437" s="44">
        <f t="shared" si="16"/>
        <v>0</v>
      </c>
    </row>
    <row r="438" spans="1:24" ht="15.6">
      <c r="A438" s="44">
        <v>217</v>
      </c>
      <c r="B438" s="64">
        <v>217</v>
      </c>
      <c r="C438" s="29" t="s">
        <v>78</v>
      </c>
      <c r="D438" s="64">
        <v>5</v>
      </c>
      <c r="E438" s="64" t="s">
        <v>14</v>
      </c>
      <c r="F438" s="69">
        <v>33898.305084745763</v>
      </c>
      <c r="G438" s="69">
        <f>F438*1.18</f>
        <v>40000</v>
      </c>
      <c r="H438" s="69">
        <f>D438*G438</f>
        <v>200000</v>
      </c>
      <c r="I438" s="36">
        <v>1</v>
      </c>
      <c r="J438" s="64" t="s">
        <v>14</v>
      </c>
      <c r="K438" s="69">
        <v>33898.305084745763</v>
      </c>
      <c r="L438" s="76">
        <f>I438*K438</f>
        <v>33898.305084745763</v>
      </c>
      <c r="M438" s="56">
        <f t="shared" si="15"/>
        <v>6</v>
      </c>
      <c r="N438" s="64" t="s">
        <v>14</v>
      </c>
      <c r="O438" s="69">
        <v>33898.305084745763</v>
      </c>
      <c r="P438" s="74">
        <f>M438*O438</f>
        <v>203389.83050847458</v>
      </c>
      <c r="Q438">
        <v>0</v>
      </c>
      <c r="R438" s="44" t="str">
        <f t="shared" si="16"/>
        <v>Nos</v>
      </c>
      <c r="U438" s="70">
        <v>0</v>
      </c>
      <c r="V438" s="64" t="s">
        <v>14</v>
      </c>
      <c r="W438" s="74">
        <f>G438</f>
        <v>40000</v>
      </c>
      <c r="X438" s="75">
        <f>U438*W438</f>
        <v>0</v>
      </c>
    </row>
    <row r="439" spans="1:24" ht="15.6" hidden="1">
      <c r="A439" s="44">
        <v>217</v>
      </c>
      <c r="M439" s="56">
        <f t="shared" si="15"/>
        <v>0</v>
      </c>
      <c r="R439" s="44">
        <f t="shared" si="16"/>
        <v>0</v>
      </c>
    </row>
    <row r="440" spans="1:24" ht="15.6">
      <c r="A440" s="44">
        <v>218</v>
      </c>
      <c r="B440" s="64">
        <v>218</v>
      </c>
      <c r="C440" s="29" t="s">
        <v>79</v>
      </c>
      <c r="D440" s="64">
        <v>1</v>
      </c>
      <c r="E440" s="64" t="s">
        <v>14</v>
      </c>
      <c r="F440" s="69">
        <v>42372.881355932208</v>
      </c>
      <c r="G440" s="69">
        <f>F440*1.18</f>
        <v>50000</v>
      </c>
      <c r="H440" s="69">
        <f>D440*G440</f>
        <v>50000</v>
      </c>
      <c r="I440" s="36"/>
      <c r="J440" s="64" t="s">
        <v>14</v>
      </c>
      <c r="K440" s="69">
        <v>42372.881355932208</v>
      </c>
      <c r="L440" s="76">
        <f>I440*K440</f>
        <v>0</v>
      </c>
      <c r="M440" s="56">
        <f t="shared" si="15"/>
        <v>1</v>
      </c>
      <c r="N440" s="64" t="s">
        <v>14</v>
      </c>
      <c r="O440" s="69">
        <v>42372.881355932208</v>
      </c>
      <c r="P440" s="74">
        <f>M440*O440</f>
        <v>42372.881355932208</v>
      </c>
      <c r="Q440">
        <v>1</v>
      </c>
      <c r="R440" s="44" t="str">
        <f t="shared" si="16"/>
        <v>Nos</v>
      </c>
      <c r="U440" s="70">
        <v>1</v>
      </c>
      <c r="V440" s="64" t="s">
        <v>14</v>
      </c>
      <c r="W440" s="74">
        <f>G440</f>
        <v>50000</v>
      </c>
      <c r="X440" s="75">
        <f>U440*W440</f>
        <v>50000</v>
      </c>
    </row>
    <row r="441" spans="1:24" ht="15.6" hidden="1">
      <c r="A441" s="44">
        <v>218</v>
      </c>
      <c r="M441" s="56">
        <f t="shared" si="15"/>
        <v>0</v>
      </c>
      <c r="R441" s="44">
        <f t="shared" si="16"/>
        <v>0</v>
      </c>
    </row>
    <row r="442" spans="1:24" ht="15.6">
      <c r="A442" s="44">
        <v>219</v>
      </c>
      <c r="B442" s="64">
        <v>219</v>
      </c>
      <c r="C442" s="29" t="s">
        <v>80</v>
      </c>
      <c r="D442" s="64">
        <v>27</v>
      </c>
      <c r="E442" s="64" t="s">
        <v>14</v>
      </c>
      <c r="F442" s="69">
        <v>1906.7796610169491</v>
      </c>
      <c r="G442" s="69">
        <f>F442*1.18</f>
        <v>2250</v>
      </c>
      <c r="H442" s="69">
        <f>D442*G442</f>
        <v>60750</v>
      </c>
      <c r="I442" s="36"/>
      <c r="J442" s="64" t="s">
        <v>14</v>
      </c>
      <c r="K442" s="69">
        <v>1906.7796610169491</v>
      </c>
      <c r="L442" s="76">
        <f>I442*K442</f>
        <v>0</v>
      </c>
      <c r="M442" s="56">
        <f t="shared" si="15"/>
        <v>27</v>
      </c>
      <c r="N442" s="64" t="s">
        <v>14</v>
      </c>
      <c r="O442" s="69">
        <v>1906.7796610169491</v>
      </c>
      <c r="P442" s="74">
        <f>M442*O442</f>
        <v>51483.050847457627</v>
      </c>
      <c r="Q442">
        <v>43</v>
      </c>
      <c r="R442" s="44" t="str">
        <f t="shared" si="16"/>
        <v>Nos</v>
      </c>
      <c r="U442" s="70">
        <v>43</v>
      </c>
      <c r="V442" s="64" t="s">
        <v>14</v>
      </c>
      <c r="W442" s="74">
        <f>G442</f>
        <v>2250</v>
      </c>
      <c r="X442" s="75">
        <f>U442*W442</f>
        <v>96750</v>
      </c>
    </row>
    <row r="443" spans="1:24" ht="15.6" hidden="1">
      <c r="A443" s="44">
        <v>219</v>
      </c>
      <c r="M443" s="56">
        <f t="shared" si="15"/>
        <v>0</v>
      </c>
      <c r="R443" s="44">
        <f t="shared" si="16"/>
        <v>0</v>
      </c>
    </row>
    <row r="444" spans="1:24" ht="15.6">
      <c r="A444" s="44">
        <v>220</v>
      </c>
      <c r="B444" s="64">
        <v>220</v>
      </c>
      <c r="C444" s="29" t="s">
        <v>81</v>
      </c>
      <c r="D444" s="64">
        <v>27</v>
      </c>
      <c r="E444" s="64" t="s">
        <v>14</v>
      </c>
      <c r="F444" s="69">
        <v>1059.3220338983051</v>
      </c>
      <c r="G444" s="69">
        <f>F444*1.18</f>
        <v>1250</v>
      </c>
      <c r="H444" s="69">
        <f>D444*G444</f>
        <v>33750</v>
      </c>
      <c r="I444" s="36"/>
      <c r="J444" s="64" t="s">
        <v>14</v>
      </c>
      <c r="K444" s="69">
        <v>1059.3220338983051</v>
      </c>
      <c r="L444" s="76">
        <f>I444*K444</f>
        <v>0</v>
      </c>
      <c r="M444" s="56">
        <f t="shared" si="15"/>
        <v>27</v>
      </c>
      <c r="N444" s="64" t="s">
        <v>14</v>
      </c>
      <c r="O444" s="69">
        <v>1059.3220338983051</v>
      </c>
      <c r="P444" s="74">
        <f>M444*O444</f>
        <v>28601.694915254237</v>
      </c>
      <c r="Q444">
        <v>27</v>
      </c>
      <c r="R444" s="44" t="str">
        <f t="shared" si="16"/>
        <v>Nos</v>
      </c>
      <c r="U444" s="70">
        <v>27</v>
      </c>
      <c r="V444" s="64" t="s">
        <v>14</v>
      </c>
      <c r="W444" s="74">
        <f>G444</f>
        <v>1250</v>
      </c>
      <c r="X444" s="75">
        <f>U444*W444</f>
        <v>33750</v>
      </c>
    </row>
    <row r="445" spans="1:24" ht="15.6" hidden="1">
      <c r="A445" s="44">
        <v>220</v>
      </c>
      <c r="M445" s="56">
        <f t="shared" si="15"/>
        <v>0</v>
      </c>
      <c r="R445" s="44">
        <f t="shared" si="16"/>
        <v>0</v>
      </c>
    </row>
    <row r="446" spans="1:24" ht="15.6">
      <c r="A446" s="44">
        <v>221</v>
      </c>
      <c r="B446" s="64">
        <v>221</v>
      </c>
      <c r="C446" s="29" t="s">
        <v>82</v>
      </c>
      <c r="D446" s="64">
        <v>27</v>
      </c>
      <c r="E446" s="64" t="s">
        <v>14</v>
      </c>
      <c r="F446" s="69">
        <v>1398.3050847457628</v>
      </c>
      <c r="G446" s="69">
        <f>F446*1.18</f>
        <v>1650</v>
      </c>
      <c r="H446" s="69">
        <f>D446*G446</f>
        <v>44550</v>
      </c>
      <c r="I446" s="36"/>
      <c r="J446" s="64" t="s">
        <v>14</v>
      </c>
      <c r="K446" s="69">
        <v>1398.3050847457628</v>
      </c>
      <c r="L446" s="76">
        <f>I446*K446</f>
        <v>0</v>
      </c>
      <c r="M446" s="56">
        <f t="shared" si="15"/>
        <v>27</v>
      </c>
      <c r="N446" s="64" t="s">
        <v>14</v>
      </c>
      <c r="O446" s="69">
        <v>1398.3050847457628</v>
      </c>
      <c r="P446" s="74">
        <f>M446*O446</f>
        <v>37754.237288135591</v>
      </c>
      <c r="Q446">
        <v>18</v>
      </c>
      <c r="R446" s="44" t="str">
        <f t="shared" si="16"/>
        <v>Nos</v>
      </c>
      <c r="U446" s="70">
        <v>18</v>
      </c>
      <c r="V446" s="64" t="s">
        <v>14</v>
      </c>
      <c r="W446" s="74">
        <f>G446</f>
        <v>1650</v>
      </c>
      <c r="X446" s="75">
        <f>U446*W446</f>
        <v>29700</v>
      </c>
    </row>
    <row r="447" spans="1:24" ht="15.6" hidden="1">
      <c r="A447" s="44">
        <v>221</v>
      </c>
      <c r="M447" s="56">
        <f t="shared" si="15"/>
        <v>0</v>
      </c>
      <c r="R447" s="44">
        <f t="shared" si="16"/>
        <v>0</v>
      </c>
    </row>
    <row r="448" spans="1:24" ht="15.6">
      <c r="A448" s="44">
        <v>222</v>
      </c>
      <c r="B448" s="64">
        <v>222</v>
      </c>
      <c r="C448" s="29" t="s">
        <v>83</v>
      </c>
      <c r="D448" s="64">
        <v>27</v>
      </c>
      <c r="E448" s="64" t="s">
        <v>14</v>
      </c>
      <c r="F448" s="69">
        <v>2923.7288135593221</v>
      </c>
      <c r="G448" s="69">
        <f>F448*1.18</f>
        <v>3450</v>
      </c>
      <c r="H448" s="69">
        <f>D448*G448</f>
        <v>93150</v>
      </c>
      <c r="I448" s="36"/>
      <c r="J448" s="64" t="s">
        <v>14</v>
      </c>
      <c r="K448" s="69">
        <v>2923.7288135593221</v>
      </c>
      <c r="L448" s="76">
        <f>I448*K448</f>
        <v>0</v>
      </c>
      <c r="M448" s="56">
        <f t="shared" si="15"/>
        <v>27</v>
      </c>
      <c r="N448" s="64" t="s">
        <v>14</v>
      </c>
      <c r="O448" s="69">
        <v>2923.7288135593221</v>
      </c>
      <c r="P448" s="74">
        <f>M448*O448</f>
        <v>78940.677966101692</v>
      </c>
      <c r="Q448">
        <v>37</v>
      </c>
      <c r="R448" s="44" t="str">
        <f t="shared" si="16"/>
        <v>Nos</v>
      </c>
      <c r="U448" s="70">
        <v>37</v>
      </c>
      <c r="V448" s="64" t="s">
        <v>14</v>
      </c>
      <c r="W448" s="74">
        <f>G448</f>
        <v>3450</v>
      </c>
      <c r="X448" s="75">
        <f>U448*W448</f>
        <v>127650</v>
      </c>
    </row>
    <row r="449" spans="1:24" ht="15.6" hidden="1">
      <c r="A449" s="44">
        <v>222</v>
      </c>
      <c r="M449" s="56">
        <f t="shared" si="15"/>
        <v>0</v>
      </c>
      <c r="R449" s="44">
        <f t="shared" si="16"/>
        <v>0</v>
      </c>
    </row>
    <row r="450" spans="1:24" ht="15.6">
      <c r="A450" s="44">
        <v>223</v>
      </c>
      <c r="B450" s="64">
        <v>223</v>
      </c>
      <c r="C450" s="29" t="s">
        <v>84</v>
      </c>
      <c r="D450" s="64">
        <v>27</v>
      </c>
      <c r="E450" s="64" t="s">
        <v>14</v>
      </c>
      <c r="F450" s="69">
        <v>635.59322033898309</v>
      </c>
      <c r="G450" s="69">
        <f>F450*1.18</f>
        <v>750</v>
      </c>
      <c r="H450" s="69">
        <f>D450*G450</f>
        <v>20250</v>
      </c>
      <c r="I450" s="36"/>
      <c r="J450" s="64" t="s">
        <v>14</v>
      </c>
      <c r="K450" s="69">
        <v>635.59322033898309</v>
      </c>
      <c r="L450" s="76">
        <f>I450*K450</f>
        <v>0</v>
      </c>
      <c r="M450" s="56">
        <f t="shared" si="15"/>
        <v>27</v>
      </c>
      <c r="N450" s="64" t="s">
        <v>14</v>
      </c>
      <c r="O450" s="69">
        <v>635.59322033898309</v>
      </c>
      <c r="P450" s="74">
        <f>M450*O450</f>
        <v>17161.016949152545</v>
      </c>
      <c r="Q450">
        <v>27</v>
      </c>
      <c r="R450" s="44" t="str">
        <f t="shared" si="16"/>
        <v>Nos</v>
      </c>
      <c r="U450" s="70">
        <v>27</v>
      </c>
      <c r="V450" s="64" t="s">
        <v>14</v>
      </c>
      <c r="W450" s="74">
        <f>G450</f>
        <v>750</v>
      </c>
      <c r="X450" s="75">
        <f>U450*W450</f>
        <v>20250</v>
      </c>
    </row>
    <row r="451" spans="1:24" ht="15.6" hidden="1">
      <c r="A451" s="44">
        <v>223</v>
      </c>
      <c r="M451" s="56">
        <f t="shared" si="15"/>
        <v>0</v>
      </c>
      <c r="R451" s="44">
        <f t="shared" si="16"/>
        <v>0</v>
      </c>
    </row>
    <row r="452" spans="1:24" ht="15.6">
      <c r="A452" s="44">
        <v>224</v>
      </c>
      <c r="B452" s="64">
        <v>224</v>
      </c>
      <c r="C452" s="29" t="s">
        <v>85</v>
      </c>
      <c r="D452" s="64">
        <v>27</v>
      </c>
      <c r="E452" s="64" t="s">
        <v>14</v>
      </c>
      <c r="F452" s="69">
        <v>635.59322033898309</v>
      </c>
      <c r="G452" s="69">
        <f>F452*1.18</f>
        <v>750</v>
      </c>
      <c r="H452" s="69">
        <f>D452*G452</f>
        <v>20250</v>
      </c>
      <c r="I452" s="36"/>
      <c r="J452" s="64" t="s">
        <v>14</v>
      </c>
      <c r="K452" s="69">
        <v>635.59322033898309</v>
      </c>
      <c r="L452" s="76">
        <f>I452*K452</f>
        <v>0</v>
      </c>
      <c r="M452" s="56">
        <f t="shared" si="15"/>
        <v>27</v>
      </c>
      <c r="N452" s="64" t="s">
        <v>14</v>
      </c>
      <c r="O452" s="69">
        <v>635.59322033898309</v>
      </c>
      <c r="P452" s="74">
        <f>M452*O452</f>
        <v>17161.016949152545</v>
      </c>
      <c r="Q452">
        <v>27</v>
      </c>
      <c r="R452" s="44" t="str">
        <f t="shared" si="16"/>
        <v>Nos</v>
      </c>
      <c r="U452" s="70">
        <v>27</v>
      </c>
      <c r="V452" s="64" t="s">
        <v>14</v>
      </c>
      <c r="W452" s="74">
        <f>G452</f>
        <v>750</v>
      </c>
      <c r="X452" s="75">
        <f>U452*W452</f>
        <v>20250</v>
      </c>
    </row>
    <row r="453" spans="1:24" ht="15.6" hidden="1">
      <c r="A453" s="44">
        <v>224</v>
      </c>
      <c r="M453" s="56">
        <f t="shared" si="15"/>
        <v>0</v>
      </c>
      <c r="R453" s="44">
        <f t="shared" si="16"/>
        <v>0</v>
      </c>
    </row>
    <row r="454" spans="1:24" ht="15.6">
      <c r="A454" s="44">
        <v>225</v>
      </c>
      <c r="B454" s="64">
        <v>225</v>
      </c>
      <c r="C454" s="29" t="s">
        <v>86</v>
      </c>
      <c r="D454" s="64">
        <v>15</v>
      </c>
      <c r="E454" s="64" t="s">
        <v>14</v>
      </c>
      <c r="F454" s="69">
        <v>635.59322033898309</v>
      </c>
      <c r="G454" s="69">
        <f>F454*1.18</f>
        <v>750</v>
      </c>
      <c r="H454" s="69">
        <f>D454*G454</f>
        <v>11250</v>
      </c>
      <c r="I454" s="36"/>
      <c r="J454" s="64" t="s">
        <v>14</v>
      </c>
      <c r="K454" s="69">
        <v>635.59322033898309</v>
      </c>
      <c r="L454" s="76">
        <f>I454*K454</f>
        <v>0</v>
      </c>
      <c r="M454" s="56">
        <f t="shared" ref="M454:M484" si="17">D454+I454</f>
        <v>15</v>
      </c>
      <c r="N454" s="64" t="s">
        <v>14</v>
      </c>
      <c r="O454" s="69">
        <v>635.59322033898309</v>
      </c>
      <c r="P454" s="74">
        <f>M454*O454</f>
        <v>9533.8983050847455</v>
      </c>
      <c r="Q454">
        <v>15</v>
      </c>
      <c r="R454" s="44" t="str">
        <f t="shared" si="16"/>
        <v>Nos</v>
      </c>
      <c r="U454" s="70">
        <v>15</v>
      </c>
      <c r="V454" s="64" t="s">
        <v>14</v>
      </c>
      <c r="W454" s="74">
        <f>G454</f>
        <v>750</v>
      </c>
      <c r="X454" s="75">
        <f>U454*W454</f>
        <v>11250</v>
      </c>
    </row>
    <row r="455" spans="1:24" ht="15.6" hidden="1">
      <c r="A455" s="44">
        <v>225</v>
      </c>
      <c r="M455" s="56">
        <f t="shared" si="17"/>
        <v>0</v>
      </c>
      <c r="R455" s="44">
        <f t="shared" ref="R455:R484" si="18">N455</f>
        <v>0</v>
      </c>
    </row>
    <row r="456" spans="1:24" ht="15.6">
      <c r="A456" s="44">
        <v>226</v>
      </c>
      <c r="B456" s="64">
        <v>226</v>
      </c>
      <c r="C456" s="29" t="s">
        <v>87</v>
      </c>
      <c r="D456" s="64">
        <v>27</v>
      </c>
      <c r="E456" s="64" t="s">
        <v>14</v>
      </c>
      <c r="F456" s="69">
        <v>466.10169491525426</v>
      </c>
      <c r="G456" s="69">
        <f>F456*1.18</f>
        <v>550</v>
      </c>
      <c r="H456" s="69">
        <f>D456*G456</f>
        <v>14850</v>
      </c>
      <c r="I456" s="36">
        <v>58</v>
      </c>
      <c r="J456" s="64" t="s">
        <v>14</v>
      </c>
      <c r="K456" s="69">
        <v>466.10169491525426</v>
      </c>
      <c r="L456" s="76">
        <f>I456*K456</f>
        <v>27033.898305084746</v>
      </c>
      <c r="M456" s="56">
        <f t="shared" si="17"/>
        <v>85</v>
      </c>
      <c r="N456" s="64" t="s">
        <v>14</v>
      </c>
      <c r="O456" s="69">
        <v>466.10169491525426</v>
      </c>
      <c r="P456" s="74">
        <f>M456*O456</f>
        <v>39618.644067796609</v>
      </c>
      <c r="Q456">
        <v>32</v>
      </c>
      <c r="R456" s="44" t="str">
        <f t="shared" si="18"/>
        <v>Nos</v>
      </c>
      <c r="U456" s="70">
        <v>32</v>
      </c>
      <c r="V456" s="64" t="s">
        <v>14</v>
      </c>
      <c r="W456" s="74">
        <f>G456</f>
        <v>550</v>
      </c>
      <c r="X456" s="75">
        <f>U456*W456</f>
        <v>17600</v>
      </c>
    </row>
    <row r="457" spans="1:24" ht="15.6" hidden="1">
      <c r="A457" s="44">
        <v>226</v>
      </c>
      <c r="M457" s="56">
        <f t="shared" si="17"/>
        <v>0</v>
      </c>
      <c r="R457" s="44">
        <f t="shared" si="18"/>
        <v>0</v>
      </c>
    </row>
    <row r="458" spans="1:24" ht="15.6">
      <c r="A458" s="44">
        <v>227</v>
      </c>
      <c r="B458" s="64">
        <v>227</v>
      </c>
      <c r="C458" s="29" t="s">
        <v>88</v>
      </c>
      <c r="D458" s="64">
        <v>27</v>
      </c>
      <c r="E458" s="64" t="s">
        <v>14</v>
      </c>
      <c r="F458" s="69">
        <v>29661.016949152545</v>
      </c>
      <c r="G458" s="69">
        <f>F458*1.18</f>
        <v>35000</v>
      </c>
      <c r="H458" s="69">
        <f>D458*G458</f>
        <v>945000</v>
      </c>
      <c r="I458" s="36"/>
      <c r="J458" s="64" t="s">
        <v>14</v>
      </c>
      <c r="K458" s="69">
        <v>29661.016949152545</v>
      </c>
      <c r="L458" s="76">
        <f>I458*K458</f>
        <v>0</v>
      </c>
      <c r="M458" s="56">
        <f t="shared" si="17"/>
        <v>27</v>
      </c>
      <c r="N458" s="64" t="s">
        <v>14</v>
      </c>
      <c r="O458" s="69">
        <v>29661.016949152545</v>
      </c>
      <c r="P458" s="74">
        <f>M458*O458</f>
        <v>800847.45762711868</v>
      </c>
      <c r="Q458">
        <v>31</v>
      </c>
      <c r="R458" s="44" t="str">
        <f t="shared" si="18"/>
        <v>Nos</v>
      </c>
      <c r="U458" s="70">
        <v>31</v>
      </c>
      <c r="V458" s="64" t="s">
        <v>14</v>
      </c>
      <c r="W458" s="74">
        <f>G458</f>
        <v>35000</v>
      </c>
      <c r="X458" s="75">
        <f>U458*W458</f>
        <v>1085000</v>
      </c>
    </row>
    <row r="459" spans="1:24" ht="15.6" hidden="1">
      <c r="A459" s="44">
        <v>227</v>
      </c>
      <c r="M459" s="56">
        <f t="shared" si="17"/>
        <v>0</v>
      </c>
      <c r="R459" s="44">
        <f t="shared" si="18"/>
        <v>0</v>
      </c>
    </row>
    <row r="460" spans="1:24" ht="15.6">
      <c r="A460" s="44">
        <v>228</v>
      </c>
      <c r="B460" s="64">
        <v>228</v>
      </c>
      <c r="C460" s="29" t="s">
        <v>90</v>
      </c>
      <c r="D460" s="64">
        <v>1</v>
      </c>
      <c r="E460" s="64" t="s">
        <v>14</v>
      </c>
      <c r="F460" s="69">
        <v>8050.8474576271192</v>
      </c>
      <c r="G460" s="69">
        <f>F460*1.18</f>
        <v>9500</v>
      </c>
      <c r="H460" s="69">
        <f>D460*G460</f>
        <v>9500</v>
      </c>
      <c r="I460" s="36"/>
      <c r="J460" s="64" t="s">
        <v>14</v>
      </c>
      <c r="K460" s="69">
        <v>8050.8474576271192</v>
      </c>
      <c r="L460" s="76">
        <f>I460*K460</f>
        <v>0</v>
      </c>
      <c r="M460" s="56">
        <f t="shared" si="17"/>
        <v>1</v>
      </c>
      <c r="N460" s="64" t="s">
        <v>14</v>
      </c>
      <c r="O460" s="69">
        <v>8050.8474576271192</v>
      </c>
      <c r="P460" s="74">
        <f>M460*O460</f>
        <v>8050.8474576271192</v>
      </c>
      <c r="Q460">
        <v>0</v>
      </c>
      <c r="R460" s="44" t="str">
        <f t="shared" si="18"/>
        <v>Nos</v>
      </c>
      <c r="U460" s="70">
        <v>0</v>
      </c>
      <c r="V460" s="64" t="s">
        <v>14</v>
      </c>
      <c r="W460" s="74">
        <f>G460</f>
        <v>9500</v>
      </c>
      <c r="X460" s="75">
        <f>U460*W460</f>
        <v>0</v>
      </c>
    </row>
    <row r="461" spans="1:24" ht="15.6" hidden="1">
      <c r="A461" s="44">
        <v>228</v>
      </c>
      <c r="M461" s="56">
        <f t="shared" si="17"/>
        <v>0</v>
      </c>
      <c r="R461" s="44">
        <f t="shared" si="18"/>
        <v>0</v>
      </c>
    </row>
    <row r="462" spans="1:24" ht="15.6">
      <c r="A462" s="44">
        <v>229</v>
      </c>
      <c r="B462" s="64">
        <v>229</v>
      </c>
      <c r="C462" s="29" t="s">
        <v>91</v>
      </c>
      <c r="D462" s="64">
        <v>3</v>
      </c>
      <c r="E462" s="64" t="s">
        <v>14</v>
      </c>
      <c r="F462" s="69">
        <v>12288.135593220341</v>
      </c>
      <c r="G462" s="69">
        <f>F462*1.18</f>
        <v>14500.000000000002</v>
      </c>
      <c r="H462" s="69">
        <f>D462*G462</f>
        <v>43500.000000000007</v>
      </c>
      <c r="I462" s="36"/>
      <c r="J462" s="64" t="s">
        <v>14</v>
      </c>
      <c r="K462" s="69">
        <v>12288.135593220341</v>
      </c>
      <c r="L462" s="76">
        <f>I462*K462</f>
        <v>0</v>
      </c>
      <c r="M462" s="56">
        <f t="shared" si="17"/>
        <v>3</v>
      </c>
      <c r="N462" s="64" t="s">
        <v>14</v>
      </c>
      <c r="O462" s="69">
        <v>12288.135593220341</v>
      </c>
      <c r="P462" s="74">
        <f>M462*O462</f>
        <v>36864.406779661018</v>
      </c>
      <c r="Q462">
        <v>5</v>
      </c>
      <c r="R462" s="44" t="str">
        <f t="shared" si="18"/>
        <v>Nos</v>
      </c>
      <c r="U462" s="70">
        <v>5</v>
      </c>
      <c r="V462" s="64" t="s">
        <v>14</v>
      </c>
      <c r="W462" s="74">
        <f>G462</f>
        <v>14500.000000000002</v>
      </c>
      <c r="X462" s="75">
        <f>U462*W462</f>
        <v>72500.000000000015</v>
      </c>
    </row>
    <row r="463" spans="1:24" ht="15.6" hidden="1">
      <c r="A463" s="44">
        <v>229</v>
      </c>
      <c r="M463" s="56">
        <f t="shared" si="17"/>
        <v>0</v>
      </c>
      <c r="R463" s="44">
        <f t="shared" si="18"/>
        <v>0</v>
      </c>
    </row>
    <row r="464" spans="1:24" ht="15.6">
      <c r="A464" s="44">
        <v>230</v>
      </c>
      <c r="B464" s="64">
        <v>230</v>
      </c>
      <c r="C464" s="29" t="s">
        <v>92</v>
      </c>
      <c r="D464" s="64">
        <v>1</v>
      </c>
      <c r="E464" s="64" t="s">
        <v>14</v>
      </c>
      <c r="F464" s="69">
        <v>19067.796610169491</v>
      </c>
      <c r="G464" s="69">
        <f>F464*1.18</f>
        <v>22500</v>
      </c>
      <c r="H464" s="69">
        <f>D464*G464</f>
        <v>22500</v>
      </c>
      <c r="I464" s="36">
        <v>5</v>
      </c>
      <c r="J464" s="64" t="s">
        <v>14</v>
      </c>
      <c r="K464" s="69">
        <v>19067.796610169491</v>
      </c>
      <c r="L464" s="76">
        <f>I464*K464</f>
        <v>95338.983050847455</v>
      </c>
      <c r="M464" s="56">
        <f t="shared" si="17"/>
        <v>6</v>
      </c>
      <c r="N464" s="64" t="s">
        <v>14</v>
      </c>
      <c r="O464" s="69">
        <v>19067.796610169491</v>
      </c>
      <c r="P464" s="74">
        <f>M464*O464</f>
        <v>114406.77966101695</v>
      </c>
      <c r="Q464">
        <v>7</v>
      </c>
      <c r="R464" s="44" t="str">
        <f t="shared" si="18"/>
        <v>Nos</v>
      </c>
      <c r="U464" s="70">
        <v>7</v>
      </c>
      <c r="V464" s="64" t="s">
        <v>14</v>
      </c>
      <c r="W464" s="74">
        <f>G464</f>
        <v>22500</v>
      </c>
      <c r="X464" s="75">
        <f>U464*W464</f>
        <v>157500</v>
      </c>
    </row>
    <row r="465" spans="1:24" ht="15.6" hidden="1">
      <c r="A465" s="44">
        <v>230</v>
      </c>
      <c r="M465" s="56">
        <f t="shared" si="17"/>
        <v>0</v>
      </c>
      <c r="R465" s="44">
        <f t="shared" si="18"/>
        <v>0</v>
      </c>
    </row>
    <row r="466" spans="1:24" ht="15.6">
      <c r="A466" s="44">
        <v>231</v>
      </c>
      <c r="B466" s="64">
        <v>231</v>
      </c>
      <c r="C466" s="29" t="s">
        <v>94</v>
      </c>
      <c r="D466" s="64">
        <v>1</v>
      </c>
      <c r="E466" s="64" t="s">
        <v>49</v>
      </c>
      <c r="F466" s="69">
        <v>33898.305084745763</v>
      </c>
      <c r="G466" s="69">
        <f>F466*1.18</f>
        <v>40000</v>
      </c>
      <c r="H466" s="69">
        <f>D466*G466</f>
        <v>40000</v>
      </c>
      <c r="I466" s="36">
        <v>1</v>
      </c>
      <c r="J466" s="64" t="s">
        <v>49</v>
      </c>
      <c r="K466" s="69">
        <v>33898.305084745763</v>
      </c>
      <c r="L466" s="76">
        <f>I466*K466</f>
        <v>33898.305084745763</v>
      </c>
      <c r="M466" s="56">
        <f t="shared" si="17"/>
        <v>2</v>
      </c>
      <c r="N466" s="64" t="s">
        <v>49</v>
      </c>
      <c r="O466" s="69">
        <v>33898.305084745763</v>
      </c>
      <c r="P466" s="74">
        <f>M466*O466</f>
        <v>67796.610169491527</v>
      </c>
      <c r="Q466">
        <v>1</v>
      </c>
      <c r="R466" s="44" t="str">
        <f t="shared" si="18"/>
        <v>Job</v>
      </c>
      <c r="U466" s="70">
        <v>1</v>
      </c>
      <c r="V466" s="64" t="s">
        <v>49</v>
      </c>
      <c r="W466" s="74">
        <f>G466</f>
        <v>40000</v>
      </c>
      <c r="X466" s="75">
        <f>U466*W466</f>
        <v>40000</v>
      </c>
    </row>
    <row r="467" spans="1:24" ht="15.6" hidden="1">
      <c r="A467" s="44">
        <v>231</v>
      </c>
      <c r="M467" s="56">
        <f t="shared" si="17"/>
        <v>0</v>
      </c>
      <c r="R467" s="44">
        <f t="shared" si="18"/>
        <v>0</v>
      </c>
    </row>
    <row r="468" spans="1:24" ht="15.6">
      <c r="A468" s="44">
        <v>232</v>
      </c>
      <c r="B468" s="64">
        <v>232</v>
      </c>
      <c r="C468" s="29" t="s">
        <v>96</v>
      </c>
      <c r="D468" s="64">
        <v>1</v>
      </c>
      <c r="E468" s="64" t="s">
        <v>49</v>
      </c>
      <c r="F468" s="69">
        <v>12288.135593220341</v>
      </c>
      <c r="G468" s="69">
        <f>F468*1.18</f>
        <v>14500.000000000002</v>
      </c>
      <c r="H468" s="69">
        <f>D468*G468</f>
        <v>14500.000000000002</v>
      </c>
      <c r="I468" s="36">
        <v>1</v>
      </c>
      <c r="J468" s="64" t="s">
        <v>49</v>
      </c>
      <c r="K468" s="69">
        <v>12288.135593220341</v>
      </c>
      <c r="L468" s="76">
        <f>I468*K468</f>
        <v>12288.135593220341</v>
      </c>
      <c r="M468" s="56">
        <f t="shared" si="17"/>
        <v>2</v>
      </c>
      <c r="N468" s="64" t="s">
        <v>49</v>
      </c>
      <c r="O468" s="69">
        <v>12288.135593220341</v>
      </c>
      <c r="P468" s="74">
        <f>M468*O468</f>
        <v>24576.271186440681</v>
      </c>
      <c r="Q468">
        <v>1</v>
      </c>
      <c r="R468" s="44" t="str">
        <f t="shared" si="18"/>
        <v>Job</v>
      </c>
      <c r="U468" s="70">
        <v>0</v>
      </c>
      <c r="V468" s="64" t="s">
        <v>49</v>
      </c>
      <c r="W468" s="74">
        <f>G468</f>
        <v>14500.000000000002</v>
      </c>
      <c r="X468" s="75">
        <f>U468*W468</f>
        <v>0</v>
      </c>
    </row>
    <row r="469" spans="1:24" ht="15.6" hidden="1">
      <c r="A469" s="44">
        <v>232</v>
      </c>
      <c r="M469" s="56">
        <f t="shared" si="17"/>
        <v>0</v>
      </c>
      <c r="R469" s="44">
        <f t="shared" si="18"/>
        <v>0</v>
      </c>
    </row>
    <row r="470" spans="1:24" ht="15.6">
      <c r="A470" s="44">
        <v>233</v>
      </c>
      <c r="B470" s="64">
        <v>233</v>
      </c>
      <c r="C470" s="29" t="s">
        <v>98</v>
      </c>
      <c r="D470" s="64">
        <v>1</v>
      </c>
      <c r="E470" s="64" t="s">
        <v>49</v>
      </c>
      <c r="F470" s="69">
        <v>156779.66101694916</v>
      </c>
      <c r="G470" s="69">
        <f>F470*1.18</f>
        <v>185000</v>
      </c>
      <c r="H470" s="69">
        <f>D470*G470</f>
        <v>185000</v>
      </c>
      <c r="I470" s="36">
        <v>1</v>
      </c>
      <c r="J470" s="64" t="s">
        <v>49</v>
      </c>
      <c r="K470" s="69">
        <v>156779.66101694916</v>
      </c>
      <c r="L470" s="76">
        <f>I470*K470</f>
        <v>156779.66101694916</v>
      </c>
      <c r="M470" s="56">
        <f t="shared" si="17"/>
        <v>2</v>
      </c>
      <c r="N470" s="64" t="s">
        <v>49</v>
      </c>
      <c r="O470" s="69">
        <v>156779.66101694916</v>
      </c>
      <c r="P470" s="74">
        <f>M470*O470</f>
        <v>313559.32203389832</v>
      </c>
      <c r="Q470">
        <v>1</v>
      </c>
      <c r="R470" s="44" t="str">
        <f t="shared" si="18"/>
        <v>Job</v>
      </c>
      <c r="U470" s="70">
        <v>1</v>
      </c>
      <c r="V470" s="64" t="s">
        <v>49</v>
      </c>
      <c r="W470" s="74">
        <f>G470</f>
        <v>185000</v>
      </c>
      <c r="X470" s="75">
        <f>U470*W470</f>
        <v>185000</v>
      </c>
    </row>
    <row r="471" spans="1:24" ht="15.6" hidden="1">
      <c r="A471" s="44">
        <v>233</v>
      </c>
      <c r="M471" s="56">
        <f t="shared" si="17"/>
        <v>0</v>
      </c>
      <c r="R471" s="44">
        <f t="shared" si="18"/>
        <v>0</v>
      </c>
    </row>
    <row r="472" spans="1:24" ht="46.8">
      <c r="A472" s="44">
        <v>234</v>
      </c>
      <c r="B472" s="64">
        <v>234</v>
      </c>
      <c r="C472" s="29" t="s">
        <v>99</v>
      </c>
      <c r="D472" s="64">
        <v>1</v>
      </c>
      <c r="E472" s="64" t="s">
        <v>49</v>
      </c>
      <c r="F472" s="69">
        <v>1605932.2033898307</v>
      </c>
      <c r="G472" s="69">
        <f>F472*1.18</f>
        <v>1895000</v>
      </c>
      <c r="H472" s="69">
        <f>D472*G472</f>
        <v>1895000</v>
      </c>
      <c r="I472" s="36"/>
      <c r="J472" s="64" t="s">
        <v>49</v>
      </c>
      <c r="K472" s="69">
        <v>1605932.2033898307</v>
      </c>
      <c r="L472" s="76">
        <f>I472*K472</f>
        <v>0</v>
      </c>
      <c r="M472" s="56">
        <f t="shared" si="17"/>
        <v>1</v>
      </c>
      <c r="N472" s="64" t="s">
        <v>49</v>
      </c>
      <c r="O472" s="69">
        <v>1605932.2033898307</v>
      </c>
      <c r="P472" s="74">
        <f>M472*O472</f>
        <v>1605932.2033898307</v>
      </c>
      <c r="Q472">
        <v>1</v>
      </c>
      <c r="R472" s="44" t="str">
        <f t="shared" si="18"/>
        <v>Job</v>
      </c>
      <c r="U472" s="70">
        <v>1</v>
      </c>
      <c r="V472" s="64" t="s">
        <v>49</v>
      </c>
      <c r="W472" s="74">
        <f>G472</f>
        <v>1895000</v>
      </c>
      <c r="X472" s="75">
        <f>U472*W472</f>
        <v>1895000</v>
      </c>
    </row>
    <row r="473" spans="1:24" ht="15.6" hidden="1">
      <c r="A473" s="44">
        <v>234</v>
      </c>
      <c r="M473" s="56">
        <f t="shared" si="17"/>
        <v>0</v>
      </c>
      <c r="R473" s="44">
        <f t="shared" si="18"/>
        <v>0</v>
      </c>
    </row>
    <row r="474" spans="1:24" ht="31.2">
      <c r="A474" s="44">
        <v>235</v>
      </c>
      <c r="B474" s="64">
        <v>235</v>
      </c>
      <c r="C474" s="29" t="s">
        <v>100</v>
      </c>
      <c r="D474" s="64">
        <v>1</v>
      </c>
      <c r="E474" s="64" t="s">
        <v>49</v>
      </c>
      <c r="F474" s="69">
        <v>673728.81355932204</v>
      </c>
      <c r="G474" s="69">
        <f>F474*1.18</f>
        <v>795000</v>
      </c>
      <c r="H474" s="69">
        <f>D474*G474</f>
        <v>795000</v>
      </c>
      <c r="I474" s="36"/>
      <c r="J474" s="64" t="s">
        <v>49</v>
      </c>
      <c r="K474" s="69">
        <v>673728.81355932204</v>
      </c>
      <c r="L474" s="76">
        <f>I474*K474</f>
        <v>0</v>
      </c>
      <c r="M474" s="56">
        <f t="shared" si="17"/>
        <v>1</v>
      </c>
      <c r="N474" s="64" t="s">
        <v>49</v>
      </c>
      <c r="O474" s="69">
        <v>673728.81355932204</v>
      </c>
      <c r="P474" s="74">
        <f>M474*O474</f>
        <v>673728.81355932204</v>
      </c>
      <c r="Q474">
        <v>1</v>
      </c>
      <c r="R474" s="44" t="str">
        <f t="shared" si="18"/>
        <v>Job</v>
      </c>
      <c r="U474" s="70">
        <v>1</v>
      </c>
      <c r="V474" s="64" t="s">
        <v>49</v>
      </c>
      <c r="W474" s="74">
        <f>G474</f>
        <v>795000</v>
      </c>
      <c r="X474" s="75">
        <f>U474*W474</f>
        <v>795000</v>
      </c>
    </row>
    <row r="475" spans="1:24" ht="15.6" hidden="1">
      <c r="A475" s="44">
        <v>235</v>
      </c>
      <c r="M475" s="56">
        <f t="shared" si="17"/>
        <v>0</v>
      </c>
      <c r="R475" s="44">
        <f t="shared" si="18"/>
        <v>0</v>
      </c>
    </row>
    <row r="476" spans="1:24" ht="15.6">
      <c r="A476" s="44">
        <v>236</v>
      </c>
      <c r="B476" s="64">
        <v>236</v>
      </c>
      <c r="C476" s="29" t="s">
        <v>101</v>
      </c>
      <c r="D476" s="64">
        <v>1</v>
      </c>
      <c r="E476" s="64" t="s">
        <v>49</v>
      </c>
      <c r="F476" s="69">
        <v>80508.474576271197</v>
      </c>
      <c r="G476" s="69">
        <f>F476*1.18</f>
        <v>95000.000000000015</v>
      </c>
      <c r="H476" s="69">
        <f>D476*G476</f>
        <v>95000.000000000015</v>
      </c>
      <c r="I476" s="36"/>
      <c r="J476" s="64" t="s">
        <v>49</v>
      </c>
      <c r="K476" s="69">
        <v>80508.474576271197</v>
      </c>
      <c r="L476" s="76">
        <f>I476*K476</f>
        <v>0</v>
      </c>
      <c r="M476" s="56">
        <f t="shared" si="17"/>
        <v>1</v>
      </c>
      <c r="N476" s="64" t="s">
        <v>49</v>
      </c>
      <c r="O476" s="69">
        <v>80508.474576271197</v>
      </c>
      <c r="P476" s="74">
        <f>M476*O476</f>
        <v>80508.474576271197</v>
      </c>
      <c r="Q476">
        <v>1</v>
      </c>
      <c r="R476" s="44" t="str">
        <f t="shared" si="18"/>
        <v>Job</v>
      </c>
      <c r="U476" s="70">
        <v>1</v>
      </c>
      <c r="V476" s="64" t="s">
        <v>49</v>
      </c>
      <c r="W476" s="74">
        <f>G476</f>
        <v>95000.000000000015</v>
      </c>
      <c r="X476" s="75">
        <f>U476*W476</f>
        <v>95000.000000000015</v>
      </c>
    </row>
    <row r="477" spans="1:24" ht="15.6" hidden="1">
      <c r="A477" s="44">
        <v>236</v>
      </c>
      <c r="M477" s="56">
        <f t="shared" si="17"/>
        <v>0</v>
      </c>
      <c r="R477" s="44">
        <f t="shared" si="18"/>
        <v>0</v>
      </c>
    </row>
    <row r="478" spans="1:24" ht="15.6">
      <c r="A478" s="44">
        <v>237</v>
      </c>
      <c r="B478" s="64">
        <v>237</v>
      </c>
      <c r="C478" s="29" t="s">
        <v>102</v>
      </c>
      <c r="D478" s="64">
        <v>1</v>
      </c>
      <c r="E478" s="64" t="s">
        <v>49</v>
      </c>
      <c r="F478" s="69">
        <v>122881.3559322034</v>
      </c>
      <c r="G478" s="69">
        <f>F478*1.18</f>
        <v>145000</v>
      </c>
      <c r="H478" s="69">
        <f>D478*G478</f>
        <v>145000</v>
      </c>
      <c r="I478" s="36"/>
      <c r="J478" s="64" t="s">
        <v>49</v>
      </c>
      <c r="K478" s="69">
        <v>122881.3559322034</v>
      </c>
      <c r="L478" s="76">
        <f>I478*K478</f>
        <v>0</v>
      </c>
      <c r="M478" s="56">
        <f t="shared" si="17"/>
        <v>1</v>
      </c>
      <c r="N478" s="64" t="s">
        <v>49</v>
      </c>
      <c r="O478" s="69">
        <v>122881.3559322034</v>
      </c>
      <c r="P478" s="74">
        <f>M478*O478</f>
        <v>122881.3559322034</v>
      </c>
      <c r="Q478">
        <v>1</v>
      </c>
      <c r="R478" s="44" t="str">
        <f t="shared" si="18"/>
        <v>Job</v>
      </c>
      <c r="U478" s="70">
        <v>1</v>
      </c>
      <c r="V478" s="64" t="s">
        <v>49</v>
      </c>
      <c r="W478" s="74">
        <f>G478</f>
        <v>145000</v>
      </c>
      <c r="X478" s="75">
        <f>U478*W478</f>
        <v>145000</v>
      </c>
    </row>
    <row r="479" spans="1:24" ht="15.6" hidden="1">
      <c r="A479" s="44">
        <v>237</v>
      </c>
      <c r="M479" s="56">
        <f t="shared" si="17"/>
        <v>0</v>
      </c>
      <c r="R479" s="44">
        <f t="shared" si="18"/>
        <v>0</v>
      </c>
    </row>
    <row r="480" spans="1:24" ht="46.8">
      <c r="A480" s="44">
        <v>238</v>
      </c>
      <c r="B480" s="64">
        <v>238</v>
      </c>
      <c r="C480" s="29" t="s">
        <v>103</v>
      </c>
      <c r="D480" s="64">
        <v>2</v>
      </c>
      <c r="E480" s="64" t="s">
        <v>49</v>
      </c>
      <c r="F480" s="69">
        <v>1266949.1525423729</v>
      </c>
      <c r="G480" s="69">
        <f>F480*1.18</f>
        <v>1495000</v>
      </c>
      <c r="H480" s="69">
        <f>D480*G480</f>
        <v>2990000</v>
      </c>
      <c r="I480" s="36"/>
      <c r="J480" s="64" t="s">
        <v>49</v>
      </c>
      <c r="K480" s="69">
        <v>1266949.1525423729</v>
      </c>
      <c r="L480" s="76">
        <f>I480*K480</f>
        <v>0</v>
      </c>
      <c r="M480" s="56">
        <f t="shared" si="17"/>
        <v>2</v>
      </c>
      <c r="N480" s="64" t="s">
        <v>49</v>
      </c>
      <c r="O480" s="69">
        <v>1266949.1525423729</v>
      </c>
      <c r="P480" s="74">
        <f>M480*O480</f>
        <v>2533898.3050847459</v>
      </c>
      <c r="Q480">
        <v>2</v>
      </c>
      <c r="R480" s="44" t="str">
        <f t="shared" si="18"/>
        <v>Job</v>
      </c>
      <c r="U480" s="70">
        <v>2</v>
      </c>
      <c r="V480" s="64" t="s">
        <v>49</v>
      </c>
      <c r="W480" s="74">
        <f>G480</f>
        <v>1495000</v>
      </c>
      <c r="X480" s="75">
        <f>U480*W480</f>
        <v>2990000</v>
      </c>
    </row>
    <row r="481" spans="1:24" ht="15.6" hidden="1">
      <c r="A481" s="44">
        <v>238</v>
      </c>
      <c r="M481" s="56">
        <f t="shared" si="17"/>
        <v>0</v>
      </c>
      <c r="R481" s="44">
        <f t="shared" si="18"/>
        <v>0</v>
      </c>
    </row>
    <row r="482" spans="1:24" ht="15.6">
      <c r="A482" s="44">
        <v>239</v>
      </c>
      <c r="B482" s="64">
        <v>239</v>
      </c>
      <c r="C482" s="29" t="s">
        <v>104</v>
      </c>
      <c r="D482" s="64">
        <v>4</v>
      </c>
      <c r="E482" s="64" t="s">
        <v>105</v>
      </c>
      <c r="F482" s="69">
        <v>84745.762711864416</v>
      </c>
      <c r="G482" s="69">
        <f>F482*1.18</f>
        <v>100000</v>
      </c>
      <c r="H482" s="69">
        <f>D482*G482</f>
        <v>400000</v>
      </c>
      <c r="I482" s="36"/>
      <c r="J482" s="64" t="s">
        <v>105</v>
      </c>
      <c r="K482" s="69">
        <v>84745.762711864416</v>
      </c>
      <c r="L482" s="76">
        <f>I482*K482</f>
        <v>0</v>
      </c>
      <c r="M482" s="56">
        <f t="shared" si="17"/>
        <v>4</v>
      </c>
      <c r="N482" s="64" t="s">
        <v>105</v>
      </c>
      <c r="O482" s="69">
        <v>84745.762711864416</v>
      </c>
      <c r="P482" s="74">
        <f>M482*O482</f>
        <v>338983.05084745766</v>
      </c>
      <c r="Q482">
        <v>4</v>
      </c>
      <c r="R482" s="44" t="str">
        <f t="shared" si="18"/>
        <v>Each</v>
      </c>
      <c r="U482" s="70">
        <v>4</v>
      </c>
      <c r="V482" s="64" t="s">
        <v>105</v>
      </c>
      <c r="W482" s="74">
        <f>G482</f>
        <v>100000</v>
      </c>
      <c r="X482" s="75">
        <f>U482*W482</f>
        <v>400000</v>
      </c>
    </row>
    <row r="483" spans="1:24" ht="15.6" hidden="1">
      <c r="A483" s="44">
        <v>239</v>
      </c>
      <c r="M483" s="56">
        <f t="shared" si="17"/>
        <v>0</v>
      </c>
      <c r="R483" s="44">
        <f t="shared" si="18"/>
        <v>0</v>
      </c>
    </row>
    <row r="484" spans="1:24" ht="15.6">
      <c r="A484" s="44">
        <v>240</v>
      </c>
      <c r="B484" s="64">
        <v>240</v>
      </c>
      <c r="C484" s="29" t="s">
        <v>106</v>
      </c>
      <c r="D484" s="64">
        <v>1</v>
      </c>
      <c r="E484" s="64" t="s">
        <v>49</v>
      </c>
      <c r="F484" s="69">
        <v>1027966.1016949153</v>
      </c>
      <c r="G484" s="69">
        <f>F484*1.18</f>
        <v>1213000</v>
      </c>
      <c r="H484" s="69">
        <f>D484*G484</f>
        <v>1213000</v>
      </c>
      <c r="I484" s="36"/>
      <c r="J484" s="64" t="s">
        <v>49</v>
      </c>
      <c r="K484" s="69">
        <v>1027966.1016949153</v>
      </c>
      <c r="L484" s="76">
        <f>I484*K484</f>
        <v>0</v>
      </c>
      <c r="M484" s="56">
        <f t="shared" si="17"/>
        <v>1</v>
      </c>
      <c r="N484" s="64" t="s">
        <v>49</v>
      </c>
      <c r="O484" s="69">
        <v>1027966.1016949153</v>
      </c>
      <c r="P484" s="74">
        <f>M484*O484</f>
        <v>1027966.1016949153</v>
      </c>
      <c r="Q484">
        <v>1</v>
      </c>
      <c r="R484" s="44" t="str">
        <f t="shared" si="18"/>
        <v>Job</v>
      </c>
      <c r="U484" s="70">
        <v>1</v>
      </c>
      <c r="V484" s="64" t="s">
        <v>49</v>
      </c>
      <c r="W484" s="74">
        <f>G484</f>
        <v>1213000</v>
      </c>
      <c r="X484" s="75">
        <f>U484*W484</f>
        <v>1213000</v>
      </c>
    </row>
    <row r="485" spans="1:24">
      <c r="A485" s="44">
        <v>240</v>
      </c>
    </row>
    <row r="490" spans="1:24" ht="15.6">
      <c r="B490" s="44"/>
      <c r="C490" s="3" t="s">
        <v>343</v>
      </c>
      <c r="D490" s="44"/>
      <c r="E490" s="44"/>
      <c r="F490" s="45"/>
      <c r="G490" s="45"/>
      <c r="H490" s="45"/>
      <c r="I490" s="44"/>
      <c r="J490" s="44"/>
      <c r="K490" s="44"/>
      <c r="L490" s="44"/>
      <c r="M490" s="44"/>
      <c r="N490" s="44"/>
      <c r="O490" s="44"/>
      <c r="P490" s="60">
        <f>SUM(P246:P247)</f>
        <v>3050847.457627119</v>
      </c>
      <c r="Q490" s="44"/>
      <c r="R490" s="44"/>
      <c r="S490" s="44"/>
      <c r="T490" s="44"/>
      <c r="U490" s="44"/>
      <c r="V490" s="44"/>
      <c r="W490" s="44"/>
      <c r="X490" s="45"/>
    </row>
    <row r="491" spans="1:24" ht="15.6">
      <c r="B491" s="44"/>
      <c r="C491" s="7"/>
      <c r="D491" s="44"/>
      <c r="E491" s="44"/>
      <c r="F491" s="45"/>
      <c r="G491" s="45"/>
      <c r="H491" s="45"/>
      <c r="I491" s="44"/>
      <c r="J491" s="44"/>
      <c r="K491" s="44"/>
      <c r="L491" s="44"/>
      <c r="M491" s="44"/>
      <c r="N491" s="44"/>
      <c r="O491" s="44"/>
      <c r="P491" s="44"/>
      <c r="Q491" s="44"/>
      <c r="R491" s="44"/>
      <c r="S491" s="44"/>
      <c r="T491" s="44"/>
      <c r="U491" s="44"/>
      <c r="V491" s="44"/>
      <c r="W491" s="44"/>
      <c r="X491" s="45"/>
    </row>
    <row r="492" spans="1:24" ht="15.6">
      <c r="B492" s="44"/>
      <c r="C492" s="3" t="s">
        <v>347</v>
      </c>
      <c r="D492" s="44"/>
      <c r="E492" s="44"/>
      <c r="F492" s="45"/>
      <c r="G492" s="45"/>
      <c r="H492" s="45"/>
      <c r="I492" s="44"/>
      <c r="J492" s="44"/>
      <c r="K492" s="44"/>
      <c r="L492" s="44"/>
      <c r="M492" s="44"/>
      <c r="N492" s="44"/>
      <c r="O492" s="44"/>
      <c r="P492" s="44"/>
      <c r="Q492" s="44"/>
      <c r="R492" s="44"/>
      <c r="S492" s="44"/>
      <c r="T492" s="44"/>
      <c r="U492" s="44"/>
      <c r="V492" s="44"/>
      <c r="W492" s="44"/>
      <c r="X492" s="45"/>
    </row>
    <row r="493" spans="1:24" ht="15.6">
      <c r="B493" s="44">
        <v>1</v>
      </c>
      <c r="C493" s="7" t="s">
        <v>351</v>
      </c>
      <c r="D493" s="46">
        <v>0</v>
      </c>
      <c r="E493" s="44" t="s">
        <v>49</v>
      </c>
      <c r="F493" s="50"/>
      <c r="G493" s="50"/>
      <c r="H493" s="50"/>
      <c r="I493" s="44">
        <v>1</v>
      </c>
      <c r="J493" s="44" t="s">
        <v>49</v>
      </c>
      <c r="K493" s="51">
        <v>100000</v>
      </c>
      <c r="L493" s="51">
        <f>I493*K493</f>
        <v>100000</v>
      </c>
      <c r="M493" s="46">
        <f>D493+I493</f>
        <v>1</v>
      </c>
      <c r="N493" s="44" t="s">
        <v>49</v>
      </c>
      <c r="O493" s="51">
        <f>K493</f>
        <v>100000</v>
      </c>
      <c r="P493" s="51">
        <f>M493*O493</f>
        <v>100000</v>
      </c>
      <c r="Q493" s="44"/>
      <c r="R493" s="44"/>
      <c r="S493" s="44"/>
      <c r="T493" s="44"/>
      <c r="U493" s="46">
        <v>2</v>
      </c>
      <c r="V493" s="44" t="s">
        <v>49</v>
      </c>
      <c r="W493" s="51">
        <v>100000</v>
      </c>
      <c r="X493" s="50">
        <f>U493*W493</f>
        <v>200000</v>
      </c>
    </row>
    <row r="494" spans="1:24">
      <c r="B494" s="44"/>
      <c r="C494" s="47" t="s">
        <v>365</v>
      </c>
      <c r="D494" s="46">
        <v>0</v>
      </c>
      <c r="E494" s="44" t="s">
        <v>11</v>
      </c>
      <c r="F494" s="50"/>
      <c r="G494" s="50"/>
      <c r="H494" s="50"/>
      <c r="I494" s="44"/>
      <c r="J494" s="44"/>
      <c r="K494" s="51"/>
      <c r="L494" s="51"/>
      <c r="M494" s="46">
        <f>D494+I494</f>
        <v>0</v>
      </c>
      <c r="N494" s="44" t="s">
        <v>11</v>
      </c>
      <c r="O494" s="51"/>
      <c r="P494" s="51"/>
      <c r="Q494" s="44"/>
      <c r="R494" s="44"/>
      <c r="S494" s="44"/>
      <c r="T494" s="44"/>
      <c r="U494" s="46">
        <v>79.578999999999994</v>
      </c>
      <c r="V494" s="44" t="s">
        <v>368</v>
      </c>
      <c r="W494" s="51">
        <v>875</v>
      </c>
      <c r="X494" s="50">
        <f t="shared" ref="X494:X508" si="19">U494*W494</f>
        <v>69631.625</v>
      </c>
    </row>
    <row r="495" spans="1:24">
      <c r="B495" s="44"/>
      <c r="C495" s="47" t="s">
        <v>366</v>
      </c>
      <c r="D495" s="46">
        <v>0</v>
      </c>
      <c r="E495" s="44" t="s">
        <v>11</v>
      </c>
      <c r="F495" s="50"/>
      <c r="G495" s="50"/>
      <c r="H495" s="50"/>
      <c r="I495" s="44"/>
      <c r="J495" s="44"/>
      <c r="K495" s="51"/>
      <c r="L495" s="51"/>
      <c r="M495" s="46">
        <f>D495+I495</f>
        <v>0</v>
      </c>
      <c r="N495" s="44" t="s">
        <v>276</v>
      </c>
      <c r="O495" s="51"/>
      <c r="P495" s="51"/>
      <c r="Q495" s="44"/>
      <c r="R495" s="44"/>
      <c r="S495" s="44"/>
      <c r="T495" s="44"/>
      <c r="U495" s="46">
        <v>24.1</v>
      </c>
      <c r="V495" s="44" t="s">
        <v>380</v>
      </c>
      <c r="W495" s="51">
        <v>6722</v>
      </c>
      <c r="X495" s="50">
        <f t="shared" si="19"/>
        <v>162000.20000000001</v>
      </c>
    </row>
    <row r="496" spans="1:24">
      <c r="B496" s="44"/>
      <c r="C496" s="47" t="s">
        <v>367</v>
      </c>
      <c r="D496" s="46">
        <v>0</v>
      </c>
      <c r="E496" s="44" t="s">
        <v>11</v>
      </c>
      <c r="F496" s="50"/>
      <c r="G496" s="50"/>
      <c r="H496" s="50"/>
      <c r="I496" s="44"/>
      <c r="J496" s="44"/>
      <c r="K496" s="51"/>
      <c r="L496" s="51"/>
      <c r="M496" s="46">
        <f>D497+I496</f>
        <v>0</v>
      </c>
      <c r="N496" s="44" t="s">
        <v>11</v>
      </c>
      <c r="O496" s="51"/>
      <c r="P496" s="51"/>
      <c r="Q496" s="44"/>
      <c r="R496" s="44"/>
      <c r="S496" s="44"/>
      <c r="T496" s="44"/>
      <c r="U496" s="46">
        <v>827.13</v>
      </c>
      <c r="V496" s="44" t="s">
        <v>368</v>
      </c>
      <c r="W496" s="51">
        <v>310</v>
      </c>
      <c r="X496" s="50">
        <f t="shared" si="19"/>
        <v>256410.3</v>
      </c>
    </row>
    <row r="497" spans="2:24">
      <c r="B497" s="44"/>
      <c r="C497" s="47" t="s">
        <v>371</v>
      </c>
      <c r="D497" s="46">
        <v>0</v>
      </c>
      <c r="E497" s="44" t="s">
        <v>14</v>
      </c>
      <c r="F497" s="50"/>
      <c r="G497" s="50"/>
      <c r="H497" s="50"/>
      <c r="I497" s="44"/>
      <c r="J497" s="44"/>
      <c r="K497" s="51"/>
      <c r="L497" s="51"/>
      <c r="M497" s="46">
        <v>0</v>
      </c>
      <c r="N497" s="44" t="s">
        <v>14</v>
      </c>
      <c r="O497" s="51"/>
      <c r="P497" s="51"/>
      <c r="Q497" s="44"/>
      <c r="R497" s="44"/>
      <c r="S497" s="44"/>
      <c r="T497" s="44"/>
      <c r="U497" s="46">
        <v>1</v>
      </c>
      <c r="V497" s="44" t="s">
        <v>14</v>
      </c>
      <c r="W497" s="51">
        <v>30000</v>
      </c>
      <c r="X497" s="50">
        <f t="shared" si="19"/>
        <v>30000</v>
      </c>
    </row>
    <row r="498" spans="2:24">
      <c r="B498" s="44"/>
      <c r="C498" s="47" t="s">
        <v>372</v>
      </c>
      <c r="D498" s="46">
        <v>0</v>
      </c>
      <c r="E498" s="44" t="s">
        <v>14</v>
      </c>
      <c r="F498" s="50"/>
      <c r="G498" s="50"/>
      <c r="H498" s="50"/>
      <c r="I498" s="44"/>
      <c r="J498" s="44"/>
      <c r="K498" s="51"/>
      <c r="L498" s="51"/>
      <c r="M498" s="46">
        <v>0</v>
      </c>
      <c r="N498" s="44" t="s">
        <v>14</v>
      </c>
      <c r="O498" s="51"/>
      <c r="P498" s="51"/>
      <c r="Q498" s="44"/>
      <c r="R498" s="44"/>
      <c r="S498" s="44"/>
      <c r="T498" s="44"/>
      <c r="U498" s="46">
        <v>7</v>
      </c>
      <c r="V498" s="44" t="s">
        <v>14</v>
      </c>
      <c r="W498" s="51">
        <v>40000</v>
      </c>
      <c r="X498" s="50">
        <f t="shared" si="19"/>
        <v>280000</v>
      </c>
    </row>
    <row r="499" spans="2:24">
      <c r="B499" s="44"/>
      <c r="C499" s="47" t="s">
        <v>373</v>
      </c>
      <c r="D499" s="46">
        <v>0</v>
      </c>
      <c r="E499" s="44" t="s">
        <v>49</v>
      </c>
      <c r="F499" s="50"/>
      <c r="G499" s="50"/>
      <c r="H499" s="50"/>
      <c r="I499" s="44"/>
      <c r="J499" s="44"/>
      <c r="K499" s="51"/>
      <c r="L499" s="51"/>
      <c r="M499" s="46">
        <v>0</v>
      </c>
      <c r="N499" s="44" t="s">
        <v>49</v>
      </c>
      <c r="O499" s="51"/>
      <c r="P499" s="51"/>
      <c r="Q499" s="44"/>
      <c r="R499" s="44"/>
      <c r="S499" s="44"/>
      <c r="T499" s="44"/>
      <c r="U499" s="46">
        <v>1</v>
      </c>
      <c r="V499" s="44" t="s">
        <v>49</v>
      </c>
      <c r="W499" s="51">
        <v>14500</v>
      </c>
      <c r="X499" s="50">
        <f t="shared" si="19"/>
        <v>14500</v>
      </c>
    </row>
    <row r="500" spans="2:24">
      <c r="B500" s="44"/>
      <c r="C500" s="47" t="s">
        <v>374</v>
      </c>
      <c r="D500" s="46">
        <v>0</v>
      </c>
      <c r="E500" s="44" t="s">
        <v>49</v>
      </c>
      <c r="F500" s="50"/>
      <c r="G500" s="50"/>
      <c r="H500" s="50"/>
      <c r="I500" s="44"/>
      <c r="J500" s="44"/>
      <c r="K500" s="51"/>
      <c r="L500" s="51"/>
      <c r="M500" s="46">
        <v>0</v>
      </c>
      <c r="N500" s="44" t="s">
        <v>49</v>
      </c>
      <c r="O500" s="51"/>
      <c r="P500" s="51"/>
      <c r="Q500" s="44"/>
      <c r="R500" s="44"/>
      <c r="S500" s="44"/>
      <c r="T500" s="44"/>
      <c r="U500" s="46">
        <v>1</v>
      </c>
      <c r="V500" s="44" t="s">
        <v>49</v>
      </c>
      <c r="W500" s="51">
        <v>40000</v>
      </c>
      <c r="X500" s="50">
        <f t="shared" si="19"/>
        <v>40000</v>
      </c>
    </row>
    <row r="501" spans="2:24">
      <c r="B501" s="44"/>
      <c r="C501" s="47" t="s">
        <v>375</v>
      </c>
      <c r="D501" s="46">
        <v>0</v>
      </c>
      <c r="E501" s="44" t="s">
        <v>49</v>
      </c>
      <c r="F501" s="50"/>
      <c r="G501" s="50"/>
      <c r="H501" s="50"/>
      <c r="I501" s="44"/>
      <c r="J501" s="44"/>
      <c r="K501" s="51"/>
      <c r="L501" s="51"/>
      <c r="M501" s="46">
        <v>0</v>
      </c>
      <c r="N501" s="44" t="s">
        <v>49</v>
      </c>
      <c r="O501" s="51"/>
      <c r="P501" s="51"/>
      <c r="Q501" s="44"/>
      <c r="R501" s="44"/>
      <c r="S501" s="44"/>
      <c r="T501" s="44"/>
      <c r="U501" s="46">
        <v>1</v>
      </c>
      <c r="V501" s="44" t="s">
        <v>49</v>
      </c>
      <c r="W501" s="51">
        <v>40000</v>
      </c>
      <c r="X501" s="50">
        <f t="shared" si="19"/>
        <v>40000</v>
      </c>
    </row>
    <row r="502" spans="2:24">
      <c r="B502" s="44"/>
      <c r="C502" s="47" t="s">
        <v>376</v>
      </c>
      <c r="D502" s="46">
        <v>0</v>
      </c>
      <c r="E502" s="44" t="s">
        <v>49</v>
      </c>
      <c r="F502" s="50"/>
      <c r="G502" s="50"/>
      <c r="H502" s="50"/>
      <c r="I502" s="44"/>
      <c r="J502" s="44"/>
      <c r="K502" s="51"/>
      <c r="L502" s="51"/>
      <c r="M502" s="46">
        <v>0</v>
      </c>
      <c r="N502" s="44" t="s">
        <v>49</v>
      </c>
      <c r="O502" s="51"/>
      <c r="P502" s="51"/>
      <c r="Q502" s="44"/>
      <c r="R502" s="44"/>
      <c r="S502" s="44"/>
      <c r="T502" s="44"/>
      <c r="U502" s="46">
        <v>1</v>
      </c>
      <c r="V502" s="44" t="s">
        <v>49</v>
      </c>
      <c r="W502" s="51">
        <v>14500</v>
      </c>
      <c r="X502" s="50">
        <f t="shared" si="19"/>
        <v>14500</v>
      </c>
    </row>
    <row r="503" spans="2:24">
      <c r="B503" s="44"/>
      <c r="C503" s="47" t="s">
        <v>377</v>
      </c>
      <c r="D503" s="46">
        <v>0</v>
      </c>
      <c r="E503" s="44" t="s">
        <v>49</v>
      </c>
      <c r="F503" s="50"/>
      <c r="G503" s="50"/>
      <c r="H503" s="50"/>
      <c r="I503" s="44"/>
      <c r="J503" s="44"/>
      <c r="K503" s="51"/>
      <c r="L503" s="51"/>
      <c r="M503" s="46">
        <v>0</v>
      </c>
      <c r="N503" s="44" t="s">
        <v>49</v>
      </c>
      <c r="O503" s="51"/>
      <c r="P503" s="51"/>
      <c r="Q503" s="44"/>
      <c r="R503" s="44"/>
      <c r="S503" s="44"/>
      <c r="T503" s="44"/>
      <c r="U503" s="46">
        <v>1</v>
      </c>
      <c r="V503" s="44" t="s">
        <v>49</v>
      </c>
      <c r="W503" s="51">
        <v>14500</v>
      </c>
      <c r="X503" s="50">
        <f t="shared" si="19"/>
        <v>14500</v>
      </c>
    </row>
    <row r="504" spans="2:24">
      <c r="B504" s="44"/>
      <c r="C504" s="47" t="s">
        <v>378</v>
      </c>
      <c r="D504" s="46">
        <v>0</v>
      </c>
      <c r="E504" s="44" t="s">
        <v>49</v>
      </c>
      <c r="F504" s="50"/>
      <c r="G504" s="50"/>
      <c r="H504" s="50"/>
      <c r="I504" s="44"/>
      <c r="J504" s="44"/>
      <c r="K504" s="51"/>
      <c r="L504" s="51"/>
      <c r="M504" s="46">
        <v>0</v>
      </c>
      <c r="N504" s="44" t="s">
        <v>49</v>
      </c>
      <c r="O504" s="51"/>
      <c r="P504" s="51"/>
      <c r="Q504" s="44"/>
      <c r="R504" s="44"/>
      <c r="S504" s="44"/>
      <c r="T504" s="44"/>
      <c r="U504" s="46">
        <v>1</v>
      </c>
      <c r="V504" s="44" t="s">
        <v>49</v>
      </c>
      <c r="W504" s="51">
        <v>185000</v>
      </c>
      <c r="X504" s="50">
        <f t="shared" si="19"/>
        <v>185000</v>
      </c>
    </row>
    <row r="505" spans="2:24">
      <c r="B505" s="44"/>
      <c r="C505" s="47" t="s">
        <v>379</v>
      </c>
      <c r="D505" s="46">
        <v>0</v>
      </c>
      <c r="E505" s="44" t="s">
        <v>49</v>
      </c>
      <c r="F505" s="50"/>
      <c r="G505" s="50"/>
      <c r="H505" s="50"/>
      <c r="I505" s="44"/>
      <c r="J505" s="44"/>
      <c r="K505" s="51"/>
      <c r="L505" s="51"/>
      <c r="M505" s="46">
        <v>0</v>
      </c>
      <c r="N505" s="44" t="s">
        <v>49</v>
      </c>
      <c r="O505" s="51"/>
      <c r="P505" s="51"/>
      <c r="U505" s="46">
        <v>1</v>
      </c>
      <c r="V505" s="44" t="s">
        <v>49</v>
      </c>
      <c r="W505" s="51">
        <v>185000</v>
      </c>
      <c r="X505" s="50">
        <f t="shared" si="19"/>
        <v>185000</v>
      </c>
    </row>
    <row r="506" spans="2:24" ht="156">
      <c r="B506" s="44"/>
      <c r="C506" s="7" t="s">
        <v>381</v>
      </c>
      <c r="D506" s="44">
        <v>0</v>
      </c>
      <c r="E506" s="44" t="s">
        <v>14</v>
      </c>
      <c r="F506" s="50"/>
      <c r="G506" s="50"/>
      <c r="H506" s="50"/>
      <c r="I506" s="44"/>
      <c r="J506" s="44"/>
      <c r="K506" s="51"/>
      <c r="L506" s="51"/>
      <c r="M506" s="44">
        <v>0</v>
      </c>
      <c r="N506" s="44" t="s">
        <v>14</v>
      </c>
      <c r="O506" s="51"/>
      <c r="P506" s="51"/>
      <c r="U506" s="44">
        <v>1</v>
      </c>
      <c r="V506" s="44" t="s">
        <v>14</v>
      </c>
      <c r="W506" s="51">
        <v>4708000</v>
      </c>
      <c r="X506" s="50">
        <f t="shared" si="19"/>
        <v>4708000</v>
      </c>
    </row>
    <row r="507" spans="2:24" ht="28.8">
      <c r="B507" s="44"/>
      <c r="C507" s="47" t="s">
        <v>382</v>
      </c>
      <c r="D507" s="44">
        <v>0</v>
      </c>
      <c r="E507" s="44" t="s">
        <v>49</v>
      </c>
      <c r="F507" s="50"/>
      <c r="G507" s="50"/>
      <c r="H507" s="50"/>
      <c r="I507" s="44"/>
      <c r="J507" s="44"/>
      <c r="K507" s="51"/>
      <c r="L507" s="51"/>
      <c r="M507" s="44" t="s">
        <v>383</v>
      </c>
      <c r="N507" s="44"/>
      <c r="O507" s="51"/>
      <c r="P507" s="51"/>
      <c r="U507" s="44">
        <v>1</v>
      </c>
      <c r="V507" s="44" t="s">
        <v>49</v>
      </c>
      <c r="W507" s="51">
        <v>8000000</v>
      </c>
      <c r="X507" s="50">
        <f t="shared" si="19"/>
        <v>8000000</v>
      </c>
    </row>
    <row r="508" spans="2:24">
      <c r="B508" s="44"/>
      <c r="C508" s="47" t="s">
        <v>384</v>
      </c>
      <c r="D508" s="44">
        <v>0</v>
      </c>
      <c r="E508" s="44"/>
      <c r="F508" s="50"/>
      <c r="G508" s="50">
        <v>2542</v>
      </c>
      <c r="H508" s="50"/>
      <c r="I508" s="44"/>
      <c r="J508" s="44"/>
      <c r="K508" s="51"/>
      <c r="L508" s="51"/>
      <c r="Q508" s="44"/>
      <c r="R508" s="44"/>
      <c r="S508" s="51"/>
      <c r="T508" s="51"/>
      <c r="U508" s="44">
        <v>265.37</v>
      </c>
      <c r="V508" s="44"/>
      <c r="W508" s="51">
        <v>2542</v>
      </c>
      <c r="X508" s="50">
        <f t="shared" si="19"/>
        <v>674570.54</v>
      </c>
    </row>
    <row r="509" spans="2:24">
      <c r="B509" s="44"/>
      <c r="C509" s="47" t="s">
        <v>386</v>
      </c>
      <c r="D509" s="44"/>
      <c r="E509" s="44"/>
      <c r="F509" s="50"/>
      <c r="G509" s="50"/>
      <c r="H509" s="50"/>
      <c r="I509" s="44"/>
      <c r="J509" s="44"/>
      <c r="K509" s="51"/>
      <c r="L509" s="51"/>
      <c r="Q509" s="44"/>
      <c r="R509" s="44"/>
      <c r="S509" s="51"/>
      <c r="T509" s="51"/>
      <c r="U509" s="44"/>
      <c r="V509" s="44"/>
      <c r="W509" s="51"/>
      <c r="X509" s="50"/>
    </row>
    <row r="510" spans="2:24">
      <c r="B510" s="44"/>
      <c r="C510" s="47"/>
      <c r="D510" s="44"/>
      <c r="E510" s="44"/>
      <c r="F510" s="50"/>
      <c r="G510" s="50"/>
      <c r="H510" s="50"/>
      <c r="I510" s="44"/>
      <c r="J510" s="44"/>
      <c r="K510" s="51"/>
      <c r="L510" s="51"/>
      <c r="Q510" s="44"/>
      <c r="R510" s="44"/>
      <c r="S510" s="51"/>
      <c r="T510" s="51"/>
      <c r="U510" s="44"/>
      <c r="V510" s="44"/>
      <c r="W510" s="51"/>
      <c r="X510" s="50"/>
    </row>
    <row r="511" spans="2:24">
      <c r="B511" s="44"/>
      <c r="C511" s="47"/>
      <c r="D511" s="44"/>
      <c r="E511" s="44"/>
      <c r="F511" s="50"/>
      <c r="G511" s="50"/>
      <c r="H511" s="50"/>
      <c r="I511" s="44"/>
      <c r="J511" s="44"/>
      <c r="K511" s="51"/>
      <c r="L511" s="51"/>
      <c r="Q511" s="44"/>
      <c r="R511" s="44"/>
      <c r="S511" s="51"/>
      <c r="T511" s="51"/>
      <c r="U511" s="44"/>
      <c r="V511" s="44"/>
      <c r="W511" s="51"/>
      <c r="X511" s="50"/>
    </row>
    <row r="512" spans="2:24">
      <c r="B512" s="44"/>
      <c r="C512" s="47"/>
      <c r="D512" s="44"/>
      <c r="E512" s="44"/>
      <c r="F512" s="50"/>
      <c r="G512" s="50"/>
      <c r="H512" s="50"/>
      <c r="I512" s="44"/>
      <c r="J512" s="44"/>
      <c r="K512" s="51"/>
      <c r="L512" s="51"/>
      <c r="Q512" s="44"/>
      <c r="R512" s="44"/>
      <c r="S512" s="51"/>
      <c r="T512" s="51"/>
      <c r="U512" s="44"/>
      <c r="V512" s="44"/>
      <c r="W512" s="51"/>
      <c r="X512" s="50"/>
    </row>
    <row r="513" spans="2:24">
      <c r="B513" s="44"/>
      <c r="C513" s="47"/>
      <c r="D513" s="44"/>
      <c r="E513" s="44"/>
      <c r="F513" s="50"/>
      <c r="G513" s="50"/>
      <c r="H513" s="50"/>
      <c r="I513" s="44"/>
      <c r="J513" s="44"/>
      <c r="K513" s="51"/>
      <c r="L513" s="51"/>
      <c r="Q513" s="44"/>
      <c r="R513" s="44"/>
      <c r="S513" s="51"/>
      <c r="T513" s="51"/>
      <c r="U513" s="44"/>
      <c r="V513" s="44"/>
      <c r="W513" s="51"/>
      <c r="X513" s="50"/>
    </row>
    <row r="514" spans="2:24">
      <c r="B514" s="44"/>
      <c r="C514" s="47"/>
      <c r="D514" s="44"/>
      <c r="E514" s="44"/>
      <c r="F514" s="50"/>
      <c r="G514" s="50"/>
      <c r="H514" s="50"/>
      <c r="I514" s="44"/>
      <c r="J514" s="44"/>
      <c r="K514" s="51"/>
      <c r="L514" s="51"/>
      <c r="Q514" s="44"/>
      <c r="R514" s="44"/>
      <c r="S514" s="44"/>
      <c r="T514" s="44"/>
      <c r="U514" s="44"/>
      <c r="V514" s="44"/>
      <c r="W514" s="51"/>
      <c r="X514" s="50"/>
    </row>
    <row r="515" spans="2:24">
      <c r="B515" s="44"/>
      <c r="C515" s="47"/>
      <c r="D515" s="44"/>
      <c r="E515" s="44"/>
      <c r="F515" s="50"/>
      <c r="G515" s="50"/>
      <c r="H515" s="45"/>
      <c r="I515" s="44"/>
      <c r="J515" s="44"/>
      <c r="K515" s="51"/>
      <c r="L515" s="51"/>
      <c r="Q515" s="44"/>
      <c r="R515" s="44"/>
      <c r="S515" s="44"/>
      <c r="T515" s="44"/>
      <c r="U515" s="44"/>
      <c r="V515" s="44"/>
      <c r="W515" s="51"/>
      <c r="X515" s="50"/>
    </row>
    <row r="516" spans="2:24">
      <c r="B516" s="44"/>
      <c r="C516" s="47"/>
      <c r="D516" s="44"/>
      <c r="E516" s="44"/>
      <c r="F516" s="50"/>
      <c r="G516" s="50"/>
      <c r="H516" s="45"/>
      <c r="I516" s="44"/>
      <c r="J516" s="44"/>
      <c r="K516" s="51"/>
      <c r="L516" s="51"/>
      <c r="Q516" s="44"/>
      <c r="R516" s="44"/>
      <c r="S516" s="44"/>
      <c r="T516" s="44"/>
      <c r="U516" s="44"/>
      <c r="V516" s="44"/>
      <c r="W516" s="51"/>
      <c r="X516" s="50"/>
    </row>
    <row r="517" spans="2:24">
      <c r="B517" s="44"/>
      <c r="C517" s="47"/>
      <c r="D517" s="44"/>
      <c r="E517" s="44"/>
      <c r="F517" s="50"/>
      <c r="G517" s="50"/>
      <c r="H517" s="45"/>
      <c r="I517" s="44"/>
      <c r="J517" s="44"/>
      <c r="K517" s="51"/>
      <c r="L517" s="51"/>
      <c r="Q517" s="44"/>
      <c r="R517" s="44"/>
      <c r="S517" s="44"/>
      <c r="T517" s="44"/>
      <c r="U517" s="44"/>
      <c r="V517" s="44"/>
      <c r="W517" s="51"/>
      <c r="X517" s="50"/>
    </row>
    <row r="518" spans="2:24">
      <c r="B518" s="44"/>
      <c r="C518" s="47"/>
      <c r="D518" s="44"/>
      <c r="E518" s="44"/>
      <c r="F518" s="50"/>
      <c r="G518" s="50"/>
      <c r="H518" s="45"/>
      <c r="I518" s="44"/>
      <c r="J518" s="44"/>
      <c r="K518" s="51"/>
      <c r="L518" s="51"/>
      <c r="Q518" s="44"/>
      <c r="R518" s="44"/>
      <c r="S518" s="44"/>
      <c r="T518" s="44"/>
      <c r="U518" s="44"/>
      <c r="V518" s="44"/>
      <c r="W518" s="51"/>
      <c r="X518" s="50"/>
    </row>
    <row r="519" spans="2:24">
      <c r="B519" s="44"/>
      <c r="C519" s="47"/>
      <c r="D519" s="44"/>
      <c r="E519" s="44"/>
      <c r="F519" s="50"/>
      <c r="G519" s="50"/>
      <c r="H519" s="45"/>
      <c r="I519" s="44"/>
      <c r="J519" s="44"/>
      <c r="K519" s="44"/>
      <c r="L519" s="44"/>
      <c r="Q519" s="44"/>
      <c r="R519" s="44"/>
      <c r="S519" s="44"/>
      <c r="T519" s="44"/>
      <c r="U519" s="44"/>
      <c r="V519" s="44"/>
      <c r="W519" s="51"/>
      <c r="X519" s="50"/>
    </row>
    <row r="520" spans="2:24">
      <c r="B520" s="44"/>
      <c r="C520" s="47"/>
      <c r="D520" s="44"/>
      <c r="E520" s="44"/>
      <c r="F520" s="50"/>
      <c r="G520" s="50"/>
      <c r="H520" s="45"/>
      <c r="I520" s="44"/>
      <c r="J520" s="44"/>
      <c r="K520" s="44"/>
      <c r="L520" s="44"/>
      <c r="Q520" s="44"/>
      <c r="R520" s="44"/>
      <c r="S520" s="44"/>
      <c r="T520" s="44"/>
      <c r="U520" s="44"/>
      <c r="V520" s="44"/>
      <c r="W520" s="44"/>
      <c r="X520" s="45"/>
    </row>
    <row r="521" spans="2:24">
      <c r="B521" s="44"/>
      <c r="C521" s="47"/>
      <c r="D521" s="44"/>
      <c r="E521" s="44"/>
      <c r="F521" s="50"/>
      <c r="G521" s="50"/>
      <c r="H521" s="45"/>
      <c r="I521" s="44"/>
      <c r="J521" s="44"/>
      <c r="K521" s="44"/>
      <c r="L521" s="44"/>
      <c r="Q521" s="44"/>
      <c r="R521" s="44"/>
      <c r="S521" s="44"/>
      <c r="T521" s="44"/>
      <c r="U521" s="44"/>
      <c r="V521" s="44"/>
      <c r="W521" s="44"/>
      <c r="X521" s="45"/>
    </row>
    <row r="522" spans="2:24">
      <c r="B522" s="44"/>
      <c r="C522" s="47"/>
      <c r="D522" s="44"/>
      <c r="E522" s="44"/>
      <c r="F522" s="45"/>
      <c r="G522" s="45"/>
      <c r="H522" s="45"/>
      <c r="I522" s="44"/>
      <c r="J522" s="44"/>
      <c r="K522" s="44"/>
      <c r="L522" s="44"/>
      <c r="Q522" s="44"/>
      <c r="R522" s="44"/>
      <c r="S522" s="44"/>
      <c r="T522" s="44"/>
      <c r="U522" s="44"/>
      <c r="V522" s="44"/>
      <c r="W522" s="44"/>
      <c r="X522" s="45"/>
    </row>
  </sheetData>
  <autoFilter ref="R1:R522" xr:uid="{18D26091-4A55-4C0B-B84E-D676B2E9EBE5}">
    <filterColumn colId="0">
      <filters blank="1">
        <filter val="Cum"/>
        <filter val="Each"/>
        <filter val="Job"/>
        <filter val="Kgs"/>
        <filter val="MT"/>
        <filter val="Nos"/>
        <filter val="Pts"/>
        <filter val="Rmt"/>
        <filter val="Sqm"/>
      </filters>
    </filterColumn>
  </autoFilter>
  <sortState xmlns:xlrd2="http://schemas.microsoft.com/office/spreadsheetml/2017/richdata2" ref="B6:T245">
    <sortCondition ref="B6:B245"/>
  </sortState>
  <mergeCells count="12">
    <mergeCell ref="C2:C3"/>
    <mergeCell ref="B2:B3"/>
    <mergeCell ref="D3:E3"/>
    <mergeCell ref="D2:H2"/>
    <mergeCell ref="U3:V3"/>
    <mergeCell ref="U2:X2"/>
    <mergeCell ref="I3:J3"/>
    <mergeCell ref="I2:L2"/>
    <mergeCell ref="M3:N3"/>
    <mergeCell ref="M2:P2"/>
    <mergeCell ref="Q2:T2"/>
    <mergeCell ref="Q3:R3"/>
  </mergeCells>
  <pageMargins left="0.19685039370078741" right="3.937007874015748E-2" top="0.55118110236220474" bottom="0.15748031496062992" header="0.31496062992125984" footer="0.31496062992125984"/>
  <pageSetup paperSize="8" scale="6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B3157-674A-4302-8748-98884849758D}">
  <dimension ref="B3:G17"/>
  <sheetViews>
    <sheetView topLeftCell="A9" workbookViewId="0">
      <selection activeCell="O14" sqref="O14"/>
    </sheetView>
  </sheetViews>
  <sheetFormatPr defaultRowHeight="14.4"/>
  <sheetData>
    <row r="3" spans="2:7">
      <c r="B3">
        <v>2.9449999999999998</v>
      </c>
      <c r="C3">
        <v>3.4950000000000001</v>
      </c>
      <c r="D3">
        <v>0.23</v>
      </c>
      <c r="E3">
        <f>B3*C3*D3</f>
        <v>2.36733825</v>
      </c>
      <c r="G3">
        <f>B3*C3</f>
        <v>10.292774999999999</v>
      </c>
    </row>
    <row r="4" spans="2:7">
      <c r="B4">
        <v>0.98</v>
      </c>
      <c r="C4">
        <v>3.06</v>
      </c>
      <c r="D4">
        <v>0.1</v>
      </c>
      <c r="F4">
        <f>B4*C4</f>
        <v>2.9988000000000001</v>
      </c>
    </row>
    <row r="5" spans="2:7">
      <c r="B5">
        <v>1.2</v>
      </c>
      <c r="C5">
        <v>2.1</v>
      </c>
      <c r="D5">
        <v>0.23</v>
      </c>
      <c r="E5">
        <f t="shared" ref="E5:E16" si="0">B5*C5*D5</f>
        <v>0.5796</v>
      </c>
      <c r="G5">
        <f>B5*C5</f>
        <v>2.52</v>
      </c>
    </row>
    <row r="6" spans="2:7">
      <c r="B6">
        <f>0.574+0.562</f>
        <v>1.1360000000000001</v>
      </c>
      <c r="C6">
        <v>2.6</v>
      </c>
      <c r="D6">
        <v>0.23</v>
      </c>
      <c r="E6">
        <f t="shared" si="0"/>
        <v>0.67932800000000004</v>
      </c>
      <c r="G6">
        <f t="shared" ref="G6:G16" si="1">B6*C6</f>
        <v>2.9536000000000002</v>
      </c>
    </row>
    <row r="7" spans="2:7">
      <c r="B7">
        <v>3.5150000000000001</v>
      </c>
      <c r="C7">
        <v>1.67</v>
      </c>
      <c r="D7">
        <v>0.3</v>
      </c>
      <c r="E7">
        <f t="shared" si="0"/>
        <v>1.761015</v>
      </c>
      <c r="G7">
        <f t="shared" si="1"/>
        <v>5.87005</v>
      </c>
    </row>
    <row r="8" spans="2:7">
      <c r="B8">
        <f>1.7*2</f>
        <v>3.4</v>
      </c>
      <c r="C8">
        <v>0.25</v>
      </c>
      <c r="D8">
        <v>0.15</v>
      </c>
      <c r="F8">
        <f>B8*C8</f>
        <v>0.85</v>
      </c>
    </row>
    <row r="9" spans="2:7">
      <c r="B9">
        <v>2.1</v>
      </c>
      <c r="C9">
        <v>3.4950000000000001</v>
      </c>
      <c r="D9">
        <v>0.1</v>
      </c>
      <c r="F9">
        <f>B9*C9</f>
        <v>7.3395000000000001</v>
      </c>
    </row>
    <row r="10" spans="2:7">
      <c r="B10">
        <f>0.566+0.562</f>
        <v>1.1280000000000001</v>
      </c>
      <c r="C10">
        <v>2.6</v>
      </c>
      <c r="D10">
        <v>0.23</v>
      </c>
      <c r="E10">
        <f t="shared" si="0"/>
        <v>0.67454400000000014</v>
      </c>
      <c r="F10">
        <f>SUM(F4:F9)</f>
        <v>11.1883</v>
      </c>
      <c r="G10">
        <f t="shared" si="1"/>
        <v>2.9328000000000003</v>
      </c>
    </row>
    <row r="11" spans="2:7">
      <c r="B11">
        <f>0.574+0.562</f>
        <v>1.1360000000000001</v>
      </c>
      <c r="C11">
        <v>2.6</v>
      </c>
      <c r="D11">
        <v>0.23</v>
      </c>
      <c r="E11">
        <f t="shared" si="0"/>
        <v>0.67932800000000004</v>
      </c>
      <c r="G11">
        <f t="shared" si="1"/>
        <v>2.9536000000000002</v>
      </c>
    </row>
    <row r="12" spans="2:7">
      <c r="B12">
        <f>0.574+0.562</f>
        <v>1.1360000000000001</v>
      </c>
      <c r="C12">
        <v>2.6</v>
      </c>
      <c r="D12">
        <v>0.23</v>
      </c>
      <c r="E12">
        <f t="shared" si="0"/>
        <v>0.67932800000000004</v>
      </c>
      <c r="G12">
        <f t="shared" si="1"/>
        <v>2.9536000000000002</v>
      </c>
    </row>
    <row r="13" spans="2:7">
      <c r="B13">
        <v>1.8</v>
      </c>
      <c r="C13">
        <v>2.1</v>
      </c>
      <c r="D13">
        <v>0.23</v>
      </c>
      <c r="E13">
        <f t="shared" si="0"/>
        <v>0.86940000000000006</v>
      </c>
      <c r="G13">
        <f t="shared" si="1"/>
        <v>3.7800000000000002</v>
      </c>
    </row>
    <row r="14" spans="2:7">
      <c r="B14">
        <v>1.1399999999999999</v>
      </c>
      <c r="C14">
        <v>2.15</v>
      </c>
      <c r="D14">
        <v>0.23</v>
      </c>
      <c r="E14">
        <f t="shared" si="0"/>
        <v>0.56372999999999995</v>
      </c>
      <c r="G14">
        <f t="shared" si="1"/>
        <v>2.4509999999999996</v>
      </c>
    </row>
    <row r="15" spans="2:7">
      <c r="B15">
        <f>0.57+0.57</f>
        <v>1.1399999999999999</v>
      </c>
      <c r="C15">
        <v>2.6</v>
      </c>
      <c r="D15">
        <v>0.23</v>
      </c>
      <c r="E15">
        <f t="shared" si="0"/>
        <v>0.68171999999999999</v>
      </c>
      <c r="G15">
        <f t="shared" si="1"/>
        <v>2.964</v>
      </c>
    </row>
    <row r="16" spans="2:7">
      <c r="B16">
        <v>1</v>
      </c>
      <c r="C16">
        <v>2.1</v>
      </c>
      <c r="D16">
        <v>0.23</v>
      </c>
      <c r="E16">
        <f t="shared" si="0"/>
        <v>0.48300000000000004</v>
      </c>
      <c r="G16">
        <f t="shared" si="1"/>
        <v>2.1</v>
      </c>
    </row>
    <row r="17" spans="5:7">
      <c r="E17">
        <f>SUM(E3:E16)</f>
        <v>10.018331250000001</v>
      </c>
      <c r="G17">
        <f>SUM(G3:G16)</f>
        <v>41.771425000000001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Master BOQ Final Awarded (2)</vt:lpstr>
      <vt:lpstr>Master BOQ Final Awarded (3)</vt:lpstr>
      <vt:lpstr>Sheet1 (2)</vt:lpstr>
      <vt:lpstr>RE2</vt:lpstr>
      <vt:lpstr>RE1</vt:lpstr>
      <vt:lpstr>Sheet1</vt:lpstr>
      <vt:lpstr>Sheet2</vt:lpstr>
      <vt:lpstr>'Master BOQ Final Awarded (2)'!Print_Titles</vt:lpstr>
      <vt:lpstr>'Master BOQ Final Awarded (3)'!Print_Titles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venu d</dc:creator>
  <cp:lastModifiedBy>shiva manohar</cp:lastModifiedBy>
  <cp:lastPrinted>2023-11-08T11:07:58Z</cp:lastPrinted>
  <dcterms:created xsi:type="dcterms:W3CDTF">2023-01-24T12:10:07Z</dcterms:created>
  <dcterms:modified xsi:type="dcterms:W3CDTF">2023-11-10T07:43:01Z</dcterms:modified>
</cp:coreProperties>
</file>