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SOTC\RE\"/>
    </mc:Choice>
  </mc:AlternateContent>
  <xr:revisionPtr revIDLastSave="0" documentId="13_ncr:1_{8EEFBA07-09EA-4F79-B0BD-15E3E68659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PS Asta" sheetId="1" r:id="rId1"/>
  </sheets>
  <definedNames>
    <definedName name="_xlnm._FilterDatabase" localSheetId="0" hidden="1">'MPS Asta'!$S$4:$AC$123</definedName>
    <definedName name="_xlnm.Print_Area" localSheetId="0">'MPS Asta'!$B$4:$I$123</definedName>
    <definedName name="_xlnm.Print_Titles" localSheetId="0">'MPS Asta'!$2:$4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AB15" i="1"/>
  <c r="AC15" i="1" s="1"/>
  <c r="O15" i="1"/>
  <c r="W15" i="1" s="1"/>
  <c r="Y15" i="1" s="1"/>
  <c r="I16" i="1"/>
  <c r="P106" i="1"/>
  <c r="O106" i="1"/>
  <c r="Q106" i="1" s="1"/>
  <c r="L106" i="1"/>
  <c r="M106" i="1" s="1"/>
  <c r="L103" i="1"/>
  <c r="M103" i="1" s="1"/>
  <c r="L99" i="1"/>
  <c r="M99" i="1" s="1"/>
  <c r="P99" i="1"/>
  <c r="Q99" i="1" s="1"/>
  <c r="P103" i="1"/>
  <c r="Q103" i="1" s="1"/>
  <c r="Z123" i="1"/>
  <c r="X8" i="1"/>
  <c r="AA10" i="1"/>
  <c r="AA8" i="1"/>
  <c r="I149" i="1"/>
  <c r="I148" i="1"/>
  <c r="I147" i="1"/>
  <c r="I150" i="1" l="1"/>
  <c r="X109" i="1"/>
  <c r="X94" i="1"/>
  <c r="X92" i="1"/>
  <c r="X87" i="1"/>
  <c r="X82" i="1"/>
  <c r="X79" i="1"/>
  <c r="X76" i="1"/>
  <c r="X74" i="1"/>
  <c r="X73" i="1"/>
  <c r="X10" i="1"/>
  <c r="T107" i="1"/>
  <c r="T100" i="1"/>
  <c r="T97" i="1"/>
  <c r="T96" i="1"/>
  <c r="T95" i="1"/>
  <c r="T93" i="1"/>
  <c r="T88" i="1"/>
  <c r="T85" i="1"/>
  <c r="T83" i="1"/>
  <c r="T81" i="1"/>
  <c r="T80" i="1"/>
  <c r="T78" i="1"/>
  <c r="T77" i="1"/>
  <c r="T75" i="1"/>
  <c r="T72" i="1"/>
  <c r="T71" i="1"/>
  <c r="T70" i="1"/>
  <c r="T68" i="1"/>
  <c r="T67" i="1"/>
  <c r="T60" i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3" i="1"/>
  <c r="AC103" i="1" s="1"/>
  <c r="AB102" i="1"/>
  <c r="AC102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C94" i="1" s="1"/>
  <c r="AB93" i="1"/>
  <c r="AC93" i="1" s="1"/>
  <c r="AB92" i="1"/>
  <c r="AC92" i="1" s="1"/>
  <c r="AB91" i="1"/>
  <c r="AC91" i="1" s="1"/>
  <c r="AB90" i="1"/>
  <c r="AC90" i="1" s="1"/>
  <c r="AB89" i="1"/>
  <c r="AC89" i="1" s="1"/>
  <c r="AB88" i="1"/>
  <c r="AC88" i="1" s="1"/>
  <c r="AB87" i="1"/>
  <c r="AC87" i="1" s="1"/>
  <c r="AB86" i="1"/>
  <c r="AC86" i="1" s="1"/>
  <c r="AB85" i="1"/>
  <c r="AC85" i="1" s="1"/>
  <c r="AB84" i="1"/>
  <c r="AC84" i="1" s="1"/>
  <c r="AB83" i="1"/>
  <c r="AC83" i="1" s="1"/>
  <c r="AB82" i="1"/>
  <c r="AC82" i="1" s="1"/>
  <c r="AB81" i="1"/>
  <c r="AC81" i="1" s="1"/>
  <c r="AB80" i="1"/>
  <c r="AC80" i="1" s="1"/>
  <c r="AB79" i="1"/>
  <c r="AC79" i="1" s="1"/>
  <c r="AB78" i="1"/>
  <c r="AC78" i="1" s="1"/>
  <c r="AB77" i="1"/>
  <c r="AC77" i="1" s="1"/>
  <c r="AB76" i="1"/>
  <c r="AC76" i="1" s="1"/>
  <c r="AB75" i="1"/>
  <c r="AC75" i="1" s="1"/>
  <c r="AB74" i="1"/>
  <c r="AC74" i="1" s="1"/>
  <c r="AB73" i="1"/>
  <c r="AC73" i="1" s="1"/>
  <c r="AB72" i="1"/>
  <c r="AC72" i="1" s="1"/>
  <c r="AB71" i="1"/>
  <c r="AC71" i="1" s="1"/>
  <c r="AB70" i="1"/>
  <c r="AC70" i="1" s="1"/>
  <c r="AB69" i="1"/>
  <c r="AC69" i="1" s="1"/>
  <c r="AB68" i="1"/>
  <c r="AC68" i="1" s="1"/>
  <c r="AB67" i="1"/>
  <c r="AC67" i="1" s="1"/>
  <c r="AB63" i="1"/>
  <c r="AC63" i="1" s="1"/>
  <c r="AB62" i="1"/>
  <c r="AC62" i="1" s="1"/>
  <c r="AB61" i="1"/>
  <c r="AC61" i="1" s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4" i="1"/>
  <c r="AC54" i="1" s="1"/>
  <c r="AB53" i="1"/>
  <c r="AC53" i="1" s="1"/>
  <c r="AB52" i="1"/>
  <c r="AC52" i="1" s="1"/>
  <c r="AB51" i="1"/>
  <c r="AC51" i="1" s="1"/>
  <c r="AB50" i="1"/>
  <c r="AC50" i="1" s="1"/>
  <c r="AB49" i="1"/>
  <c r="AC49" i="1" s="1"/>
  <c r="AB48" i="1"/>
  <c r="AC48" i="1" s="1"/>
  <c r="AB47" i="1"/>
  <c r="AC47" i="1" s="1"/>
  <c r="AB46" i="1"/>
  <c r="AC46" i="1" s="1"/>
  <c r="AB45" i="1"/>
  <c r="AC45" i="1" s="1"/>
  <c r="AB44" i="1"/>
  <c r="AC44" i="1" s="1"/>
  <c r="AB43" i="1"/>
  <c r="AC43" i="1" s="1"/>
  <c r="AB42" i="1"/>
  <c r="AC42" i="1" s="1"/>
  <c r="AB41" i="1"/>
  <c r="AC41" i="1" s="1"/>
  <c r="AB40" i="1"/>
  <c r="AC40" i="1" s="1"/>
  <c r="AB39" i="1"/>
  <c r="AC39" i="1" s="1"/>
  <c r="AB38" i="1"/>
  <c r="AC38" i="1" s="1"/>
  <c r="AB37" i="1"/>
  <c r="AC37" i="1" s="1"/>
  <c r="AB36" i="1"/>
  <c r="AC36" i="1" s="1"/>
  <c r="AB35" i="1"/>
  <c r="AC35" i="1" s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3" i="1"/>
  <c r="AB12" i="1"/>
  <c r="AC12" i="1" s="1"/>
  <c r="AB10" i="1"/>
  <c r="S107" i="1"/>
  <c r="S100" i="1"/>
  <c r="S96" i="1"/>
  <c r="S83" i="1"/>
  <c r="S81" i="1"/>
  <c r="O13" i="1"/>
  <c r="O10" i="1"/>
  <c r="O8" i="1"/>
  <c r="W8" i="1" s="1"/>
  <c r="Y8" i="1" s="1"/>
  <c r="I14" i="1"/>
  <c r="U107" i="1" l="1"/>
  <c r="AC118" i="1"/>
  <c r="AC122" i="1" s="1"/>
  <c r="AC13" i="1"/>
  <c r="AC10" i="1"/>
  <c r="U100" i="1"/>
  <c r="U81" i="1"/>
  <c r="U96" i="1"/>
  <c r="U83" i="1"/>
  <c r="W10" i="1"/>
  <c r="Y10" i="1" s="1"/>
  <c r="Y64" i="1" s="1"/>
  <c r="Y121" i="1" s="1"/>
  <c r="I11" i="1"/>
  <c r="I9" i="1"/>
  <c r="AB8" i="1" l="1"/>
  <c r="AC8" i="1" s="1"/>
  <c r="AC64" i="1" s="1"/>
  <c r="AC121" i="1" s="1"/>
  <c r="AC123" i="1" s="1"/>
  <c r="O132" i="1" l="1"/>
  <c r="O131" i="1"/>
  <c r="O130" i="1"/>
  <c r="O129" i="1"/>
  <c r="I132" i="1"/>
  <c r="I131" i="1"/>
  <c r="I130" i="1"/>
  <c r="I129" i="1"/>
  <c r="I134" i="1" l="1"/>
  <c r="I138" i="1" s="1"/>
  <c r="P132" i="1"/>
  <c r="Q132" i="1" s="1"/>
  <c r="L132" i="1"/>
  <c r="M132" i="1" s="1"/>
  <c r="P131" i="1"/>
  <c r="Q131" i="1" s="1"/>
  <c r="L131" i="1"/>
  <c r="M131" i="1" s="1"/>
  <c r="P130" i="1"/>
  <c r="L130" i="1"/>
  <c r="M130" i="1" s="1"/>
  <c r="P129" i="1"/>
  <c r="Q129" i="1"/>
  <c r="L129" i="1"/>
  <c r="M129" i="1" s="1"/>
  <c r="M134" i="1" s="1"/>
  <c r="Q130" i="1" l="1"/>
  <c r="P114" i="1"/>
  <c r="P113" i="1"/>
  <c r="P112" i="1"/>
  <c r="P111" i="1"/>
  <c r="P110" i="1"/>
  <c r="P109" i="1"/>
  <c r="P108" i="1"/>
  <c r="P105" i="1"/>
  <c r="P102" i="1"/>
  <c r="P98" i="1"/>
  <c r="P97" i="1"/>
  <c r="P95" i="1"/>
  <c r="P94" i="1"/>
  <c r="P93" i="1"/>
  <c r="P92" i="1"/>
  <c r="P91" i="1"/>
  <c r="P90" i="1"/>
  <c r="P89" i="1"/>
  <c r="P88" i="1"/>
  <c r="P87" i="1"/>
  <c r="P86" i="1"/>
  <c r="P85" i="1"/>
  <c r="P84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3" i="1"/>
  <c r="P12" i="1"/>
  <c r="P10" i="1"/>
  <c r="P8" i="1"/>
  <c r="O114" i="1"/>
  <c r="O113" i="1"/>
  <c r="O112" i="1"/>
  <c r="O111" i="1"/>
  <c r="O110" i="1"/>
  <c r="O109" i="1"/>
  <c r="W109" i="1" s="1"/>
  <c r="Y109" i="1" s="1"/>
  <c r="O108" i="1"/>
  <c r="O105" i="1"/>
  <c r="O97" i="1"/>
  <c r="S97" i="1" s="1"/>
  <c r="U97" i="1" s="1"/>
  <c r="O95" i="1"/>
  <c r="S95" i="1" s="1"/>
  <c r="U95" i="1" s="1"/>
  <c r="O94" i="1"/>
  <c r="W94" i="1" s="1"/>
  <c r="Y94" i="1" s="1"/>
  <c r="O93" i="1"/>
  <c r="S93" i="1" s="1"/>
  <c r="U93" i="1" s="1"/>
  <c r="O92" i="1"/>
  <c r="W92" i="1" s="1"/>
  <c r="Y92" i="1" s="1"/>
  <c r="O91" i="1"/>
  <c r="O90" i="1"/>
  <c r="O89" i="1"/>
  <c r="O88" i="1"/>
  <c r="S88" i="1" s="1"/>
  <c r="U88" i="1" s="1"/>
  <c r="O87" i="1"/>
  <c r="W87" i="1" s="1"/>
  <c r="Y87" i="1" s="1"/>
  <c r="O86" i="1"/>
  <c r="O85" i="1"/>
  <c r="S85" i="1" s="1"/>
  <c r="U85" i="1" s="1"/>
  <c r="O84" i="1"/>
  <c r="O82" i="1"/>
  <c r="O80" i="1"/>
  <c r="S80" i="1" s="1"/>
  <c r="U80" i="1" s="1"/>
  <c r="O79" i="1"/>
  <c r="O78" i="1"/>
  <c r="S78" i="1" s="1"/>
  <c r="U78" i="1" s="1"/>
  <c r="O77" i="1"/>
  <c r="S77" i="1" s="1"/>
  <c r="U77" i="1" s="1"/>
  <c r="O76" i="1"/>
  <c r="O75" i="1"/>
  <c r="S75" i="1" s="1"/>
  <c r="U75" i="1" s="1"/>
  <c r="O74" i="1"/>
  <c r="O73" i="1"/>
  <c r="O72" i="1"/>
  <c r="S72" i="1" s="1"/>
  <c r="U72" i="1" s="1"/>
  <c r="O71" i="1"/>
  <c r="S71" i="1" s="1"/>
  <c r="U71" i="1" s="1"/>
  <c r="O70" i="1"/>
  <c r="S70" i="1" s="1"/>
  <c r="U70" i="1" s="1"/>
  <c r="O69" i="1"/>
  <c r="O68" i="1"/>
  <c r="S68" i="1" s="1"/>
  <c r="U68" i="1" s="1"/>
  <c r="O67" i="1"/>
  <c r="S67" i="1" s="1"/>
  <c r="U67" i="1" s="1"/>
  <c r="O63" i="1"/>
  <c r="O62" i="1"/>
  <c r="O61" i="1"/>
  <c r="O60" i="1"/>
  <c r="S60" i="1" s="1"/>
  <c r="U60" i="1" s="1"/>
  <c r="U64" i="1" s="1"/>
  <c r="U121" i="1" s="1"/>
  <c r="O59" i="1"/>
  <c r="O58" i="1"/>
  <c r="O57" i="1"/>
  <c r="O56" i="1"/>
  <c r="O55" i="1"/>
  <c r="O54" i="1"/>
  <c r="O53" i="1"/>
  <c r="O52" i="1"/>
  <c r="O51" i="1"/>
  <c r="O50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2" i="1"/>
  <c r="Q134" i="1" l="1"/>
  <c r="Q138" i="1" s="1"/>
  <c r="U118" i="1"/>
  <c r="U122" i="1" s="1"/>
  <c r="U123" i="1" s="1"/>
  <c r="W76" i="1"/>
  <c r="Y76" i="1" s="1"/>
  <c r="W79" i="1"/>
  <c r="Y79" i="1" s="1"/>
  <c r="W82" i="1"/>
  <c r="Y82" i="1" s="1"/>
  <c r="W73" i="1"/>
  <c r="Y73" i="1" s="1"/>
  <c r="W74" i="1"/>
  <c r="Y74" i="1" s="1"/>
  <c r="Q70" i="1"/>
  <c r="Q33" i="1"/>
  <c r="Q21" i="1"/>
  <c r="Q46" i="1"/>
  <c r="Q22" i="1"/>
  <c r="Q34" i="1"/>
  <c r="Q56" i="1"/>
  <c r="Q50" i="1"/>
  <c r="Q85" i="1"/>
  <c r="Q10" i="1"/>
  <c r="Q86" i="1"/>
  <c r="Q38" i="1"/>
  <c r="Q15" i="1"/>
  <c r="Q42" i="1"/>
  <c r="Q77" i="1"/>
  <c r="Q43" i="1"/>
  <c r="Q78" i="1"/>
  <c r="Q44" i="1"/>
  <c r="Q24" i="1"/>
  <c r="Q58" i="1"/>
  <c r="Q98" i="1"/>
  <c r="Q37" i="1"/>
  <c r="Q72" i="1"/>
  <c r="Q12" i="1"/>
  <c r="Q13" i="1"/>
  <c r="Q39" i="1"/>
  <c r="Q40" i="1"/>
  <c r="Q18" i="1"/>
  <c r="Q52" i="1"/>
  <c r="Q91" i="1"/>
  <c r="Q19" i="1"/>
  <c r="Q53" i="1"/>
  <c r="Q92" i="1"/>
  <c r="Q32" i="1"/>
  <c r="Q67" i="1"/>
  <c r="Q45" i="1"/>
  <c r="Q55" i="1"/>
  <c r="Q68" i="1"/>
  <c r="Q80" i="1"/>
  <c r="Q94" i="1"/>
  <c r="Q114" i="1"/>
  <c r="Q36" i="1"/>
  <c r="Q71" i="1"/>
  <c r="Q25" i="1"/>
  <c r="Q59" i="1"/>
  <c r="Q102" i="1"/>
  <c r="Q26" i="1"/>
  <c r="Q60" i="1"/>
  <c r="Q27" i="1"/>
  <c r="Q61" i="1"/>
  <c r="Q28" i="1"/>
  <c r="Q62" i="1"/>
  <c r="Q30" i="1"/>
  <c r="Q31" i="1"/>
  <c r="Q112" i="1"/>
  <c r="Q20" i="1"/>
  <c r="Q54" i="1"/>
  <c r="Q111" i="1"/>
  <c r="Q17" i="1"/>
  <c r="Q29" i="1"/>
  <c r="Q41" i="1"/>
  <c r="Q51" i="1"/>
  <c r="Q63" i="1"/>
  <c r="Q8" i="1"/>
  <c r="Q23" i="1"/>
  <c r="Q35" i="1"/>
  <c r="Q47" i="1"/>
  <c r="Q57" i="1"/>
  <c r="Q69" i="1"/>
  <c r="Q95" i="1"/>
  <c r="Q82" i="1"/>
  <c r="Q84" i="1"/>
  <c r="Q97" i="1"/>
  <c r="Q75" i="1"/>
  <c r="Q89" i="1"/>
  <c r="Q109" i="1"/>
  <c r="Q76" i="1"/>
  <c r="Q90" i="1"/>
  <c r="Q110" i="1"/>
  <c r="Q73" i="1"/>
  <c r="Q87" i="1"/>
  <c r="Q105" i="1"/>
  <c r="Q74" i="1"/>
  <c r="Q88" i="1"/>
  <c r="Q108" i="1"/>
  <c r="Q79" i="1"/>
  <c r="Q93" i="1"/>
  <c r="Q113" i="1"/>
  <c r="Y118" i="1" l="1"/>
  <c r="Y122" i="1" s="1"/>
  <c r="Y123" i="1" s="1"/>
  <c r="Q64" i="1"/>
  <c r="Q121" i="1" s="1"/>
  <c r="Q118" i="1"/>
  <c r="Q122" i="1" s="1"/>
  <c r="Q123" i="1" s="1"/>
  <c r="Q137" i="1" s="1"/>
  <c r="Q139" i="1" s="1"/>
  <c r="L97" i="1"/>
  <c r="M97" i="1" s="1"/>
  <c r="L92" i="1"/>
  <c r="M92" i="1" s="1"/>
  <c r="L82" i="1"/>
  <c r="M82" i="1" s="1"/>
  <c r="L77" i="1"/>
  <c r="M77" i="1" s="1"/>
  <c r="L76" i="1"/>
  <c r="M76" i="1" s="1"/>
  <c r="L75" i="1"/>
  <c r="M75" i="1" s="1"/>
  <c r="L50" i="1"/>
  <c r="M50" i="1" s="1"/>
  <c r="L40" i="1"/>
  <c r="M40" i="1" s="1"/>
  <c r="L36" i="1"/>
  <c r="M36" i="1" s="1"/>
  <c r="L34" i="1"/>
  <c r="M34" i="1" s="1"/>
  <c r="L33" i="1"/>
  <c r="M33" i="1" s="1"/>
  <c r="L32" i="1"/>
  <c r="M32" i="1" s="1"/>
  <c r="L31" i="1"/>
  <c r="M31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5" i="1"/>
  <c r="M15" i="1" s="1"/>
  <c r="L13" i="1"/>
  <c r="M13" i="1" s="1"/>
  <c r="L12" i="1"/>
  <c r="M12" i="1" s="1"/>
  <c r="L10" i="1"/>
  <c r="M10" i="1" s="1"/>
  <c r="L8" i="1"/>
  <c r="M8" i="1" s="1"/>
  <c r="M64" i="1" l="1"/>
  <c r="M121" i="1" s="1"/>
  <c r="M118" i="1"/>
  <c r="M122" i="1" s="1"/>
  <c r="M123" i="1" l="1"/>
  <c r="M137" i="1" s="1"/>
  <c r="I10" i="1"/>
  <c r="I12" i="1"/>
  <c r="I13" i="1"/>
  <c r="I15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102" i="1"/>
  <c r="I105" i="1"/>
  <c r="I108" i="1"/>
  <c r="I109" i="1"/>
  <c r="I110" i="1"/>
  <c r="I111" i="1"/>
  <c r="I112" i="1"/>
  <c r="I113" i="1"/>
  <c r="I114" i="1"/>
  <c r="I8" i="1"/>
  <c r="I64" i="1" l="1"/>
  <c r="I121" i="1" s="1"/>
  <c r="I118" i="1"/>
  <c r="I122" i="1" s="1"/>
  <c r="I123" i="1" l="1"/>
  <c r="I137" i="1" s="1"/>
  <c r="I139" i="1" s="1"/>
  <c r="M138" i="1"/>
  <c r="M139" i="1"/>
</calcChain>
</file>

<file path=xl/sharedStrings.xml><?xml version="1.0" encoding="utf-8"?>
<sst xmlns="http://schemas.openxmlformats.org/spreadsheetml/2006/main" count="459" uniqueCount="190">
  <si>
    <t>S. No.</t>
  </si>
  <si>
    <t>Tech. Spec Cl. No in TED</t>
  </si>
  <si>
    <t>DESCRIPTION OF ITEM</t>
  </si>
  <si>
    <t>Qty.</t>
  </si>
  <si>
    <t>Unit</t>
  </si>
  <si>
    <t xml:space="preserve"> Quoting Price </t>
  </si>
  <si>
    <t xml:space="preserve"> Total Amount </t>
  </si>
  <si>
    <t xml:space="preserve">FOR MOTs </t>
  </si>
  <si>
    <t>Sqm</t>
  </si>
  <si>
    <t>MPS</t>
  </si>
  <si>
    <t xml:space="preserve">Dynamic Hatch Box </t>
  </si>
  <si>
    <t>Nos</t>
  </si>
  <si>
    <t xml:space="preserve">Uni Directional Ceiling Laminar Airflow Systems  </t>
  </si>
  <si>
    <t>Air Handling Units (AHUs) 11 TR</t>
  </si>
  <si>
    <t>Condensing Units</t>
  </si>
  <si>
    <t xml:space="preserve">Pressure Relief Dampers </t>
  </si>
  <si>
    <t>Single arm Anesthesia Pendants (Imported)</t>
  </si>
  <si>
    <t>Triple Dome Ceiling  OT LED Lights  (Imported)</t>
  </si>
  <si>
    <t>Double Dome Ceiling  OT LED Lights  (Imported)</t>
  </si>
  <si>
    <t xml:space="preserve">Detachable Hi Definition Cameras in Triple Dome Ceiling OT  Lights  </t>
  </si>
  <si>
    <t>Ceiling/Wall mounted CCTV Room Camera</t>
  </si>
  <si>
    <t xml:space="preserve">LED Peripheral Lights cum clean room (OT) luminaries  </t>
  </si>
  <si>
    <t>View Window with Motorised Blinds of 1 Mt Length &amp; 1 Mt Height</t>
  </si>
  <si>
    <t xml:space="preserve">Hermetically Sealed Doors (1.80mt x 2.10 mt)  </t>
  </si>
  <si>
    <t>(1.50mt x 2.10 mt)  Sliding Automatic Sliding Doors with View Windoy of 1 Mt x 1 Mt</t>
  </si>
  <si>
    <t xml:space="preserve">Storage Units  </t>
  </si>
  <si>
    <t>Writing Board (List Board)</t>
  </si>
  <si>
    <t>X-Ray CT Scan LED viewing Screen</t>
  </si>
  <si>
    <t xml:space="preserve">Touch Screen Surgeon Control Panels </t>
  </si>
  <si>
    <t xml:space="preserve">3-Bay Scrub Stations/Sinks </t>
  </si>
  <si>
    <t xml:space="preserve">Medical Grade Monitors 32 inch 4 K Resolution  </t>
  </si>
  <si>
    <t xml:space="preserve">Wall mounted large screen display 55 inch (Commercial Grade)  </t>
  </si>
  <si>
    <t>Job</t>
  </si>
  <si>
    <t xml:space="preserve">Wireless Microphone  </t>
  </si>
  <si>
    <t xml:space="preserve">Digital mixer Amplifier  </t>
  </si>
  <si>
    <t xml:space="preserve">Ceiling Mounted Speakers  </t>
  </si>
  <si>
    <t>Video Conferencing System</t>
  </si>
  <si>
    <t>Home Theatre Power Conditioner, 230 V</t>
  </si>
  <si>
    <t>Amplifier (8 Channel)</t>
  </si>
  <si>
    <t>HiFi Active Sub Woofer</t>
  </si>
  <si>
    <t>4K Laser Projection TV</t>
  </si>
  <si>
    <t>17.6 &amp; 17.7</t>
  </si>
  <si>
    <t>Equalization &amp; Loud Speaker Control System</t>
  </si>
  <si>
    <t>Sound Analog Mixer</t>
  </si>
  <si>
    <t>Electrical Installations in MOTs &amp; TIRs</t>
  </si>
  <si>
    <t>Air Handling Units (AHUs) 8.5 TR</t>
  </si>
  <si>
    <t>12mm thick glazed Glass partition walls in TIRs</t>
  </si>
  <si>
    <t>Wall mounted LED TV43 inchesFull HD</t>
  </si>
  <si>
    <t>BED HEAD PANEL FOR TIR WITH DOUBLE OUTLETS AND ELECTRICAL OUTLETS</t>
  </si>
  <si>
    <t>X-RAY VIEWERS FOR ALL ICUS AND PRE OPP AREAS  AND  DOCTORS ROOMS</t>
  </si>
  <si>
    <t>WRITING BOARDS FOR ICUS, PRE OPP</t>
  </si>
  <si>
    <t xml:space="preserve">CCTV CEILING CAMERA </t>
  </si>
  <si>
    <t>Rmt</t>
  </si>
  <si>
    <t>28 mm dia. and 0.90 mm thick Copper Pipe Lines for Main lines</t>
  </si>
  <si>
    <t>42 mm dia. and 1.20 mm thick Copper Pipe Lines for Main lines</t>
  </si>
  <si>
    <t>54 mm dia. and 1.20 mm thick Copper Pipe Lines for Main lines</t>
  </si>
  <si>
    <t>12 mm dia. and 0.70 mm thick Copper Pipe Lines for distribution lines</t>
  </si>
  <si>
    <t>15 mm dia. and 0.90 mm thick Copper Pipe Lines for distribution lines</t>
  </si>
  <si>
    <t>22 mm dia. and 0.90 mm thick Copper Pipe Lines for distribution lines</t>
  </si>
  <si>
    <t>15 mm (1/2") Isolation Valves</t>
  </si>
  <si>
    <t>22 mm (3/4") Isolation Valves</t>
  </si>
  <si>
    <t>28 mm Isolation Valves</t>
  </si>
  <si>
    <t>42 mm Isolation Valves</t>
  </si>
  <si>
    <t xml:space="preserve">54 mm Isolation Valves </t>
  </si>
  <si>
    <t>Gas Outlet Points with probes for Oxygen with S Brackets</t>
  </si>
  <si>
    <t>2 Gas Digital Area Alarm Panels</t>
  </si>
  <si>
    <t>3 Gas Digital Area Alarm Panels</t>
  </si>
  <si>
    <t>Master Digital Alarm Panels</t>
  </si>
  <si>
    <t>BPC Flow meter with Humidifier bottle and L adapter</t>
  </si>
  <si>
    <t>L Type Adapter for Oxygen Flow meters</t>
  </si>
  <si>
    <t>Suction Jars  of 600 ml capacity</t>
  </si>
  <si>
    <t>Adapters for Vacuum</t>
  </si>
  <si>
    <t>Adapters for Air</t>
  </si>
  <si>
    <t>Adapters for Nitrous Oxide</t>
  </si>
  <si>
    <t>Vacuum Tube</t>
  </si>
  <si>
    <t>Bed Head wall panel horizontal 1500 mm long single railing</t>
  </si>
  <si>
    <t>88.7 b</t>
  </si>
  <si>
    <t>Valve box -2 services</t>
  </si>
  <si>
    <t xml:space="preserve">Valve box -3 services </t>
  </si>
  <si>
    <t>Valve box -6 services</t>
  </si>
  <si>
    <t>88.8 a</t>
  </si>
  <si>
    <t>88.8 b</t>
  </si>
  <si>
    <t>88.8 c</t>
  </si>
  <si>
    <t>Aneste Iwata Make TFS 150 C9 Model, Compresso Two stage, Motor 15 HP &amp; 57.18 CFM, 60 CFM Air Dryer with 2000 Ltrs Receiver Twin System (For Air4, Air7)</t>
  </si>
  <si>
    <t xml:space="preserve">Supporting structure for MGPS lines with Ismb Columns, beams, MS angles, Flats and square rods </t>
  </si>
  <si>
    <t>2x20 Oxygen Main manifold System</t>
  </si>
  <si>
    <t>Electrical Control Panel for MGPS</t>
  </si>
  <si>
    <t>Vaccum system  Ingersoll Rand Make Model 15V x 10 Model with 5 HP Motor with 1000 Liters Reciever, Filters, Electricals, Etc Secretion Trap and Bacteria Filter</t>
  </si>
  <si>
    <t>Validation By Third Party Agency Charges per Each MOT</t>
  </si>
  <si>
    <t>Each</t>
  </si>
  <si>
    <t>Anesthetic Gas Scavenging System (AGSS)</t>
  </si>
  <si>
    <t>Total Amount</t>
  </si>
  <si>
    <t>GERFLOR/
TARKETT</t>
  </si>
  <si>
    <t>ONE OF THE APPROVED MAKE</t>
  </si>
  <si>
    <t>REANIMED</t>
  </si>
  <si>
    <t>ETKIN</t>
  </si>
  <si>
    <t>SONY/PANASONIC/SAMSUNG</t>
  </si>
  <si>
    <t>PHILIPS/
WIPRO</t>
  </si>
  <si>
    <t>DELL/NDS/
ADVANTECH/
BARCO</t>
  </si>
  <si>
    <t>SONY/SAMSUNG/
DELL/LG</t>
  </si>
  <si>
    <t>STANDARD</t>
  </si>
  <si>
    <t>JBL/AHUJA/
SENNEHSIER</t>
  </si>
  <si>
    <t>APART/AHUJA/
AUDAC</t>
  </si>
  <si>
    <t>APART/AUDAC/JBL</t>
  </si>
  <si>
    <t>POLYCOM/PHILIPS</t>
  </si>
  <si>
    <t>FURMAN/AUDIO QUEST/PANAMAX</t>
  </si>
  <si>
    <t>AUDCO/SONY/
AHUJA</t>
  </si>
  <si>
    <t>AUDAC/SONY/
AUDIOMAXX</t>
  </si>
  <si>
    <t>BENQ/SPRODE/LG/
SAMSUNG/EPSON</t>
  </si>
  <si>
    <t>BEHRINGER/JBL</t>
  </si>
  <si>
    <t>YAHAMA/MEDHA</t>
  </si>
  <si>
    <t>SAINT-GOBAIN/
ASAHI/BOROSIL</t>
  </si>
  <si>
    <t>SAMSUNG/
SONY/DELL/LG/
PANASONIC</t>
  </si>
  <si>
    <t>SONY/PANASONIC/SAMSUNG/CP PLUS</t>
  </si>
  <si>
    <t>MEHTA TUBES LTD. (MEXFLOW)</t>
  </si>
  <si>
    <t>ANESTE IWATA</t>
  </si>
  <si>
    <t>AIR TECH</t>
  </si>
  <si>
    <t>INGERSOLL RAND</t>
  </si>
  <si>
    <t>Material: JINDAL/ TATA
Make: MPS</t>
  </si>
  <si>
    <t xml:space="preserve">LAF: MPS
HEPA FILTER: MECHMARK </t>
  </si>
  <si>
    <t>Theatre Trolley</t>
  </si>
  <si>
    <t>Low Pressure Tube</t>
  </si>
  <si>
    <r>
      <t xml:space="preserve">Kit for conversion of Oxygen </t>
    </r>
    <r>
      <rPr>
        <sz val="11"/>
        <color rgb="FF00B050"/>
        <rFont val="Cambria"/>
        <family val="1"/>
      </rPr>
      <t>(Oxygen- 6 Qty, N20- 6Qty &amp; AIR-4 - 6qty. )</t>
    </r>
  </si>
  <si>
    <t>Extra Added</t>
  </si>
  <si>
    <t>Makes</t>
  </si>
  <si>
    <t>BOQ Qty.</t>
  </si>
  <si>
    <t>Double arm Anesthesia Pendants (Imported)</t>
  </si>
  <si>
    <t>16.3 &amp; 16.4</t>
  </si>
  <si>
    <t>Cable connections for integration with in 
MOTs and with Workshop Projector Hall, 
Networks with OFC Cable</t>
  </si>
  <si>
    <t>33 (a)</t>
  </si>
  <si>
    <t>Supply, Transportation and installation of 1 OKVA / 312v DC on line UPS system</t>
  </si>
  <si>
    <t>33 (b)</t>
  </si>
  <si>
    <t>Supply and fixing of 12V, 150 AH MF battery</t>
  </si>
  <si>
    <t>Supply and providing of UPS cum battery rack 20 batteries</t>
  </si>
  <si>
    <t>33 (c)</t>
  </si>
  <si>
    <t>5.1 (a)</t>
  </si>
  <si>
    <t>5.1 (b)</t>
  </si>
  <si>
    <t>Electrical connections for 2-UPS</t>
  </si>
  <si>
    <t>Total</t>
  </si>
  <si>
    <t>ASTA</t>
  </si>
  <si>
    <t>For TIR</t>
  </si>
  <si>
    <t>Gandhi Hospital, Secunderabad</t>
  </si>
  <si>
    <t>Rate (Rs.)</t>
  </si>
  <si>
    <t>Amount (Rs.)</t>
  </si>
  <si>
    <t>MPS WORKS</t>
  </si>
  <si>
    <t xml:space="preserve"> Amar Raja / Exide / Panasonic</t>
  </si>
  <si>
    <t>APC / Numeric / VERTIV (Emerson)</t>
  </si>
  <si>
    <t>Total Qty.
(As per Both Order)</t>
  </si>
  <si>
    <t>Additional 2 OT Work</t>
  </si>
  <si>
    <t>BOQ</t>
  </si>
  <si>
    <t xml:space="preserve">Extra </t>
  </si>
  <si>
    <t xml:space="preserve">Save </t>
  </si>
  <si>
    <t xml:space="preserve"> Quoted Price 
(with all taxes) </t>
  </si>
  <si>
    <t>4 Gas Digital Area Alarm Panels</t>
  </si>
  <si>
    <t>6 Gas Digital Area Alarm Panels</t>
  </si>
  <si>
    <t xml:space="preserve">Valve box -4 services </t>
  </si>
  <si>
    <t>5 Gas Digital Area Alarm Panels</t>
  </si>
  <si>
    <t>Fully Automatic N20  Control System</t>
  </si>
  <si>
    <t>Fully Automatic O2  Control System</t>
  </si>
  <si>
    <t>Fully Automatic CO2  Control System</t>
  </si>
  <si>
    <t>2 cylinder emergency manifold - N2O</t>
  </si>
  <si>
    <t>2 cylinder emergency manifold - CO2</t>
  </si>
  <si>
    <t>4 + 4 size of N2O manifold System</t>
  </si>
  <si>
    <t>4 + 4 size of O2 manifold System</t>
  </si>
  <si>
    <t>4 + 4 size of CO2 manifold System</t>
  </si>
  <si>
    <r>
      <t xml:space="preserve">Stainless Steel Pre-fabricated Wall panels in </t>
    </r>
    <r>
      <rPr>
        <b/>
        <sz val="11"/>
        <color theme="1"/>
        <rFont val="Cambria"/>
        <family val="1"/>
      </rPr>
      <t>MOT</t>
    </r>
    <r>
      <rPr>
        <sz val="11"/>
        <color theme="1"/>
        <rFont val="Cambria"/>
        <family val="1"/>
      </rPr>
      <t xml:space="preserve">s &amp; </t>
    </r>
    <r>
      <rPr>
        <b/>
        <sz val="11"/>
        <color theme="1"/>
        <rFont val="Cambria"/>
        <family val="1"/>
      </rPr>
      <t>MOT extended Corridor</t>
    </r>
  </si>
  <si>
    <r>
      <t>Stainless Steel Pre-fabricated Wall panels in</t>
    </r>
    <r>
      <rPr>
        <b/>
        <sz val="11"/>
        <color theme="1"/>
        <rFont val="Cambria"/>
        <family val="1"/>
      </rPr>
      <t xml:space="preserve"> TIRs</t>
    </r>
    <r>
      <rPr>
        <sz val="11"/>
        <color theme="1"/>
        <rFont val="Cambria"/>
        <family val="1"/>
      </rPr>
      <t xml:space="preserve"> and </t>
    </r>
    <r>
      <rPr>
        <b/>
        <sz val="11"/>
        <color theme="1"/>
        <rFont val="Cambria"/>
        <family val="1"/>
      </rPr>
      <t>TIR Corridor</t>
    </r>
  </si>
  <si>
    <r>
      <t xml:space="preserve">Stainless Steel Pre-fabricated Ceiling panels In </t>
    </r>
    <r>
      <rPr>
        <b/>
        <sz val="11"/>
        <color theme="1"/>
        <rFont val="Cambria"/>
        <family val="1"/>
      </rPr>
      <t>MOTs</t>
    </r>
    <r>
      <rPr>
        <sz val="11"/>
        <color theme="1"/>
        <rFont val="Cambria"/>
        <family val="1"/>
      </rPr>
      <t xml:space="preserve"> &amp;</t>
    </r>
    <r>
      <rPr>
        <b/>
        <sz val="11"/>
        <color theme="1"/>
        <rFont val="Cambria"/>
        <family val="1"/>
      </rPr>
      <t xml:space="preserve"> MOTs Corridor</t>
    </r>
  </si>
  <si>
    <r>
      <t xml:space="preserve">Stainless Steel Pre-fabricated Ceiling panels in </t>
    </r>
    <r>
      <rPr>
        <b/>
        <sz val="11"/>
        <color theme="1"/>
        <rFont val="Cambria"/>
        <family val="1"/>
      </rPr>
      <t>TIRs</t>
    </r>
    <r>
      <rPr>
        <sz val="11"/>
        <color theme="1"/>
        <rFont val="Cambria"/>
        <family val="1"/>
      </rPr>
      <t xml:space="preserve"> and </t>
    </r>
    <r>
      <rPr>
        <b/>
        <sz val="11"/>
        <color theme="1"/>
        <rFont val="Cambria"/>
        <family val="1"/>
      </rPr>
      <t>TIR Corridor</t>
    </r>
  </si>
  <si>
    <r>
      <t xml:space="preserve">Electro conductive Flooring inside </t>
    </r>
    <r>
      <rPr>
        <b/>
        <sz val="11"/>
        <color theme="1"/>
        <rFont val="Cambria"/>
        <family val="1"/>
      </rPr>
      <t>TIRs</t>
    </r>
    <r>
      <rPr>
        <sz val="11"/>
        <color theme="1"/>
        <rFont val="Cambria"/>
        <family val="1"/>
      </rPr>
      <t xml:space="preserve"> &amp; </t>
    </r>
    <r>
      <rPr>
        <b/>
        <sz val="11"/>
        <color theme="1"/>
        <rFont val="Cambria"/>
        <family val="1"/>
      </rPr>
      <t>TIR Corridor</t>
    </r>
  </si>
  <si>
    <r>
      <t>Electro conductive Flooring inside</t>
    </r>
    <r>
      <rPr>
        <b/>
        <sz val="11"/>
        <color theme="1"/>
        <rFont val="Cambria"/>
        <family val="1"/>
      </rPr>
      <t xml:space="preserve"> MOTs</t>
    </r>
  </si>
  <si>
    <t>Remarks</t>
  </si>
  <si>
    <t>Rate taken of Valve box 3 for your ease which is lower than it's actual rate</t>
  </si>
  <si>
    <t>for Co2, O2 &amp; N2O only regulators are different, other system is same. As in price biid O2 &amp; N2O control panel missing which is to considered this with Co2 control panel existing price</t>
  </si>
  <si>
    <t>Extra</t>
  </si>
  <si>
    <t>Rate taken of Alarm 3 Gas for your ease which is lower than it's actual rate</t>
  </si>
  <si>
    <t>Rate taken of Alarm 5 gas for your ease which is lower than it's actual rate</t>
  </si>
  <si>
    <t>Total
Requirement as per Site (Drawing Qty.)</t>
  </si>
  <si>
    <t>Stainless Steel Pre-fabricated Wall panels</t>
  </si>
  <si>
    <t>Stainless Steel Pre-fabricated Ceiling panels In MOTs &amp; MOTs Corridor</t>
  </si>
  <si>
    <t>Electro conductive Flooring inside TIRs &amp; TIR Corridor</t>
  </si>
  <si>
    <t>For MGPS</t>
  </si>
  <si>
    <t xml:space="preserve">MOT &amp; TIR </t>
  </si>
  <si>
    <t>MGPS</t>
  </si>
  <si>
    <t>Note: Wall panel and celing panel quantity as per dwgs plan B for corridors as discussed which is not approved yet.</t>
  </si>
  <si>
    <r>
      <t xml:space="preserve">Flooring with Vinyl Sheets In </t>
    </r>
    <r>
      <rPr>
        <b/>
        <sz val="11"/>
        <color theme="1"/>
        <rFont val="Cambria"/>
        <family val="1"/>
      </rPr>
      <t>MOT Corridor</t>
    </r>
  </si>
  <si>
    <r>
      <t xml:space="preserve">Flooring with Vinyl Sheets In </t>
    </r>
    <r>
      <rPr>
        <b/>
        <sz val="11"/>
        <color theme="1"/>
        <rFont val="Cambria"/>
        <family val="1"/>
      </rPr>
      <t>TIR Corridor</t>
    </r>
  </si>
  <si>
    <t>Optional</t>
  </si>
  <si>
    <t>Total
Requirement as per Site (Already approved Drawing plan Qty.)</t>
  </si>
  <si>
    <t>ASTA 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</si>
</sst>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2"/>
      <color rgb="FF000000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0"/>
      <name val="Cambria"/>
      <family val="1"/>
    </font>
    <font>
      <sz val="11"/>
      <color rgb="FFFF0000"/>
      <name val="Cambria"/>
      <family val="1"/>
    </font>
    <font>
      <b/>
      <sz val="14"/>
      <color theme="1"/>
      <name val="Cambria"/>
      <family val="1"/>
    </font>
    <font>
      <b/>
      <sz val="16"/>
      <color rgb="FF000000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1"/>
      <color rgb="FF00B050"/>
      <name val="Cambria"/>
      <family val="1"/>
    </font>
    <font>
      <sz val="11"/>
      <name val="Cambria"/>
      <family val="1"/>
    </font>
    <font>
      <sz val="14"/>
      <color theme="1"/>
      <name val="Cambria"/>
      <family val="1"/>
    </font>
    <font>
      <b/>
      <sz val="20"/>
      <color theme="1"/>
      <name val="Cambria"/>
      <family val="1"/>
    </font>
    <font>
      <b/>
      <sz val="15"/>
      <color theme="1"/>
      <name val="Cambria"/>
      <family val="1"/>
    </font>
    <font>
      <sz val="15"/>
      <color theme="1"/>
      <name val="Cambria"/>
      <family val="1"/>
    </font>
    <font>
      <b/>
      <sz val="16"/>
      <color theme="1"/>
      <name val="Cambria"/>
      <family val="1"/>
    </font>
    <font>
      <sz val="13"/>
      <color theme="1"/>
      <name val="Cambria"/>
      <family val="1"/>
    </font>
    <font>
      <b/>
      <sz val="13"/>
      <color theme="1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5">
    <xf numFmtId="0" fontId="0" fillId="0" borderId="0" xfId="0"/>
    <xf numFmtId="0" fontId="3" fillId="0" borderId="0" xfId="0" applyFont="1"/>
    <xf numFmtId="0" fontId="6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164" fontId="3" fillId="0" borderId="0" xfId="1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4" fontId="3" fillId="0" borderId="2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5" fillId="0" borderId="5" xfId="1" applyFont="1" applyFill="1" applyBorder="1" applyAlignment="1">
      <alignment horizontal="center" vertical="center" wrapText="1"/>
    </xf>
    <xf numFmtId="164" fontId="5" fillId="0" borderId="12" xfId="1" applyFont="1" applyFill="1" applyBorder="1" applyAlignment="1">
      <alignment horizontal="center" vertical="center" wrapText="1"/>
    </xf>
    <xf numFmtId="164" fontId="3" fillId="0" borderId="18" xfId="1" applyFont="1" applyBorder="1" applyAlignment="1">
      <alignment horizontal="center" vertical="center"/>
    </xf>
    <xf numFmtId="164" fontId="3" fillId="0" borderId="18" xfId="1" applyFont="1" applyFill="1" applyBorder="1" applyAlignment="1">
      <alignment horizontal="center" vertical="center"/>
    </xf>
    <xf numFmtId="164" fontId="3" fillId="0" borderId="19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3" fontId="3" fillId="0" borderId="18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3" fontId="3" fillId="0" borderId="19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 wrapText="1"/>
    </xf>
    <xf numFmtId="0" fontId="19" fillId="7" borderId="3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164" fontId="3" fillId="7" borderId="3" xfId="1" applyFont="1" applyFill="1" applyBorder="1" applyAlignment="1">
      <alignment vertical="center"/>
    </xf>
    <xf numFmtId="164" fontId="3" fillId="7" borderId="17" xfId="1" applyFont="1" applyFill="1" applyBorder="1" applyAlignment="1">
      <alignment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4" fontId="3" fillId="7" borderId="1" xfId="1" applyFont="1" applyFill="1" applyBorder="1" applyAlignment="1">
      <alignment horizontal="center" vertical="center"/>
    </xf>
    <xf numFmtId="164" fontId="3" fillId="7" borderId="18" xfId="1" applyFont="1" applyFill="1" applyBorder="1" applyAlignment="1">
      <alignment horizontal="center" vertical="center"/>
    </xf>
    <xf numFmtId="0" fontId="3" fillId="8" borderId="0" xfId="0" applyFont="1" applyFill="1"/>
    <xf numFmtId="0" fontId="3" fillId="8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43" fontId="3" fillId="8" borderId="18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/>
    <xf numFmtId="164" fontId="3" fillId="0" borderId="19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64" fontId="3" fillId="0" borderId="2" xfId="1" applyFont="1" applyFill="1" applyBorder="1" applyAlignment="1">
      <alignment horizontal="center" vertical="center"/>
    </xf>
    <xf numFmtId="164" fontId="2" fillId="0" borderId="12" xfId="1" applyFont="1" applyBorder="1" applyAlignment="1">
      <alignment horizontal="center" vertical="center"/>
    </xf>
    <xf numFmtId="164" fontId="2" fillId="0" borderId="12" xfId="1" applyFont="1" applyFill="1" applyBorder="1" applyAlignment="1">
      <alignment horizontal="center" vertical="center"/>
    </xf>
    <xf numFmtId="164" fontId="3" fillId="0" borderId="17" xfId="1" applyFont="1" applyFill="1" applyBorder="1"/>
    <xf numFmtId="164" fontId="3" fillId="0" borderId="19" xfId="1" applyFont="1" applyFill="1" applyBorder="1"/>
    <xf numFmtId="43" fontId="3" fillId="0" borderId="17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9" fillId="0" borderId="0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0" xfId="0" applyFont="1"/>
    <xf numFmtId="164" fontId="9" fillId="0" borderId="0" xfId="1" applyFont="1" applyFill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horizontal="left" vertical="center" wrapText="1"/>
    </xf>
    <xf numFmtId="164" fontId="5" fillId="9" borderId="15" xfId="1" applyFont="1" applyFill="1" applyBorder="1" applyAlignment="1">
      <alignment horizontal="center" vertical="center" wrapText="1"/>
    </xf>
    <xf numFmtId="164" fontId="5" fillId="9" borderId="16" xfId="1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center" vertical="center" wrapText="1"/>
    </xf>
    <xf numFmtId="164" fontId="3" fillId="9" borderId="2" xfId="1" applyFont="1" applyFill="1" applyBorder="1" applyAlignment="1">
      <alignment horizontal="center" vertical="center"/>
    </xf>
    <xf numFmtId="164" fontId="3" fillId="9" borderId="19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  <xf numFmtId="164" fontId="5" fillId="0" borderId="3" xfId="1" applyFont="1" applyFill="1" applyBorder="1" applyAlignment="1">
      <alignment horizontal="center" vertical="center" wrapText="1"/>
    </xf>
    <xf numFmtId="164" fontId="5" fillId="0" borderId="17" xfId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center" vertical="center" wrapText="1"/>
    </xf>
    <xf numFmtId="164" fontId="3" fillId="10" borderId="1" xfId="1" applyFont="1" applyFill="1" applyBorder="1" applyAlignment="1">
      <alignment horizontal="center" vertical="center"/>
    </xf>
    <xf numFmtId="164" fontId="3" fillId="10" borderId="18" xfId="1" applyFont="1" applyFill="1" applyBorder="1" applyAlignment="1">
      <alignment horizontal="center" vertical="center"/>
    </xf>
    <xf numFmtId="0" fontId="3" fillId="10" borderId="0" xfId="0" applyFont="1" applyFill="1"/>
    <xf numFmtId="0" fontId="3" fillId="10" borderId="7" xfId="0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43" fontId="3" fillId="10" borderId="18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43" fontId="3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33" xfId="0" applyFont="1" applyBorder="1" applyAlignment="1">
      <alignment vertical="top"/>
    </xf>
    <xf numFmtId="0" fontId="6" fillId="0" borderId="34" xfId="0" applyFont="1" applyBorder="1" applyAlignment="1">
      <alignment vertical="top"/>
    </xf>
    <xf numFmtId="0" fontId="3" fillId="0" borderId="34" xfId="0" applyFont="1" applyBorder="1"/>
    <xf numFmtId="0" fontId="8" fillId="0" borderId="34" xfId="0" applyFont="1" applyBorder="1" applyAlignment="1">
      <alignment horizontal="center"/>
    </xf>
    <xf numFmtId="0" fontId="3" fillId="0" borderId="32" xfId="0" applyFont="1" applyBorder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34" xfId="0" applyFont="1" applyBorder="1"/>
    <xf numFmtId="0" fontId="14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4" fontId="14" fillId="0" borderId="1" xfId="1" applyFont="1" applyFill="1" applyBorder="1" applyAlignment="1">
      <alignment horizontal="center" vertical="center"/>
    </xf>
    <xf numFmtId="164" fontId="14" fillId="0" borderId="18" xfId="1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43" fontId="14" fillId="0" borderId="1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" fontId="3" fillId="0" borderId="1" xfId="1" applyNumberFormat="1" applyFont="1" applyBorder="1" applyAlignment="1">
      <alignment horizontal="center" vertical="center"/>
    </xf>
    <xf numFmtId="4" fontId="3" fillId="0" borderId="16" xfId="1" applyNumberFormat="1" applyFont="1" applyBorder="1" applyAlignment="1">
      <alignment horizontal="center" vertical="center"/>
    </xf>
    <xf numFmtId="4" fontId="3" fillId="0" borderId="18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 vertical="center"/>
    </xf>
    <xf numFmtId="4" fontId="3" fillId="0" borderId="19" xfId="1" applyNumberFormat="1" applyFont="1" applyBorder="1" applyAlignment="1">
      <alignment horizontal="center" vertical="center"/>
    </xf>
    <xf numFmtId="4" fontId="2" fillId="0" borderId="12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2" xfId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3" fillId="0" borderId="0" xfId="1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center" vertical="center" wrapText="1"/>
    </xf>
    <xf numFmtId="164" fontId="3" fillId="7" borderId="15" xfId="1" applyFont="1" applyFill="1" applyBorder="1" applyAlignment="1">
      <alignment horizontal="center" vertical="center"/>
    </xf>
    <xf numFmtId="164" fontId="3" fillId="7" borderId="16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43" fontId="3" fillId="0" borderId="3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43" fontId="3" fillId="0" borderId="16" xfId="0" applyNumberFormat="1" applyFont="1" applyBorder="1" applyAlignment="1">
      <alignment horizontal="center" vertical="center"/>
    </xf>
    <xf numFmtId="0" fontId="3" fillId="0" borderId="37" xfId="0" applyFont="1" applyBorder="1"/>
    <xf numFmtId="0" fontId="3" fillId="0" borderId="31" xfId="0" applyFont="1" applyBorder="1"/>
    <xf numFmtId="164" fontId="9" fillId="0" borderId="0" xfId="1" applyFont="1" applyBorder="1" applyAlignment="1">
      <alignment horizontal="center" vertical="center"/>
    </xf>
    <xf numFmtId="164" fontId="9" fillId="0" borderId="44" xfId="1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164" fontId="3" fillId="0" borderId="48" xfId="1" applyFont="1" applyBorder="1" applyAlignment="1">
      <alignment horizontal="center" vertical="center"/>
    </xf>
    <xf numFmtId="164" fontId="6" fillId="0" borderId="49" xfId="1" applyFont="1" applyBorder="1" applyAlignment="1">
      <alignment horizontal="center" vertical="center"/>
    </xf>
    <xf numFmtId="164" fontId="6" fillId="0" borderId="16" xfId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43" fontId="3" fillId="0" borderId="19" xfId="0" applyNumberFormat="1" applyFont="1" applyBorder="1" applyAlignment="1">
      <alignment vertical="center"/>
    </xf>
    <xf numFmtId="164" fontId="3" fillId="0" borderId="0" xfId="1" applyFont="1" applyBorder="1"/>
    <xf numFmtId="0" fontId="2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0" xfId="0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43" fontId="3" fillId="0" borderId="39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left" vertical="center" wrapText="1"/>
    </xf>
    <xf numFmtId="164" fontId="3" fillId="0" borderId="49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5" fillId="0" borderId="0" xfId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164" fontId="9" fillId="0" borderId="4" xfId="1" applyFont="1" applyFill="1" applyBorder="1" applyAlignment="1">
      <alignment horizontal="center" vertical="center"/>
    </xf>
    <xf numFmtId="164" fontId="9" fillId="0" borderId="5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164" fontId="17" fillId="0" borderId="42" xfId="1" applyFont="1" applyFill="1" applyBorder="1" applyAlignment="1">
      <alignment horizontal="center" vertical="center"/>
    </xf>
    <xf numFmtId="164" fontId="17" fillId="0" borderId="38" xfId="1" applyFont="1" applyFill="1" applyBorder="1" applyAlignment="1">
      <alignment horizontal="center" vertical="center"/>
    </xf>
    <xf numFmtId="164" fontId="17" fillId="0" borderId="43" xfId="1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43" fontId="3" fillId="0" borderId="19" xfId="0" applyNumberFormat="1" applyFont="1" applyBorder="1" applyAlignment="1">
      <alignment horizontal="center" vertical="center"/>
    </xf>
    <xf numFmtId="43" fontId="3" fillId="0" borderId="17" xfId="0" applyNumberFormat="1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/>
    </xf>
    <xf numFmtId="0" fontId="17" fillId="12" borderId="10" xfId="0" applyFont="1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center" vertical="center"/>
    </xf>
    <xf numFmtId="0" fontId="17" fillId="13" borderId="28" xfId="0" applyFont="1" applyFill="1" applyBorder="1" applyAlignment="1">
      <alignment horizontal="center" vertical="center"/>
    </xf>
    <xf numFmtId="0" fontId="17" fillId="13" borderId="29" xfId="0" applyFont="1" applyFill="1" applyBorder="1" applyAlignment="1">
      <alignment horizontal="center" vertical="center"/>
    </xf>
    <xf numFmtId="0" fontId="17" fillId="13" borderId="30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9" fillId="14" borderId="9" xfId="0" applyFont="1" applyFill="1" applyBorder="1" applyAlignment="1">
      <alignment horizontal="center"/>
    </xf>
    <xf numFmtId="0" fontId="19" fillId="14" borderId="10" xfId="0" applyFont="1" applyFill="1" applyBorder="1" applyAlignment="1">
      <alignment horizontal="center"/>
    </xf>
    <xf numFmtId="0" fontId="19" fillId="14" borderId="13" xfId="0" applyFont="1" applyFill="1" applyBorder="1" applyAlignment="1">
      <alignment horizont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8" fillId="0" borderId="53" xfId="1" applyFont="1" applyFill="1" applyBorder="1" applyAlignment="1">
      <alignment horizontal="center" vertical="center"/>
    </xf>
    <xf numFmtId="164" fontId="18" fillId="0" borderId="54" xfId="1" applyFont="1" applyFill="1" applyBorder="1" applyAlignment="1">
      <alignment horizontal="center" vertical="center"/>
    </xf>
    <xf numFmtId="164" fontId="18" fillId="0" borderId="55" xfId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57"/>
  <sheetViews>
    <sheetView tabSelected="1" zoomScale="70" zoomScaleNormal="70" workbookViewId="0">
      <pane ySplit="4" topLeftCell="A5" activePane="bottomLeft" state="frozen"/>
      <selection pane="bottomLeft" activeCell="A106" sqref="A106:XFD106"/>
    </sheetView>
  </sheetViews>
  <sheetFormatPr defaultColWidth="9.109375" defaultRowHeight="13.8" x14ac:dyDescent="0.25"/>
  <cols>
    <col min="1" max="1" width="0.88671875" style="1" customWidth="1"/>
    <col min="2" max="2" width="7" style="1" bestFit="1" customWidth="1"/>
    <col min="3" max="3" width="15.44140625" style="1" customWidth="1"/>
    <col min="4" max="4" width="68.109375" style="1" customWidth="1"/>
    <col min="5" max="5" width="16.109375" style="4" customWidth="1"/>
    <col min="6" max="6" width="7" style="1" bestFit="1" customWidth="1"/>
    <col min="7" max="7" width="6.6640625" style="1" customWidth="1"/>
    <col min="8" max="8" width="16.33203125" style="5" bestFit="1" customWidth="1"/>
    <col min="9" max="9" width="22.88671875" style="5" bestFit="1" customWidth="1"/>
    <col min="10" max="10" width="0.88671875" style="1" customWidth="1"/>
    <col min="11" max="11" width="12.33203125" style="19" customWidth="1"/>
    <col min="12" max="12" width="14.6640625" style="19" customWidth="1"/>
    <col min="13" max="13" width="20.77734375" style="19" customWidth="1"/>
    <col min="14" max="14" width="0.88671875" style="19" customWidth="1"/>
    <col min="15" max="15" width="10.33203125" style="1" customWidth="1"/>
    <col min="16" max="16" width="16" style="19" customWidth="1"/>
    <col min="17" max="17" width="22.88671875" style="19" bestFit="1" customWidth="1"/>
    <col min="18" max="18" width="0.88671875" style="1" customWidth="1"/>
    <col min="19" max="19" width="0" style="19" hidden="1" customWidth="1"/>
    <col min="20" max="20" width="17.109375" style="19" hidden="1" customWidth="1"/>
    <col min="21" max="21" width="20.5546875" style="19" hidden="1" customWidth="1"/>
    <col min="22" max="22" width="0.88671875" style="1" hidden="1" customWidth="1"/>
    <col min="23" max="23" width="13.5546875" style="19" hidden="1" customWidth="1"/>
    <col min="24" max="24" width="17.109375" style="19" hidden="1" customWidth="1"/>
    <col min="25" max="25" width="20.5546875" style="19" hidden="1" customWidth="1"/>
    <col min="26" max="26" width="0.88671875" style="1" customWidth="1"/>
    <col min="27" max="27" width="9.33203125" style="19" customWidth="1"/>
    <col min="28" max="28" width="17.109375" style="19" bestFit="1" customWidth="1"/>
    <col min="29" max="29" width="22" style="19" bestFit="1" customWidth="1"/>
    <col min="30" max="30" width="0.88671875" style="1" customWidth="1"/>
    <col min="31" max="31" width="38" style="1" customWidth="1"/>
    <col min="32" max="16384" width="9.109375" style="1"/>
  </cols>
  <sheetData>
    <row r="1" spans="2:31" ht="14.4" thickBot="1" x14ac:dyDescent="0.3"/>
    <row r="2" spans="2:31" ht="25.2" thickBot="1" x14ac:dyDescent="0.3">
      <c r="B2" s="239" t="s">
        <v>141</v>
      </c>
      <c r="C2" s="240"/>
      <c r="D2" s="240"/>
      <c r="E2" s="240"/>
      <c r="F2" s="240"/>
      <c r="G2" s="240"/>
      <c r="H2" s="240"/>
      <c r="I2" s="241"/>
    </row>
    <row r="3" spans="2:31" ht="58.8" customHeight="1" thickBot="1" x14ac:dyDescent="0.3">
      <c r="B3" s="208" t="s">
        <v>149</v>
      </c>
      <c r="C3" s="209"/>
      <c r="D3" s="209"/>
      <c r="E3" s="209"/>
      <c r="F3" s="209"/>
      <c r="G3" s="209"/>
      <c r="H3" s="209"/>
      <c r="I3" s="210"/>
      <c r="K3" s="245" t="s">
        <v>148</v>
      </c>
      <c r="L3" s="212"/>
      <c r="M3" s="213"/>
      <c r="N3" s="127"/>
      <c r="O3" s="234" t="s">
        <v>147</v>
      </c>
      <c r="P3" s="235"/>
      <c r="Q3" s="236"/>
      <c r="S3" s="255" t="s">
        <v>150</v>
      </c>
      <c r="T3" s="256"/>
      <c r="U3" s="257"/>
      <c r="W3" s="258" t="s">
        <v>151</v>
      </c>
      <c r="X3" s="259"/>
      <c r="Y3" s="260"/>
      <c r="AA3" s="261" t="s">
        <v>188</v>
      </c>
      <c r="AB3" s="262"/>
      <c r="AC3" s="263"/>
      <c r="AE3" s="275" t="s">
        <v>171</v>
      </c>
    </row>
    <row r="4" spans="2:31" s="2" customFormat="1" ht="30.6" thickBot="1" x14ac:dyDescent="0.35">
      <c r="B4" s="6" t="s">
        <v>0</v>
      </c>
      <c r="C4" s="7" t="s">
        <v>1</v>
      </c>
      <c r="D4" s="7" t="s">
        <v>2</v>
      </c>
      <c r="E4" s="7" t="s">
        <v>124</v>
      </c>
      <c r="F4" s="7" t="s">
        <v>3</v>
      </c>
      <c r="G4" s="7" t="s">
        <v>4</v>
      </c>
      <c r="H4" s="23" t="s">
        <v>152</v>
      </c>
      <c r="I4" s="24" t="s">
        <v>143</v>
      </c>
      <c r="K4" s="34" t="s">
        <v>3</v>
      </c>
      <c r="L4" s="35" t="s">
        <v>142</v>
      </c>
      <c r="M4" s="36" t="s">
        <v>143</v>
      </c>
      <c r="N4" s="128"/>
      <c r="O4" s="34" t="s">
        <v>3</v>
      </c>
      <c r="P4" s="35" t="s">
        <v>142</v>
      </c>
      <c r="Q4" s="36" t="s">
        <v>143</v>
      </c>
      <c r="S4" s="99" t="s">
        <v>3</v>
      </c>
      <c r="T4" s="100" t="s">
        <v>142</v>
      </c>
      <c r="U4" s="101" t="s">
        <v>143</v>
      </c>
      <c r="W4" s="34" t="s">
        <v>3</v>
      </c>
      <c r="X4" s="35" t="s">
        <v>142</v>
      </c>
      <c r="Y4" s="36" t="s">
        <v>143</v>
      </c>
      <c r="AA4" s="99" t="s">
        <v>3</v>
      </c>
      <c r="AB4" s="100" t="s">
        <v>142</v>
      </c>
      <c r="AC4" s="101" t="s">
        <v>143</v>
      </c>
      <c r="AE4" s="276"/>
    </row>
    <row r="5" spans="2:31" s="2" customFormat="1" ht="20.399999999999999" x14ac:dyDescent="0.3">
      <c r="B5" s="78"/>
      <c r="C5" s="79"/>
      <c r="D5" s="80" t="s">
        <v>144</v>
      </c>
      <c r="E5" s="79"/>
      <c r="F5" s="79"/>
      <c r="G5" s="79"/>
      <c r="H5" s="81"/>
      <c r="I5" s="82"/>
      <c r="K5" s="75"/>
      <c r="L5" s="76"/>
      <c r="M5" s="77"/>
      <c r="N5" s="128"/>
      <c r="O5" s="75"/>
      <c r="P5" s="76"/>
      <c r="Q5" s="77"/>
      <c r="S5" s="106"/>
      <c r="T5" s="103"/>
      <c r="U5" s="110"/>
      <c r="W5" s="108"/>
      <c r="X5" s="105"/>
      <c r="Y5" s="112"/>
      <c r="AA5" s="106"/>
      <c r="AB5" s="103"/>
      <c r="AC5" s="110"/>
      <c r="AE5" s="131"/>
    </row>
    <row r="6" spans="2:31" s="2" customFormat="1" ht="4.95" customHeight="1" x14ac:dyDescent="0.3">
      <c r="B6" s="92"/>
      <c r="C6" s="93"/>
      <c r="D6" s="94"/>
      <c r="E6" s="93"/>
      <c r="F6" s="93"/>
      <c r="G6" s="93"/>
      <c r="H6" s="95"/>
      <c r="I6" s="96"/>
      <c r="K6" s="89"/>
      <c r="L6" s="90"/>
      <c r="M6" s="91"/>
      <c r="N6" s="128"/>
      <c r="O6" s="89"/>
      <c r="P6" s="90"/>
      <c r="Q6" s="91"/>
      <c r="S6" s="107"/>
      <c r="T6" s="104"/>
      <c r="U6" s="111"/>
      <c r="W6" s="107"/>
      <c r="X6" s="104"/>
      <c r="Y6" s="111"/>
      <c r="AA6" s="107"/>
      <c r="AB6" s="104"/>
      <c r="AC6" s="111"/>
      <c r="AE6" s="132"/>
    </row>
    <row r="7" spans="2:31" ht="20.399999999999999" x14ac:dyDescent="0.25">
      <c r="B7" s="39"/>
      <c r="C7" s="40"/>
      <c r="D7" s="38" t="s">
        <v>7</v>
      </c>
      <c r="E7" s="41"/>
      <c r="F7" s="42"/>
      <c r="G7" s="42"/>
      <c r="H7" s="43"/>
      <c r="I7" s="44"/>
      <c r="K7" s="56"/>
      <c r="L7" s="57"/>
      <c r="M7" s="58"/>
      <c r="O7" s="59"/>
      <c r="P7" s="57"/>
      <c r="Q7" s="58"/>
      <c r="S7" s="28"/>
      <c r="T7" s="21"/>
      <c r="U7" s="29"/>
      <c r="W7" s="28"/>
      <c r="X7" s="21"/>
      <c r="Y7" s="29"/>
      <c r="AA7" s="28"/>
      <c r="AB7" s="21"/>
      <c r="AC7" s="29"/>
      <c r="AE7" s="133"/>
    </row>
    <row r="8" spans="2:31" ht="45" customHeight="1" x14ac:dyDescent="0.25">
      <c r="B8" s="8">
        <v>1</v>
      </c>
      <c r="C8" s="9">
        <v>1</v>
      </c>
      <c r="D8" s="10" t="s">
        <v>165</v>
      </c>
      <c r="E8" s="11" t="s">
        <v>118</v>
      </c>
      <c r="F8" s="9">
        <v>400</v>
      </c>
      <c r="G8" s="9" t="s">
        <v>8</v>
      </c>
      <c r="H8" s="12">
        <v>15010</v>
      </c>
      <c r="I8" s="25">
        <f t="shared" ref="I8:I21" si="0">H8*F8</f>
        <v>6004000</v>
      </c>
      <c r="K8" s="246">
        <v>350</v>
      </c>
      <c r="L8" s="248">
        <f>H8</f>
        <v>15010</v>
      </c>
      <c r="M8" s="250">
        <f>K8*L8</f>
        <v>5253500</v>
      </c>
      <c r="O8" s="246">
        <f>F8+F9+K8</f>
        <v>952</v>
      </c>
      <c r="P8" s="248">
        <f>H8</f>
        <v>15010</v>
      </c>
      <c r="Q8" s="250">
        <f>O8*P8</f>
        <v>14289520</v>
      </c>
      <c r="S8" s="246"/>
      <c r="T8" s="248"/>
      <c r="U8" s="250"/>
      <c r="W8" s="246">
        <f>O8-AA8</f>
        <v>132</v>
      </c>
      <c r="X8" s="248">
        <f>H8</f>
        <v>15010</v>
      </c>
      <c r="Y8" s="250">
        <f>W8*X8</f>
        <v>1981320</v>
      </c>
      <c r="AA8" s="246">
        <f>820</f>
        <v>820</v>
      </c>
      <c r="AB8" s="248">
        <f>H8</f>
        <v>15010</v>
      </c>
      <c r="AC8" s="250">
        <f>AA8*AB8</f>
        <v>12308200</v>
      </c>
      <c r="AE8" s="133"/>
    </row>
    <row r="9" spans="2:31" ht="39.6" x14ac:dyDescent="0.25">
      <c r="B9" s="8">
        <v>39</v>
      </c>
      <c r="C9" s="9">
        <v>1</v>
      </c>
      <c r="D9" s="125" t="s">
        <v>166</v>
      </c>
      <c r="E9" s="11" t="s">
        <v>118</v>
      </c>
      <c r="F9" s="9">
        <v>202</v>
      </c>
      <c r="G9" s="9" t="s">
        <v>8</v>
      </c>
      <c r="H9" s="12">
        <v>15010</v>
      </c>
      <c r="I9" s="25">
        <f t="shared" si="0"/>
        <v>3032020</v>
      </c>
      <c r="K9" s="247"/>
      <c r="L9" s="249"/>
      <c r="M9" s="251"/>
      <c r="O9" s="247"/>
      <c r="P9" s="249"/>
      <c r="Q9" s="251"/>
      <c r="S9" s="247"/>
      <c r="T9" s="249"/>
      <c r="U9" s="264"/>
      <c r="W9" s="247"/>
      <c r="X9" s="249"/>
      <c r="Y9" s="264"/>
      <c r="AA9" s="247"/>
      <c r="AB9" s="249"/>
      <c r="AC9" s="264"/>
      <c r="AE9" s="133"/>
    </row>
    <row r="10" spans="2:31" ht="48" customHeight="1" x14ac:dyDescent="0.25">
      <c r="B10" s="8">
        <v>2</v>
      </c>
      <c r="C10" s="9">
        <v>1</v>
      </c>
      <c r="D10" s="10" t="s">
        <v>167</v>
      </c>
      <c r="E10" s="11" t="s">
        <v>118</v>
      </c>
      <c r="F10" s="9">
        <v>385</v>
      </c>
      <c r="G10" s="9" t="s">
        <v>8</v>
      </c>
      <c r="H10" s="12">
        <v>15010</v>
      </c>
      <c r="I10" s="25">
        <f t="shared" si="0"/>
        <v>5778850</v>
      </c>
      <c r="K10" s="246">
        <v>78</v>
      </c>
      <c r="L10" s="248">
        <f>H10</f>
        <v>15010</v>
      </c>
      <c r="M10" s="250">
        <f t="shared" ref="M10:M22" si="1">K10*L10</f>
        <v>1170780</v>
      </c>
      <c r="O10" s="246">
        <f>F10+F11+K10</f>
        <v>609</v>
      </c>
      <c r="P10" s="248">
        <f t="shared" ref="P10:P72" si="2">H10</f>
        <v>15010</v>
      </c>
      <c r="Q10" s="250">
        <f t="shared" ref="Q10:Q72" si="3">O10*P10</f>
        <v>9141090</v>
      </c>
      <c r="S10" s="246"/>
      <c r="T10" s="282"/>
      <c r="U10" s="281"/>
      <c r="W10" s="246">
        <f>O10-AA10</f>
        <v>199</v>
      </c>
      <c r="X10" s="248">
        <f>H10</f>
        <v>15010</v>
      </c>
      <c r="Y10" s="250">
        <f>W10*X10</f>
        <v>2986990</v>
      </c>
      <c r="AA10" s="246">
        <f>410</f>
        <v>410</v>
      </c>
      <c r="AB10" s="248">
        <f>H10</f>
        <v>15010</v>
      </c>
      <c r="AC10" s="250">
        <f>AA10*AB10</f>
        <v>6154100</v>
      </c>
      <c r="AE10" s="133"/>
    </row>
    <row r="11" spans="2:31" ht="39.6" x14ac:dyDescent="0.25">
      <c r="B11" s="8">
        <v>40</v>
      </c>
      <c r="C11" s="9">
        <v>1</v>
      </c>
      <c r="D11" s="125" t="s">
        <v>168</v>
      </c>
      <c r="E11" s="11" t="s">
        <v>118</v>
      </c>
      <c r="F11" s="9">
        <v>146</v>
      </c>
      <c r="G11" s="9" t="s">
        <v>8</v>
      </c>
      <c r="H11" s="12">
        <v>15010</v>
      </c>
      <c r="I11" s="25">
        <f t="shared" si="0"/>
        <v>2191460</v>
      </c>
      <c r="K11" s="247"/>
      <c r="L11" s="249"/>
      <c r="M11" s="251"/>
      <c r="O11" s="247"/>
      <c r="P11" s="249"/>
      <c r="Q11" s="251"/>
      <c r="S11" s="247"/>
      <c r="T11" s="280"/>
      <c r="U11" s="264"/>
      <c r="W11" s="247"/>
      <c r="X11" s="280"/>
      <c r="Y11" s="264"/>
      <c r="AA11" s="247"/>
      <c r="AB11" s="280"/>
      <c r="AC11" s="264"/>
      <c r="AE11" s="133"/>
    </row>
    <row r="12" spans="2:31" ht="16.2" customHeight="1" x14ac:dyDescent="0.25">
      <c r="B12" s="8">
        <v>3</v>
      </c>
      <c r="C12" s="9">
        <v>1.5</v>
      </c>
      <c r="D12" s="10" t="s">
        <v>10</v>
      </c>
      <c r="E12" s="11" t="s">
        <v>9</v>
      </c>
      <c r="F12" s="9">
        <v>2</v>
      </c>
      <c r="G12" s="9" t="s">
        <v>11</v>
      </c>
      <c r="H12" s="12">
        <v>295000</v>
      </c>
      <c r="I12" s="25">
        <f t="shared" si="0"/>
        <v>590000</v>
      </c>
      <c r="K12" s="28">
        <v>1</v>
      </c>
      <c r="L12" s="20">
        <f t="shared" ref="L12:L22" si="4">H12</f>
        <v>295000</v>
      </c>
      <c r="M12" s="30">
        <f t="shared" si="1"/>
        <v>295000</v>
      </c>
      <c r="O12" s="28">
        <f>F12+K12</f>
        <v>3</v>
      </c>
      <c r="P12" s="20">
        <f t="shared" si="2"/>
        <v>295000</v>
      </c>
      <c r="Q12" s="30">
        <f t="shared" si="3"/>
        <v>885000</v>
      </c>
      <c r="S12" s="28"/>
      <c r="T12" s="21"/>
      <c r="U12" s="29"/>
      <c r="W12" s="28"/>
      <c r="X12" s="21"/>
      <c r="Y12" s="29"/>
      <c r="AA12" s="28">
        <v>3</v>
      </c>
      <c r="AB12" s="20">
        <f>H12</f>
        <v>295000</v>
      </c>
      <c r="AC12" s="30">
        <f>AA12*AB12</f>
        <v>885000</v>
      </c>
      <c r="AE12" s="133"/>
    </row>
    <row r="13" spans="2:31" ht="26.4" x14ac:dyDescent="0.25">
      <c r="B13" s="8">
        <v>4</v>
      </c>
      <c r="C13" s="9">
        <v>2.1</v>
      </c>
      <c r="D13" s="10" t="s">
        <v>170</v>
      </c>
      <c r="E13" s="11" t="s">
        <v>92</v>
      </c>
      <c r="F13" s="9">
        <v>160</v>
      </c>
      <c r="G13" s="9" t="s">
        <v>8</v>
      </c>
      <c r="H13" s="12">
        <v>4035</v>
      </c>
      <c r="I13" s="25">
        <f t="shared" si="0"/>
        <v>645600</v>
      </c>
      <c r="K13" s="246">
        <v>80</v>
      </c>
      <c r="L13" s="248">
        <f t="shared" si="4"/>
        <v>4035</v>
      </c>
      <c r="M13" s="250">
        <f t="shared" si="1"/>
        <v>322800</v>
      </c>
      <c r="O13" s="246">
        <f>F13+F14+K13</f>
        <v>386</v>
      </c>
      <c r="P13" s="248">
        <f t="shared" si="2"/>
        <v>4035</v>
      </c>
      <c r="Q13" s="250">
        <f t="shared" si="3"/>
        <v>1557510</v>
      </c>
      <c r="S13" s="246"/>
      <c r="T13" s="248"/>
      <c r="U13" s="250"/>
      <c r="W13" s="246"/>
      <c r="X13" s="282"/>
      <c r="Y13" s="281"/>
      <c r="AA13" s="246">
        <v>386</v>
      </c>
      <c r="AB13" s="248">
        <f>H13</f>
        <v>4035</v>
      </c>
      <c r="AC13" s="250">
        <f>AA13*AB13</f>
        <v>1557510</v>
      </c>
      <c r="AE13" s="133"/>
    </row>
    <row r="14" spans="2:31" ht="26.4" x14ac:dyDescent="0.25">
      <c r="B14" s="8">
        <v>41</v>
      </c>
      <c r="C14" s="9">
        <v>2.1</v>
      </c>
      <c r="D14" s="125" t="s">
        <v>169</v>
      </c>
      <c r="E14" s="11" t="s">
        <v>92</v>
      </c>
      <c r="F14" s="9">
        <v>146</v>
      </c>
      <c r="G14" s="9" t="s">
        <v>8</v>
      </c>
      <c r="H14" s="12">
        <v>4035</v>
      </c>
      <c r="I14" s="25">
        <f t="shared" si="0"/>
        <v>589110</v>
      </c>
      <c r="K14" s="247"/>
      <c r="L14" s="249"/>
      <c r="M14" s="251"/>
      <c r="O14" s="247"/>
      <c r="P14" s="249"/>
      <c r="Q14" s="251"/>
      <c r="S14" s="247"/>
      <c r="T14" s="280"/>
      <c r="U14" s="264"/>
      <c r="W14" s="247"/>
      <c r="X14" s="280"/>
      <c r="Y14" s="264"/>
      <c r="AA14" s="247"/>
      <c r="AB14" s="280"/>
      <c r="AC14" s="264"/>
      <c r="AE14" s="133"/>
    </row>
    <row r="15" spans="2:31" ht="26.4" x14ac:dyDescent="0.25">
      <c r="B15" s="8">
        <v>5</v>
      </c>
      <c r="C15" s="9">
        <v>2.2000000000000002</v>
      </c>
      <c r="D15" s="10" t="s">
        <v>185</v>
      </c>
      <c r="E15" s="11" t="s">
        <v>92</v>
      </c>
      <c r="F15" s="9">
        <v>175</v>
      </c>
      <c r="G15" s="9" t="s">
        <v>8</v>
      </c>
      <c r="H15" s="12">
        <v>3750</v>
      </c>
      <c r="I15" s="25">
        <f t="shared" si="0"/>
        <v>656250</v>
      </c>
      <c r="K15" s="246">
        <v>50</v>
      </c>
      <c r="L15" s="248">
        <f t="shared" si="4"/>
        <v>3750</v>
      </c>
      <c r="M15" s="250">
        <f t="shared" si="1"/>
        <v>187500</v>
      </c>
      <c r="O15" s="246">
        <f>F15+F16+K15</f>
        <v>286</v>
      </c>
      <c r="P15" s="248">
        <f t="shared" si="2"/>
        <v>3750</v>
      </c>
      <c r="Q15" s="250">
        <f t="shared" si="3"/>
        <v>1072500</v>
      </c>
      <c r="S15" s="246"/>
      <c r="T15" s="282"/>
      <c r="U15" s="281"/>
      <c r="W15" s="246">
        <f>O15-AA15</f>
        <v>152</v>
      </c>
      <c r="X15" s="248">
        <f>H15</f>
        <v>3750</v>
      </c>
      <c r="Y15" s="250">
        <f>W15*X15</f>
        <v>570000</v>
      </c>
      <c r="AA15" s="246">
        <v>134</v>
      </c>
      <c r="AB15" s="248">
        <f>H15</f>
        <v>3750</v>
      </c>
      <c r="AC15" s="250">
        <f>AA15*AB15</f>
        <v>502500</v>
      </c>
      <c r="AE15" s="133"/>
    </row>
    <row r="16" spans="2:31" ht="26.4" x14ac:dyDescent="0.25">
      <c r="B16" s="8">
        <v>42</v>
      </c>
      <c r="C16" s="9">
        <v>2.2000000000000002</v>
      </c>
      <c r="D16" s="125" t="s">
        <v>186</v>
      </c>
      <c r="E16" s="11" t="s">
        <v>92</v>
      </c>
      <c r="F16" s="9">
        <v>61</v>
      </c>
      <c r="G16" s="9" t="s">
        <v>8</v>
      </c>
      <c r="H16" s="12">
        <v>3750</v>
      </c>
      <c r="I16" s="25">
        <f t="shared" si="0"/>
        <v>228750</v>
      </c>
      <c r="K16" s="247"/>
      <c r="L16" s="249"/>
      <c r="M16" s="251"/>
      <c r="O16" s="247"/>
      <c r="P16" s="249"/>
      <c r="Q16" s="251"/>
      <c r="S16" s="247"/>
      <c r="T16" s="280"/>
      <c r="U16" s="264"/>
      <c r="W16" s="247"/>
      <c r="X16" s="280"/>
      <c r="Y16" s="264"/>
      <c r="AA16" s="247"/>
      <c r="AB16" s="249"/>
      <c r="AC16" s="264"/>
      <c r="AE16" s="133"/>
    </row>
    <row r="17" spans="2:31" ht="43.2" customHeight="1" x14ac:dyDescent="0.25">
      <c r="B17" s="8">
        <v>6</v>
      </c>
      <c r="C17" s="9">
        <v>3</v>
      </c>
      <c r="D17" s="10" t="s">
        <v>12</v>
      </c>
      <c r="E17" s="11" t="s">
        <v>119</v>
      </c>
      <c r="F17" s="9">
        <v>4</v>
      </c>
      <c r="G17" s="9" t="s">
        <v>11</v>
      </c>
      <c r="H17" s="12">
        <v>465000</v>
      </c>
      <c r="I17" s="25">
        <f t="shared" si="0"/>
        <v>1860000</v>
      </c>
      <c r="K17" s="28">
        <v>2</v>
      </c>
      <c r="L17" s="20">
        <f t="shared" si="4"/>
        <v>465000</v>
      </c>
      <c r="M17" s="30">
        <f t="shared" si="1"/>
        <v>930000</v>
      </c>
      <c r="O17" s="28">
        <f t="shared" ref="O17:O47" si="5">F17+K17</f>
        <v>6</v>
      </c>
      <c r="P17" s="20">
        <f t="shared" si="2"/>
        <v>465000</v>
      </c>
      <c r="Q17" s="30">
        <f t="shared" si="3"/>
        <v>2790000</v>
      </c>
      <c r="S17" s="28"/>
      <c r="T17" s="21"/>
      <c r="U17" s="29"/>
      <c r="W17" s="28"/>
      <c r="X17" s="21"/>
      <c r="Y17" s="29"/>
      <c r="AA17" s="28">
        <v>6</v>
      </c>
      <c r="AB17" s="20">
        <f t="shared" ref="AB17:AB82" si="6">H17</f>
        <v>465000</v>
      </c>
      <c r="AC17" s="30">
        <f t="shared" ref="AC17:AC82" si="7">AA17*AB17</f>
        <v>2790000</v>
      </c>
      <c r="AE17" s="133"/>
    </row>
    <row r="18" spans="2:31" ht="26.4" x14ac:dyDescent="0.25">
      <c r="B18" s="8">
        <v>7</v>
      </c>
      <c r="C18" s="9">
        <v>3.1</v>
      </c>
      <c r="D18" s="10" t="s">
        <v>13</v>
      </c>
      <c r="E18" s="11" t="s">
        <v>93</v>
      </c>
      <c r="F18" s="9">
        <v>4</v>
      </c>
      <c r="G18" s="9" t="s">
        <v>11</v>
      </c>
      <c r="H18" s="12">
        <v>1495000</v>
      </c>
      <c r="I18" s="25">
        <f t="shared" si="0"/>
        <v>5980000</v>
      </c>
      <c r="K18" s="28">
        <v>2</v>
      </c>
      <c r="L18" s="20">
        <f t="shared" si="4"/>
        <v>1495000</v>
      </c>
      <c r="M18" s="30">
        <f t="shared" si="1"/>
        <v>2990000</v>
      </c>
      <c r="O18" s="28">
        <f t="shared" si="5"/>
        <v>6</v>
      </c>
      <c r="P18" s="20">
        <f t="shared" si="2"/>
        <v>1495000</v>
      </c>
      <c r="Q18" s="30">
        <f t="shared" si="3"/>
        <v>8970000</v>
      </c>
      <c r="S18" s="28"/>
      <c r="T18" s="21"/>
      <c r="U18" s="29"/>
      <c r="W18" s="28"/>
      <c r="X18" s="21"/>
      <c r="Y18" s="29"/>
      <c r="AA18" s="28">
        <v>6</v>
      </c>
      <c r="AB18" s="20">
        <f t="shared" si="6"/>
        <v>1495000</v>
      </c>
      <c r="AC18" s="30">
        <f t="shared" si="7"/>
        <v>8970000</v>
      </c>
      <c r="AE18" s="133"/>
    </row>
    <row r="19" spans="2:31" ht="26.4" x14ac:dyDescent="0.25">
      <c r="B19" s="8">
        <v>8</v>
      </c>
      <c r="C19" s="9">
        <v>3.2</v>
      </c>
      <c r="D19" s="10" t="s">
        <v>14</v>
      </c>
      <c r="E19" s="11" t="s">
        <v>93</v>
      </c>
      <c r="F19" s="9">
        <v>4</v>
      </c>
      <c r="G19" s="9" t="s">
        <v>11</v>
      </c>
      <c r="H19" s="12">
        <v>345000</v>
      </c>
      <c r="I19" s="25">
        <f t="shared" si="0"/>
        <v>1380000</v>
      </c>
      <c r="K19" s="28">
        <v>2</v>
      </c>
      <c r="L19" s="20">
        <f t="shared" si="4"/>
        <v>345000</v>
      </c>
      <c r="M19" s="30">
        <f t="shared" si="1"/>
        <v>690000</v>
      </c>
      <c r="O19" s="28">
        <f t="shared" si="5"/>
        <v>6</v>
      </c>
      <c r="P19" s="20">
        <f t="shared" si="2"/>
        <v>345000</v>
      </c>
      <c r="Q19" s="30">
        <f t="shared" si="3"/>
        <v>2070000</v>
      </c>
      <c r="S19" s="28"/>
      <c r="T19" s="21"/>
      <c r="U19" s="29"/>
      <c r="W19" s="28"/>
      <c r="X19" s="21"/>
      <c r="Y19" s="29"/>
      <c r="AA19" s="28">
        <v>6</v>
      </c>
      <c r="AB19" s="20">
        <f t="shared" si="6"/>
        <v>345000</v>
      </c>
      <c r="AC19" s="30">
        <f t="shared" si="7"/>
        <v>2070000</v>
      </c>
      <c r="AE19" s="133"/>
    </row>
    <row r="20" spans="2:31" x14ac:dyDescent="0.25">
      <c r="B20" s="8">
        <v>9</v>
      </c>
      <c r="C20" s="9">
        <v>4</v>
      </c>
      <c r="D20" s="10" t="s">
        <v>15</v>
      </c>
      <c r="E20" s="11" t="s">
        <v>9</v>
      </c>
      <c r="F20" s="9">
        <v>4</v>
      </c>
      <c r="G20" s="9" t="s">
        <v>11</v>
      </c>
      <c r="H20" s="12">
        <v>22500</v>
      </c>
      <c r="I20" s="25">
        <f t="shared" si="0"/>
        <v>90000</v>
      </c>
      <c r="K20" s="28">
        <v>2</v>
      </c>
      <c r="L20" s="20">
        <f t="shared" si="4"/>
        <v>22500</v>
      </c>
      <c r="M20" s="30">
        <f t="shared" si="1"/>
        <v>45000</v>
      </c>
      <c r="O20" s="28">
        <f t="shared" si="5"/>
        <v>6</v>
      </c>
      <c r="P20" s="20">
        <f t="shared" si="2"/>
        <v>22500</v>
      </c>
      <c r="Q20" s="30">
        <f t="shared" si="3"/>
        <v>135000</v>
      </c>
      <c r="S20" s="28"/>
      <c r="T20" s="21"/>
      <c r="U20" s="29"/>
      <c r="W20" s="28"/>
      <c r="X20" s="21"/>
      <c r="Y20" s="29"/>
      <c r="AA20" s="28">
        <v>6</v>
      </c>
      <c r="AB20" s="20">
        <f t="shared" si="6"/>
        <v>22500</v>
      </c>
      <c r="AC20" s="30">
        <f t="shared" si="7"/>
        <v>135000</v>
      </c>
      <c r="AE20" s="133"/>
    </row>
    <row r="21" spans="2:31" x14ac:dyDescent="0.25">
      <c r="B21" s="8">
        <v>10</v>
      </c>
      <c r="C21" s="9" t="s">
        <v>135</v>
      </c>
      <c r="D21" s="10" t="s">
        <v>16</v>
      </c>
      <c r="E21" s="11" t="s">
        <v>94</v>
      </c>
      <c r="F21" s="9">
        <v>4</v>
      </c>
      <c r="G21" s="9" t="s">
        <v>11</v>
      </c>
      <c r="H21" s="12">
        <v>1195000</v>
      </c>
      <c r="I21" s="25">
        <f t="shared" si="0"/>
        <v>4780000</v>
      </c>
      <c r="K21" s="28">
        <v>2</v>
      </c>
      <c r="L21" s="20">
        <f t="shared" si="4"/>
        <v>1195000</v>
      </c>
      <c r="M21" s="30">
        <f t="shared" si="1"/>
        <v>2390000</v>
      </c>
      <c r="O21" s="28">
        <f t="shared" si="5"/>
        <v>6</v>
      </c>
      <c r="P21" s="20">
        <f t="shared" si="2"/>
        <v>1195000</v>
      </c>
      <c r="Q21" s="30">
        <f t="shared" si="3"/>
        <v>7170000</v>
      </c>
      <c r="S21" s="28"/>
      <c r="T21" s="21"/>
      <c r="U21" s="29"/>
      <c r="W21" s="28"/>
      <c r="X21" s="21"/>
      <c r="Y21" s="29"/>
      <c r="AA21" s="28">
        <v>6</v>
      </c>
      <c r="AB21" s="20">
        <f t="shared" si="6"/>
        <v>1195000</v>
      </c>
      <c r="AC21" s="30">
        <f t="shared" si="7"/>
        <v>7170000</v>
      </c>
      <c r="AE21" s="133"/>
    </row>
    <row r="22" spans="2:31" x14ac:dyDescent="0.25">
      <c r="B22" s="8"/>
      <c r="C22" s="9" t="s">
        <v>136</v>
      </c>
      <c r="D22" s="10" t="s">
        <v>126</v>
      </c>
      <c r="E22" s="11" t="s">
        <v>94</v>
      </c>
      <c r="F22" s="9"/>
      <c r="G22" s="9" t="s">
        <v>11</v>
      </c>
      <c r="H22" s="12">
        <v>1195000</v>
      </c>
      <c r="I22" s="25"/>
      <c r="K22" s="28">
        <v>6</v>
      </c>
      <c r="L22" s="20">
        <f t="shared" si="4"/>
        <v>1195000</v>
      </c>
      <c r="M22" s="30">
        <f t="shared" si="1"/>
        <v>7170000</v>
      </c>
      <c r="O22" s="28">
        <f t="shared" si="5"/>
        <v>6</v>
      </c>
      <c r="P22" s="20">
        <f t="shared" si="2"/>
        <v>1195000</v>
      </c>
      <c r="Q22" s="30">
        <f t="shared" si="3"/>
        <v>7170000</v>
      </c>
      <c r="S22" s="28"/>
      <c r="T22" s="21"/>
      <c r="U22" s="29"/>
      <c r="W22" s="28"/>
      <c r="X22" s="21"/>
      <c r="Y22" s="29"/>
      <c r="AA22" s="28">
        <v>6</v>
      </c>
      <c r="AB22" s="20">
        <f t="shared" si="6"/>
        <v>1195000</v>
      </c>
      <c r="AC22" s="30">
        <f t="shared" si="7"/>
        <v>7170000</v>
      </c>
      <c r="AE22" s="133"/>
    </row>
    <row r="23" spans="2:31" x14ac:dyDescent="0.25">
      <c r="B23" s="8">
        <v>11</v>
      </c>
      <c r="C23" s="9">
        <v>5.2</v>
      </c>
      <c r="D23" s="10" t="s">
        <v>17</v>
      </c>
      <c r="E23" s="11" t="s">
        <v>95</v>
      </c>
      <c r="F23" s="9">
        <v>2</v>
      </c>
      <c r="G23" s="9" t="s">
        <v>11</v>
      </c>
      <c r="H23" s="12">
        <v>4750000</v>
      </c>
      <c r="I23" s="25">
        <f t="shared" ref="I23:I47" si="8">H23*F23</f>
        <v>9500000</v>
      </c>
      <c r="K23" s="28"/>
      <c r="L23" s="21"/>
      <c r="M23" s="29"/>
      <c r="O23" s="28">
        <f t="shared" si="5"/>
        <v>2</v>
      </c>
      <c r="P23" s="20">
        <f t="shared" si="2"/>
        <v>4750000</v>
      </c>
      <c r="Q23" s="30">
        <f t="shared" si="3"/>
        <v>9500000</v>
      </c>
      <c r="S23" s="28"/>
      <c r="T23" s="21"/>
      <c r="U23" s="29"/>
      <c r="W23" s="28"/>
      <c r="X23" s="21"/>
      <c r="Y23" s="29"/>
      <c r="AA23" s="28">
        <v>2</v>
      </c>
      <c r="AB23" s="20">
        <f t="shared" si="6"/>
        <v>4750000</v>
      </c>
      <c r="AC23" s="30">
        <f t="shared" si="7"/>
        <v>9500000</v>
      </c>
      <c r="AE23" s="133"/>
    </row>
    <row r="24" spans="2:31" x14ac:dyDescent="0.25">
      <c r="B24" s="8">
        <v>12</v>
      </c>
      <c r="C24" s="9">
        <v>5.3</v>
      </c>
      <c r="D24" s="10" t="s">
        <v>18</v>
      </c>
      <c r="E24" s="11" t="s">
        <v>95</v>
      </c>
      <c r="F24" s="9">
        <v>2</v>
      </c>
      <c r="G24" s="9" t="s">
        <v>11</v>
      </c>
      <c r="H24" s="12">
        <v>3550000</v>
      </c>
      <c r="I24" s="25">
        <f t="shared" si="8"/>
        <v>7100000</v>
      </c>
      <c r="K24" s="28">
        <v>2</v>
      </c>
      <c r="L24" s="20">
        <f t="shared" ref="L24:L29" si="9">H24</f>
        <v>3550000</v>
      </c>
      <c r="M24" s="30">
        <f t="shared" ref="M24:M29" si="10">K24*L24</f>
        <v>7100000</v>
      </c>
      <c r="O24" s="28">
        <f t="shared" si="5"/>
        <v>4</v>
      </c>
      <c r="P24" s="20">
        <f t="shared" si="2"/>
        <v>3550000</v>
      </c>
      <c r="Q24" s="30">
        <f t="shared" si="3"/>
        <v>14200000</v>
      </c>
      <c r="S24" s="28"/>
      <c r="T24" s="21"/>
      <c r="U24" s="29"/>
      <c r="W24" s="28"/>
      <c r="X24" s="21"/>
      <c r="Y24" s="29"/>
      <c r="AA24" s="28">
        <v>4</v>
      </c>
      <c r="AB24" s="20">
        <f t="shared" si="6"/>
        <v>3550000</v>
      </c>
      <c r="AC24" s="30">
        <f t="shared" si="7"/>
        <v>14200000</v>
      </c>
      <c r="AE24" s="133"/>
    </row>
    <row r="25" spans="2:31" x14ac:dyDescent="0.25">
      <c r="B25" s="8">
        <v>13</v>
      </c>
      <c r="C25" s="9">
        <v>5.4</v>
      </c>
      <c r="D25" s="10" t="s">
        <v>19</v>
      </c>
      <c r="E25" s="11" t="s">
        <v>95</v>
      </c>
      <c r="F25" s="9">
        <v>2</v>
      </c>
      <c r="G25" s="9" t="s">
        <v>11</v>
      </c>
      <c r="H25" s="12">
        <v>995000</v>
      </c>
      <c r="I25" s="25">
        <f t="shared" si="8"/>
        <v>1990000</v>
      </c>
      <c r="K25" s="28">
        <v>1</v>
      </c>
      <c r="L25" s="20">
        <f t="shared" si="9"/>
        <v>995000</v>
      </c>
      <c r="M25" s="30">
        <f t="shared" si="10"/>
        <v>995000</v>
      </c>
      <c r="O25" s="28">
        <f t="shared" si="5"/>
        <v>3</v>
      </c>
      <c r="P25" s="20">
        <f t="shared" si="2"/>
        <v>995000</v>
      </c>
      <c r="Q25" s="30">
        <f t="shared" si="3"/>
        <v>2985000</v>
      </c>
      <c r="S25" s="28"/>
      <c r="T25" s="21"/>
      <c r="U25" s="29"/>
      <c r="W25" s="28"/>
      <c r="X25" s="21"/>
      <c r="Y25" s="29"/>
      <c r="AA25" s="28">
        <v>3</v>
      </c>
      <c r="AB25" s="20">
        <f t="shared" si="6"/>
        <v>995000</v>
      </c>
      <c r="AC25" s="30">
        <f t="shared" si="7"/>
        <v>2985000</v>
      </c>
      <c r="AE25" s="133"/>
    </row>
    <row r="26" spans="2:31" ht="26.4" x14ac:dyDescent="0.25">
      <c r="B26" s="8">
        <v>14</v>
      </c>
      <c r="C26" s="9">
        <v>91</v>
      </c>
      <c r="D26" s="10" t="s">
        <v>20</v>
      </c>
      <c r="E26" s="11" t="s">
        <v>96</v>
      </c>
      <c r="F26" s="9">
        <v>4</v>
      </c>
      <c r="G26" s="9" t="s">
        <v>11</v>
      </c>
      <c r="H26" s="12">
        <v>22500</v>
      </c>
      <c r="I26" s="25">
        <f t="shared" si="8"/>
        <v>90000</v>
      </c>
      <c r="K26" s="28">
        <v>2</v>
      </c>
      <c r="L26" s="20">
        <f t="shared" si="9"/>
        <v>22500</v>
      </c>
      <c r="M26" s="30">
        <f t="shared" si="10"/>
        <v>45000</v>
      </c>
      <c r="O26" s="28">
        <f t="shared" si="5"/>
        <v>6</v>
      </c>
      <c r="P26" s="20">
        <f t="shared" si="2"/>
        <v>22500</v>
      </c>
      <c r="Q26" s="30">
        <f t="shared" si="3"/>
        <v>135000</v>
      </c>
      <c r="S26" s="28"/>
      <c r="T26" s="21"/>
      <c r="U26" s="29"/>
      <c r="W26" s="28"/>
      <c r="X26" s="21"/>
      <c r="Y26" s="29"/>
      <c r="AA26" s="28">
        <v>6</v>
      </c>
      <c r="AB26" s="20">
        <f t="shared" si="6"/>
        <v>22500</v>
      </c>
      <c r="AC26" s="30">
        <f t="shared" si="7"/>
        <v>135000</v>
      </c>
      <c r="AE26" s="133"/>
    </row>
    <row r="27" spans="2:31" ht="26.4" x14ac:dyDescent="0.25">
      <c r="B27" s="8">
        <v>15</v>
      </c>
      <c r="C27" s="9">
        <v>6</v>
      </c>
      <c r="D27" s="10" t="s">
        <v>21</v>
      </c>
      <c r="E27" s="11" t="s">
        <v>97</v>
      </c>
      <c r="F27" s="9">
        <v>62</v>
      </c>
      <c r="G27" s="9" t="s">
        <v>11</v>
      </c>
      <c r="H27" s="12">
        <v>18750</v>
      </c>
      <c r="I27" s="25">
        <f t="shared" si="8"/>
        <v>1162500</v>
      </c>
      <c r="K27" s="28">
        <v>40</v>
      </c>
      <c r="L27" s="20">
        <f t="shared" si="9"/>
        <v>18750</v>
      </c>
      <c r="M27" s="30">
        <f t="shared" si="10"/>
        <v>750000</v>
      </c>
      <c r="O27" s="28">
        <f t="shared" si="5"/>
        <v>102</v>
      </c>
      <c r="P27" s="20">
        <f t="shared" si="2"/>
        <v>18750</v>
      </c>
      <c r="Q27" s="30">
        <f t="shared" si="3"/>
        <v>1912500</v>
      </c>
      <c r="S27" s="28"/>
      <c r="T27" s="21"/>
      <c r="U27" s="29"/>
      <c r="W27" s="28"/>
      <c r="X27" s="21"/>
      <c r="Y27" s="29"/>
      <c r="AA27" s="28">
        <v>102</v>
      </c>
      <c r="AB27" s="20">
        <f t="shared" si="6"/>
        <v>18750</v>
      </c>
      <c r="AC27" s="30">
        <f t="shared" si="7"/>
        <v>1912500</v>
      </c>
      <c r="AE27" s="133"/>
    </row>
    <row r="28" spans="2:31" x14ac:dyDescent="0.25">
      <c r="B28" s="8">
        <v>16</v>
      </c>
      <c r="C28" s="9">
        <v>7</v>
      </c>
      <c r="D28" s="10" t="s">
        <v>22</v>
      </c>
      <c r="E28" s="11" t="s">
        <v>9</v>
      </c>
      <c r="F28" s="9">
        <v>7</v>
      </c>
      <c r="G28" s="9" t="s">
        <v>11</v>
      </c>
      <c r="H28" s="12">
        <v>115000</v>
      </c>
      <c r="I28" s="25">
        <f t="shared" si="8"/>
        <v>805000</v>
      </c>
      <c r="K28" s="28">
        <v>2</v>
      </c>
      <c r="L28" s="20">
        <f t="shared" si="9"/>
        <v>115000</v>
      </c>
      <c r="M28" s="30">
        <f t="shared" si="10"/>
        <v>230000</v>
      </c>
      <c r="O28" s="28">
        <f t="shared" si="5"/>
        <v>9</v>
      </c>
      <c r="P28" s="20">
        <f t="shared" si="2"/>
        <v>115000</v>
      </c>
      <c r="Q28" s="30">
        <f t="shared" si="3"/>
        <v>1035000</v>
      </c>
      <c r="S28" s="28"/>
      <c r="T28" s="21"/>
      <c r="U28" s="29"/>
      <c r="W28" s="28"/>
      <c r="X28" s="21"/>
      <c r="Y28" s="29"/>
      <c r="AA28" s="28">
        <v>9</v>
      </c>
      <c r="AB28" s="20">
        <f t="shared" si="6"/>
        <v>115000</v>
      </c>
      <c r="AC28" s="30">
        <f t="shared" si="7"/>
        <v>1035000</v>
      </c>
      <c r="AE28" s="133"/>
    </row>
    <row r="29" spans="2:31" s="3" customFormat="1" ht="16.2" customHeight="1" x14ac:dyDescent="0.25">
      <c r="B29" s="8">
        <v>17</v>
      </c>
      <c r="C29" s="9">
        <v>8</v>
      </c>
      <c r="D29" s="10" t="s">
        <v>23</v>
      </c>
      <c r="E29" s="11" t="s">
        <v>9</v>
      </c>
      <c r="F29" s="9">
        <v>4</v>
      </c>
      <c r="G29" s="9" t="s">
        <v>11</v>
      </c>
      <c r="H29" s="12">
        <v>115000</v>
      </c>
      <c r="I29" s="25">
        <f t="shared" si="8"/>
        <v>460000</v>
      </c>
      <c r="K29" s="31">
        <v>2</v>
      </c>
      <c r="L29" s="20">
        <f t="shared" si="9"/>
        <v>115000</v>
      </c>
      <c r="M29" s="30">
        <f t="shared" si="10"/>
        <v>230000</v>
      </c>
      <c r="N29" s="129"/>
      <c r="O29" s="28">
        <f t="shared" si="5"/>
        <v>6</v>
      </c>
      <c r="P29" s="20">
        <f t="shared" si="2"/>
        <v>115000</v>
      </c>
      <c r="Q29" s="30">
        <f t="shared" si="3"/>
        <v>690000</v>
      </c>
      <c r="S29" s="28"/>
      <c r="T29" s="102"/>
      <c r="U29" s="109"/>
      <c r="W29" s="28"/>
      <c r="X29" s="102"/>
      <c r="Y29" s="109"/>
      <c r="AA29" s="31">
        <v>6</v>
      </c>
      <c r="AB29" s="20">
        <f t="shared" si="6"/>
        <v>115000</v>
      </c>
      <c r="AC29" s="30">
        <f t="shared" si="7"/>
        <v>690000</v>
      </c>
      <c r="AE29" s="134"/>
    </row>
    <row r="30" spans="2:31" ht="27.6" x14ac:dyDescent="0.25">
      <c r="B30" s="8">
        <v>18</v>
      </c>
      <c r="C30" s="9">
        <v>8</v>
      </c>
      <c r="D30" s="10" t="s">
        <v>24</v>
      </c>
      <c r="E30" s="11" t="s">
        <v>9</v>
      </c>
      <c r="F30" s="9">
        <v>2</v>
      </c>
      <c r="G30" s="9" t="s">
        <v>11</v>
      </c>
      <c r="H30" s="12">
        <v>525000</v>
      </c>
      <c r="I30" s="25">
        <f t="shared" si="8"/>
        <v>1050000</v>
      </c>
      <c r="K30" s="28"/>
      <c r="L30" s="21"/>
      <c r="M30" s="29"/>
      <c r="O30" s="28">
        <f t="shared" si="5"/>
        <v>2</v>
      </c>
      <c r="P30" s="20">
        <f t="shared" si="2"/>
        <v>525000</v>
      </c>
      <c r="Q30" s="30">
        <f t="shared" si="3"/>
        <v>1050000</v>
      </c>
      <c r="S30" s="28"/>
      <c r="T30" s="21"/>
      <c r="U30" s="29"/>
      <c r="W30" s="28"/>
      <c r="X30" s="21"/>
      <c r="Y30" s="29"/>
      <c r="AA30" s="28">
        <v>2</v>
      </c>
      <c r="AB30" s="20">
        <f t="shared" si="6"/>
        <v>525000</v>
      </c>
      <c r="AC30" s="30">
        <f t="shared" si="7"/>
        <v>1050000</v>
      </c>
      <c r="AE30" s="133"/>
    </row>
    <row r="31" spans="2:31" x14ac:dyDescent="0.25">
      <c r="B31" s="8">
        <v>19</v>
      </c>
      <c r="C31" s="9">
        <v>10</v>
      </c>
      <c r="D31" s="10" t="s">
        <v>25</v>
      </c>
      <c r="E31" s="11" t="s">
        <v>9</v>
      </c>
      <c r="F31" s="9">
        <v>4</v>
      </c>
      <c r="G31" s="9" t="s">
        <v>11</v>
      </c>
      <c r="H31" s="12">
        <v>75000</v>
      </c>
      <c r="I31" s="25">
        <f t="shared" si="8"/>
        <v>300000</v>
      </c>
      <c r="K31" s="28">
        <v>2</v>
      </c>
      <c r="L31" s="20">
        <f t="shared" ref="L31:L34" si="11">H31</f>
        <v>75000</v>
      </c>
      <c r="M31" s="30">
        <f t="shared" ref="M31:M34" si="12">K31*L31</f>
        <v>150000</v>
      </c>
      <c r="O31" s="28">
        <f t="shared" si="5"/>
        <v>6</v>
      </c>
      <c r="P31" s="20">
        <f t="shared" si="2"/>
        <v>75000</v>
      </c>
      <c r="Q31" s="30">
        <f t="shared" si="3"/>
        <v>450000</v>
      </c>
      <c r="S31" s="28"/>
      <c r="T31" s="21"/>
      <c r="U31" s="29"/>
      <c r="W31" s="28"/>
      <c r="X31" s="21"/>
      <c r="Y31" s="29"/>
      <c r="AA31" s="28">
        <v>6</v>
      </c>
      <c r="AB31" s="20">
        <f t="shared" si="6"/>
        <v>75000</v>
      </c>
      <c r="AC31" s="30">
        <f t="shared" si="7"/>
        <v>450000</v>
      </c>
      <c r="AE31" s="133"/>
    </row>
    <row r="32" spans="2:31" x14ac:dyDescent="0.25">
      <c r="B32" s="8">
        <v>20</v>
      </c>
      <c r="C32" s="9">
        <v>11</v>
      </c>
      <c r="D32" s="10" t="s">
        <v>26</v>
      </c>
      <c r="E32" s="11" t="s">
        <v>9</v>
      </c>
      <c r="F32" s="9">
        <v>4</v>
      </c>
      <c r="G32" s="9" t="s">
        <v>11</v>
      </c>
      <c r="H32" s="12">
        <v>18750</v>
      </c>
      <c r="I32" s="25">
        <f t="shared" si="8"/>
        <v>75000</v>
      </c>
      <c r="K32" s="28">
        <v>2</v>
      </c>
      <c r="L32" s="20">
        <f t="shared" si="11"/>
        <v>18750</v>
      </c>
      <c r="M32" s="30">
        <f t="shared" si="12"/>
        <v>37500</v>
      </c>
      <c r="O32" s="28">
        <f t="shared" si="5"/>
        <v>6</v>
      </c>
      <c r="P32" s="20">
        <f t="shared" si="2"/>
        <v>18750</v>
      </c>
      <c r="Q32" s="30">
        <f t="shared" si="3"/>
        <v>112500</v>
      </c>
      <c r="S32" s="28"/>
      <c r="T32" s="21"/>
      <c r="U32" s="29"/>
      <c r="W32" s="28"/>
      <c r="X32" s="21"/>
      <c r="Y32" s="29"/>
      <c r="AA32" s="28">
        <v>6</v>
      </c>
      <c r="AB32" s="20">
        <f t="shared" si="6"/>
        <v>18750</v>
      </c>
      <c r="AC32" s="30">
        <f t="shared" si="7"/>
        <v>112500</v>
      </c>
      <c r="AE32" s="133"/>
    </row>
    <row r="33" spans="2:31" x14ac:dyDescent="0.25">
      <c r="B33" s="8">
        <v>21</v>
      </c>
      <c r="C33" s="9">
        <v>12</v>
      </c>
      <c r="D33" s="10" t="s">
        <v>27</v>
      </c>
      <c r="E33" s="11" t="s">
        <v>9</v>
      </c>
      <c r="F33" s="9">
        <v>4</v>
      </c>
      <c r="G33" s="9" t="s">
        <v>11</v>
      </c>
      <c r="H33" s="12">
        <v>37500</v>
      </c>
      <c r="I33" s="25">
        <f t="shared" si="8"/>
        <v>150000</v>
      </c>
      <c r="K33" s="28">
        <v>2</v>
      </c>
      <c r="L33" s="20">
        <f t="shared" si="11"/>
        <v>37500</v>
      </c>
      <c r="M33" s="30">
        <f t="shared" si="12"/>
        <v>75000</v>
      </c>
      <c r="O33" s="28">
        <f t="shared" si="5"/>
        <v>6</v>
      </c>
      <c r="P33" s="20">
        <f t="shared" si="2"/>
        <v>37500</v>
      </c>
      <c r="Q33" s="30">
        <f t="shared" si="3"/>
        <v>225000</v>
      </c>
      <c r="S33" s="28"/>
      <c r="T33" s="21"/>
      <c r="U33" s="29"/>
      <c r="W33" s="28"/>
      <c r="X33" s="21"/>
      <c r="Y33" s="29"/>
      <c r="AA33" s="28">
        <v>6</v>
      </c>
      <c r="AB33" s="20">
        <f t="shared" si="6"/>
        <v>37500</v>
      </c>
      <c r="AC33" s="30">
        <f t="shared" si="7"/>
        <v>225000</v>
      </c>
      <c r="AE33" s="133"/>
    </row>
    <row r="34" spans="2:31" x14ac:dyDescent="0.25">
      <c r="B34" s="8">
        <v>22</v>
      </c>
      <c r="C34" s="9">
        <v>13</v>
      </c>
      <c r="D34" s="10" t="s">
        <v>28</v>
      </c>
      <c r="E34" s="11" t="s">
        <v>9</v>
      </c>
      <c r="F34" s="9">
        <v>4</v>
      </c>
      <c r="G34" s="9" t="s">
        <v>11</v>
      </c>
      <c r="H34" s="12">
        <v>385000</v>
      </c>
      <c r="I34" s="25">
        <f t="shared" si="8"/>
        <v>1540000</v>
      </c>
      <c r="K34" s="28">
        <v>2</v>
      </c>
      <c r="L34" s="20">
        <f t="shared" si="11"/>
        <v>385000</v>
      </c>
      <c r="M34" s="30">
        <f t="shared" si="12"/>
        <v>770000</v>
      </c>
      <c r="O34" s="28">
        <f t="shared" si="5"/>
        <v>6</v>
      </c>
      <c r="P34" s="20">
        <f t="shared" si="2"/>
        <v>385000</v>
      </c>
      <c r="Q34" s="30">
        <f t="shared" si="3"/>
        <v>2310000</v>
      </c>
      <c r="S34" s="28"/>
      <c r="T34" s="21"/>
      <c r="U34" s="29"/>
      <c r="W34" s="28"/>
      <c r="X34" s="21"/>
      <c r="Y34" s="29"/>
      <c r="AA34" s="28">
        <v>6</v>
      </c>
      <c r="AB34" s="20">
        <f t="shared" si="6"/>
        <v>385000</v>
      </c>
      <c r="AC34" s="30">
        <f t="shared" si="7"/>
        <v>2310000</v>
      </c>
      <c r="AE34" s="133"/>
    </row>
    <row r="35" spans="2:31" x14ac:dyDescent="0.25">
      <c r="B35" s="8">
        <v>23</v>
      </c>
      <c r="C35" s="9">
        <v>14</v>
      </c>
      <c r="D35" s="10" t="s">
        <v>29</v>
      </c>
      <c r="E35" s="11" t="s">
        <v>9</v>
      </c>
      <c r="F35" s="9">
        <v>2</v>
      </c>
      <c r="G35" s="9" t="s">
        <v>11</v>
      </c>
      <c r="H35" s="12">
        <v>368750</v>
      </c>
      <c r="I35" s="25">
        <f t="shared" si="8"/>
        <v>737500</v>
      </c>
      <c r="K35" s="28"/>
      <c r="L35" s="21"/>
      <c r="M35" s="29"/>
      <c r="O35" s="28">
        <f t="shared" si="5"/>
        <v>2</v>
      </c>
      <c r="P35" s="20">
        <f t="shared" si="2"/>
        <v>368750</v>
      </c>
      <c r="Q35" s="30">
        <f t="shared" si="3"/>
        <v>737500</v>
      </c>
      <c r="S35" s="28"/>
      <c r="T35" s="21"/>
      <c r="U35" s="29"/>
      <c r="W35" s="28"/>
      <c r="X35" s="21"/>
      <c r="Y35" s="29"/>
      <c r="AA35" s="28">
        <v>2</v>
      </c>
      <c r="AB35" s="20">
        <f t="shared" si="6"/>
        <v>368750</v>
      </c>
      <c r="AC35" s="30">
        <f t="shared" si="7"/>
        <v>737500</v>
      </c>
      <c r="AE35" s="133"/>
    </row>
    <row r="36" spans="2:31" ht="39.6" x14ac:dyDescent="0.25">
      <c r="B36" s="8">
        <v>25</v>
      </c>
      <c r="C36" s="9">
        <v>16.100000000000001</v>
      </c>
      <c r="D36" s="10" t="s">
        <v>30</v>
      </c>
      <c r="E36" s="11" t="s">
        <v>98</v>
      </c>
      <c r="F36" s="9">
        <v>4</v>
      </c>
      <c r="G36" s="9" t="s">
        <v>11</v>
      </c>
      <c r="H36" s="12">
        <v>1295000</v>
      </c>
      <c r="I36" s="25">
        <f t="shared" si="8"/>
        <v>5180000</v>
      </c>
      <c r="K36" s="28">
        <v>2</v>
      </c>
      <c r="L36" s="20">
        <f t="shared" ref="L36" si="13">H36</f>
        <v>1295000</v>
      </c>
      <c r="M36" s="30">
        <f t="shared" ref="M36" si="14">K36*L36</f>
        <v>2590000</v>
      </c>
      <c r="O36" s="28">
        <f t="shared" si="5"/>
        <v>6</v>
      </c>
      <c r="P36" s="20">
        <f t="shared" si="2"/>
        <v>1295000</v>
      </c>
      <c r="Q36" s="30">
        <f t="shared" si="3"/>
        <v>7770000</v>
      </c>
      <c r="S36" s="28"/>
      <c r="T36" s="21"/>
      <c r="U36" s="29"/>
      <c r="W36" s="28"/>
      <c r="X36" s="21"/>
      <c r="Y36" s="29"/>
      <c r="AA36" s="28">
        <v>6</v>
      </c>
      <c r="AB36" s="20">
        <f t="shared" si="6"/>
        <v>1295000</v>
      </c>
      <c r="AC36" s="30">
        <f t="shared" si="7"/>
        <v>7770000</v>
      </c>
      <c r="AE36" s="133"/>
    </row>
    <row r="37" spans="2:31" ht="26.4" x14ac:dyDescent="0.25">
      <c r="B37" s="8">
        <v>26</v>
      </c>
      <c r="C37" s="9">
        <v>16.2</v>
      </c>
      <c r="D37" s="10" t="s">
        <v>31</v>
      </c>
      <c r="E37" s="11" t="s">
        <v>99</v>
      </c>
      <c r="F37" s="9">
        <v>2</v>
      </c>
      <c r="G37" s="9" t="s">
        <v>11</v>
      </c>
      <c r="H37" s="12">
        <v>495000</v>
      </c>
      <c r="I37" s="25">
        <f t="shared" si="8"/>
        <v>990000</v>
      </c>
      <c r="K37" s="28"/>
      <c r="L37" s="21"/>
      <c r="M37" s="29"/>
      <c r="O37" s="28">
        <f t="shared" si="5"/>
        <v>2</v>
      </c>
      <c r="P37" s="20">
        <f t="shared" si="2"/>
        <v>495000</v>
      </c>
      <c r="Q37" s="30">
        <f t="shared" si="3"/>
        <v>990000</v>
      </c>
      <c r="S37" s="28"/>
      <c r="T37" s="21"/>
      <c r="U37" s="29"/>
      <c r="W37" s="28"/>
      <c r="X37" s="21"/>
      <c r="Y37" s="29"/>
      <c r="AA37" s="28">
        <v>2</v>
      </c>
      <c r="AB37" s="20">
        <f t="shared" si="6"/>
        <v>495000</v>
      </c>
      <c r="AC37" s="30">
        <f t="shared" si="7"/>
        <v>990000</v>
      </c>
      <c r="AE37" s="133"/>
    </row>
    <row r="38" spans="2:31" ht="26.4" x14ac:dyDescent="0.25">
      <c r="B38" s="8">
        <v>28</v>
      </c>
      <c r="C38" s="9">
        <v>16.5</v>
      </c>
      <c r="D38" s="10" t="s">
        <v>33</v>
      </c>
      <c r="E38" s="11" t="s">
        <v>101</v>
      </c>
      <c r="F38" s="9">
        <v>1</v>
      </c>
      <c r="G38" s="9" t="s">
        <v>11</v>
      </c>
      <c r="H38" s="12">
        <v>255000</v>
      </c>
      <c r="I38" s="25">
        <f t="shared" si="8"/>
        <v>255000</v>
      </c>
      <c r="K38" s="28"/>
      <c r="L38" s="21"/>
      <c r="M38" s="29"/>
      <c r="O38" s="28">
        <f t="shared" si="5"/>
        <v>1</v>
      </c>
      <c r="P38" s="20">
        <f t="shared" si="2"/>
        <v>255000</v>
      </c>
      <c r="Q38" s="30">
        <f t="shared" si="3"/>
        <v>255000</v>
      </c>
      <c r="S38" s="28"/>
      <c r="T38" s="21"/>
      <c r="U38" s="29"/>
      <c r="W38" s="28"/>
      <c r="X38" s="21"/>
      <c r="Y38" s="29"/>
      <c r="AA38" s="28">
        <v>1</v>
      </c>
      <c r="AB38" s="20">
        <f t="shared" si="6"/>
        <v>255000</v>
      </c>
      <c r="AC38" s="30">
        <f t="shared" si="7"/>
        <v>255000</v>
      </c>
      <c r="AE38" s="133"/>
    </row>
    <row r="39" spans="2:31" ht="26.4" x14ac:dyDescent="0.25">
      <c r="B39" s="8">
        <v>29</v>
      </c>
      <c r="C39" s="9">
        <v>16.600000000000001</v>
      </c>
      <c r="D39" s="10" t="s">
        <v>34</v>
      </c>
      <c r="E39" s="11" t="s">
        <v>102</v>
      </c>
      <c r="F39" s="9">
        <v>1</v>
      </c>
      <c r="G39" s="9" t="s">
        <v>11</v>
      </c>
      <c r="H39" s="12">
        <v>245000</v>
      </c>
      <c r="I39" s="25">
        <f t="shared" si="8"/>
        <v>245000</v>
      </c>
      <c r="K39" s="28"/>
      <c r="L39" s="21"/>
      <c r="M39" s="29"/>
      <c r="O39" s="28">
        <f t="shared" si="5"/>
        <v>1</v>
      </c>
      <c r="P39" s="20">
        <f t="shared" si="2"/>
        <v>245000</v>
      </c>
      <c r="Q39" s="30">
        <f t="shared" si="3"/>
        <v>245000</v>
      </c>
      <c r="S39" s="28"/>
      <c r="T39" s="21"/>
      <c r="U39" s="29"/>
      <c r="W39" s="28"/>
      <c r="X39" s="21"/>
      <c r="Y39" s="29"/>
      <c r="AA39" s="28">
        <v>1</v>
      </c>
      <c r="AB39" s="20">
        <f t="shared" si="6"/>
        <v>245000</v>
      </c>
      <c r="AC39" s="30">
        <f t="shared" si="7"/>
        <v>245000</v>
      </c>
      <c r="AE39" s="133"/>
    </row>
    <row r="40" spans="2:31" ht="26.4" x14ac:dyDescent="0.25">
      <c r="B40" s="8">
        <v>30</v>
      </c>
      <c r="C40" s="9">
        <v>16.7</v>
      </c>
      <c r="D40" s="10" t="s">
        <v>35</v>
      </c>
      <c r="E40" s="11" t="s">
        <v>103</v>
      </c>
      <c r="F40" s="9">
        <v>4</v>
      </c>
      <c r="G40" s="9" t="s">
        <v>11</v>
      </c>
      <c r="H40" s="12">
        <v>15000</v>
      </c>
      <c r="I40" s="25">
        <f t="shared" si="8"/>
        <v>60000</v>
      </c>
      <c r="K40" s="28">
        <v>2</v>
      </c>
      <c r="L40" s="20">
        <f>H40</f>
        <v>15000</v>
      </c>
      <c r="M40" s="30">
        <f>K40*L40</f>
        <v>30000</v>
      </c>
      <c r="O40" s="28">
        <f t="shared" si="5"/>
        <v>6</v>
      </c>
      <c r="P40" s="20">
        <f t="shared" si="2"/>
        <v>15000</v>
      </c>
      <c r="Q40" s="30">
        <f t="shared" si="3"/>
        <v>90000</v>
      </c>
      <c r="S40" s="28"/>
      <c r="T40" s="21"/>
      <c r="U40" s="29"/>
      <c r="W40" s="28"/>
      <c r="X40" s="21"/>
      <c r="Y40" s="29"/>
      <c r="AA40" s="28">
        <v>6</v>
      </c>
      <c r="AB40" s="20">
        <f t="shared" si="6"/>
        <v>15000</v>
      </c>
      <c r="AC40" s="30">
        <f t="shared" si="7"/>
        <v>90000</v>
      </c>
      <c r="AE40" s="133"/>
    </row>
    <row r="41" spans="2:31" ht="26.4" x14ac:dyDescent="0.25">
      <c r="B41" s="8">
        <v>31</v>
      </c>
      <c r="C41" s="9">
        <v>16.8</v>
      </c>
      <c r="D41" s="10" t="s">
        <v>36</v>
      </c>
      <c r="E41" s="11" t="s">
        <v>104</v>
      </c>
      <c r="F41" s="9">
        <v>1</v>
      </c>
      <c r="G41" s="9" t="s">
        <v>11</v>
      </c>
      <c r="H41" s="12">
        <v>1195000</v>
      </c>
      <c r="I41" s="25">
        <f t="shared" si="8"/>
        <v>1195000</v>
      </c>
      <c r="K41" s="28"/>
      <c r="L41" s="21"/>
      <c r="M41" s="29"/>
      <c r="O41" s="28">
        <f t="shared" si="5"/>
        <v>1</v>
      </c>
      <c r="P41" s="20">
        <f t="shared" si="2"/>
        <v>1195000</v>
      </c>
      <c r="Q41" s="30">
        <f t="shared" si="3"/>
        <v>1195000</v>
      </c>
      <c r="S41" s="28"/>
      <c r="T41" s="21"/>
      <c r="U41" s="29"/>
      <c r="W41" s="28"/>
      <c r="X41" s="21"/>
      <c r="Y41" s="29"/>
      <c r="AA41" s="28">
        <v>1</v>
      </c>
      <c r="AB41" s="20">
        <f t="shared" si="6"/>
        <v>1195000</v>
      </c>
      <c r="AC41" s="30">
        <f t="shared" si="7"/>
        <v>1195000</v>
      </c>
      <c r="AE41" s="133"/>
    </row>
    <row r="42" spans="2:31" ht="39.6" x14ac:dyDescent="0.25">
      <c r="B42" s="8">
        <v>32</v>
      </c>
      <c r="C42" s="9">
        <v>17.100000000000001</v>
      </c>
      <c r="D42" s="10" t="s">
        <v>37</v>
      </c>
      <c r="E42" s="11" t="s">
        <v>105</v>
      </c>
      <c r="F42" s="9">
        <v>1</v>
      </c>
      <c r="G42" s="9" t="s">
        <v>11</v>
      </c>
      <c r="H42" s="12">
        <v>145000</v>
      </c>
      <c r="I42" s="25">
        <f t="shared" si="8"/>
        <v>145000</v>
      </c>
      <c r="K42" s="28"/>
      <c r="L42" s="21"/>
      <c r="M42" s="29"/>
      <c r="O42" s="28">
        <f t="shared" si="5"/>
        <v>1</v>
      </c>
      <c r="P42" s="20">
        <f t="shared" si="2"/>
        <v>145000</v>
      </c>
      <c r="Q42" s="30">
        <f t="shared" si="3"/>
        <v>145000</v>
      </c>
      <c r="S42" s="28"/>
      <c r="T42" s="21"/>
      <c r="U42" s="29"/>
      <c r="W42" s="28"/>
      <c r="X42" s="21"/>
      <c r="Y42" s="29"/>
      <c r="AA42" s="28">
        <v>1</v>
      </c>
      <c r="AB42" s="20">
        <f t="shared" si="6"/>
        <v>145000</v>
      </c>
      <c r="AC42" s="30">
        <f t="shared" si="7"/>
        <v>145000</v>
      </c>
      <c r="AE42" s="133"/>
    </row>
    <row r="43" spans="2:31" ht="26.4" x14ac:dyDescent="0.25">
      <c r="B43" s="8">
        <v>33</v>
      </c>
      <c r="C43" s="9">
        <v>17.2</v>
      </c>
      <c r="D43" s="10" t="s">
        <v>38</v>
      </c>
      <c r="E43" s="11" t="s">
        <v>106</v>
      </c>
      <c r="F43" s="9">
        <v>1</v>
      </c>
      <c r="G43" s="9" t="s">
        <v>11</v>
      </c>
      <c r="H43" s="12">
        <v>245000</v>
      </c>
      <c r="I43" s="25">
        <f t="shared" si="8"/>
        <v>245000</v>
      </c>
      <c r="K43" s="28"/>
      <c r="L43" s="21"/>
      <c r="M43" s="29"/>
      <c r="O43" s="28">
        <f t="shared" si="5"/>
        <v>1</v>
      </c>
      <c r="P43" s="20">
        <f t="shared" si="2"/>
        <v>245000</v>
      </c>
      <c r="Q43" s="30">
        <f t="shared" si="3"/>
        <v>245000</v>
      </c>
      <c r="S43" s="28"/>
      <c r="T43" s="21"/>
      <c r="U43" s="29"/>
      <c r="W43" s="28"/>
      <c r="X43" s="21"/>
      <c r="Y43" s="29"/>
      <c r="AA43" s="28">
        <v>1</v>
      </c>
      <c r="AB43" s="20">
        <f t="shared" si="6"/>
        <v>245000</v>
      </c>
      <c r="AC43" s="30">
        <f t="shared" si="7"/>
        <v>245000</v>
      </c>
      <c r="AE43" s="133"/>
    </row>
    <row r="44" spans="2:31" ht="26.4" x14ac:dyDescent="0.25">
      <c r="B44" s="8">
        <v>34</v>
      </c>
      <c r="C44" s="9">
        <v>17.3</v>
      </c>
      <c r="D44" s="10" t="s">
        <v>39</v>
      </c>
      <c r="E44" s="11" t="s">
        <v>107</v>
      </c>
      <c r="F44" s="9">
        <v>1</v>
      </c>
      <c r="G44" s="9" t="s">
        <v>11</v>
      </c>
      <c r="H44" s="12">
        <v>50000</v>
      </c>
      <c r="I44" s="25">
        <f t="shared" si="8"/>
        <v>50000</v>
      </c>
      <c r="K44" s="28"/>
      <c r="L44" s="21"/>
      <c r="M44" s="29"/>
      <c r="O44" s="28">
        <f t="shared" si="5"/>
        <v>1</v>
      </c>
      <c r="P44" s="20">
        <f t="shared" si="2"/>
        <v>50000</v>
      </c>
      <c r="Q44" s="30">
        <f t="shared" si="3"/>
        <v>50000</v>
      </c>
      <c r="S44" s="28"/>
      <c r="T44" s="21"/>
      <c r="U44" s="29"/>
      <c r="W44" s="28"/>
      <c r="X44" s="21"/>
      <c r="Y44" s="29"/>
      <c r="AA44" s="28">
        <v>1</v>
      </c>
      <c r="AB44" s="20">
        <f t="shared" si="6"/>
        <v>50000</v>
      </c>
      <c r="AC44" s="30">
        <f t="shared" si="7"/>
        <v>50000</v>
      </c>
      <c r="AE44" s="133"/>
    </row>
    <row r="45" spans="2:31" ht="39.6" x14ac:dyDescent="0.25">
      <c r="B45" s="8">
        <v>35</v>
      </c>
      <c r="C45" s="9">
        <v>17.5</v>
      </c>
      <c r="D45" s="10" t="s">
        <v>40</v>
      </c>
      <c r="E45" s="11" t="s">
        <v>108</v>
      </c>
      <c r="F45" s="9">
        <v>1</v>
      </c>
      <c r="G45" s="9" t="s">
        <v>11</v>
      </c>
      <c r="H45" s="12">
        <v>1495000</v>
      </c>
      <c r="I45" s="25">
        <f t="shared" si="8"/>
        <v>1495000</v>
      </c>
      <c r="K45" s="28"/>
      <c r="L45" s="21"/>
      <c r="M45" s="29"/>
      <c r="O45" s="28">
        <f t="shared" si="5"/>
        <v>1</v>
      </c>
      <c r="P45" s="20">
        <f t="shared" si="2"/>
        <v>1495000</v>
      </c>
      <c r="Q45" s="30">
        <f t="shared" si="3"/>
        <v>1495000</v>
      </c>
      <c r="S45" s="28"/>
      <c r="T45" s="21"/>
      <c r="U45" s="29"/>
      <c r="W45" s="28"/>
      <c r="X45" s="21"/>
      <c r="Y45" s="29"/>
      <c r="AA45" s="28">
        <v>1</v>
      </c>
      <c r="AB45" s="20">
        <f t="shared" si="6"/>
        <v>1495000</v>
      </c>
      <c r="AC45" s="30">
        <f t="shared" si="7"/>
        <v>1495000</v>
      </c>
      <c r="AE45" s="133"/>
    </row>
    <row r="46" spans="2:31" x14ac:dyDescent="0.25">
      <c r="B46" s="8">
        <v>36</v>
      </c>
      <c r="C46" s="9" t="s">
        <v>41</v>
      </c>
      <c r="D46" s="10" t="s">
        <v>42</v>
      </c>
      <c r="E46" s="11" t="s">
        <v>109</v>
      </c>
      <c r="F46" s="9">
        <v>1</v>
      </c>
      <c r="G46" s="9" t="s">
        <v>11</v>
      </c>
      <c r="H46" s="12">
        <v>40000</v>
      </c>
      <c r="I46" s="25">
        <f t="shared" si="8"/>
        <v>40000</v>
      </c>
      <c r="K46" s="28"/>
      <c r="L46" s="21"/>
      <c r="M46" s="29"/>
      <c r="O46" s="28">
        <f t="shared" si="5"/>
        <v>1</v>
      </c>
      <c r="P46" s="20">
        <f t="shared" si="2"/>
        <v>40000</v>
      </c>
      <c r="Q46" s="30">
        <f t="shared" si="3"/>
        <v>40000</v>
      </c>
      <c r="S46" s="28"/>
      <c r="T46" s="21"/>
      <c r="U46" s="29"/>
      <c r="W46" s="28"/>
      <c r="X46" s="21"/>
      <c r="Y46" s="29"/>
      <c r="AA46" s="28">
        <v>1</v>
      </c>
      <c r="AB46" s="20">
        <f t="shared" si="6"/>
        <v>40000</v>
      </c>
      <c r="AC46" s="30">
        <f t="shared" si="7"/>
        <v>40000</v>
      </c>
      <c r="AE46" s="133"/>
    </row>
    <row r="47" spans="2:31" x14ac:dyDescent="0.25">
      <c r="B47" s="8">
        <v>37</v>
      </c>
      <c r="C47" s="9">
        <v>17.8</v>
      </c>
      <c r="D47" s="10" t="s">
        <v>43</v>
      </c>
      <c r="E47" s="11" t="s">
        <v>110</v>
      </c>
      <c r="F47" s="9">
        <v>1</v>
      </c>
      <c r="G47" s="9" t="s">
        <v>11</v>
      </c>
      <c r="H47" s="12">
        <v>245000</v>
      </c>
      <c r="I47" s="25">
        <f t="shared" si="8"/>
        <v>245000</v>
      </c>
      <c r="K47" s="28"/>
      <c r="L47" s="21"/>
      <c r="M47" s="29"/>
      <c r="O47" s="28">
        <f t="shared" si="5"/>
        <v>1</v>
      </c>
      <c r="P47" s="20">
        <f t="shared" si="2"/>
        <v>245000</v>
      </c>
      <c r="Q47" s="30">
        <f t="shared" si="3"/>
        <v>245000</v>
      </c>
      <c r="S47" s="28"/>
      <c r="T47" s="21"/>
      <c r="U47" s="29"/>
      <c r="W47" s="28"/>
      <c r="X47" s="21"/>
      <c r="Y47" s="29"/>
      <c r="AA47" s="28">
        <v>1</v>
      </c>
      <c r="AB47" s="20">
        <f t="shared" si="6"/>
        <v>245000</v>
      </c>
      <c r="AC47" s="30">
        <f t="shared" si="7"/>
        <v>245000</v>
      </c>
      <c r="AE47" s="133"/>
    </row>
    <row r="48" spans="2:31" x14ac:dyDescent="0.25">
      <c r="B48" s="8"/>
      <c r="C48" s="9"/>
      <c r="D48" s="10"/>
      <c r="E48" s="11"/>
      <c r="F48" s="9"/>
      <c r="G48" s="9"/>
      <c r="H48" s="12"/>
      <c r="I48" s="25"/>
      <c r="K48" s="28"/>
      <c r="L48" s="21"/>
      <c r="M48" s="29"/>
      <c r="O48" s="28"/>
      <c r="P48" s="20"/>
      <c r="Q48" s="30"/>
      <c r="S48" s="28"/>
      <c r="T48" s="21"/>
      <c r="U48" s="29"/>
      <c r="W48" s="28"/>
      <c r="X48" s="21"/>
      <c r="Y48" s="29"/>
      <c r="AA48" s="28"/>
      <c r="AB48" s="20">
        <f t="shared" si="6"/>
        <v>0</v>
      </c>
      <c r="AC48" s="30">
        <f t="shared" si="7"/>
        <v>0</v>
      </c>
      <c r="AE48" s="133"/>
    </row>
    <row r="49" spans="1:31" ht="20.399999999999999" x14ac:dyDescent="0.25">
      <c r="A49" s="50"/>
      <c r="B49" s="45"/>
      <c r="C49" s="46"/>
      <c r="D49" s="37" t="s">
        <v>140</v>
      </c>
      <c r="E49" s="47"/>
      <c r="F49" s="46"/>
      <c r="G49" s="46"/>
      <c r="H49" s="48"/>
      <c r="I49" s="49"/>
      <c r="K49" s="51"/>
      <c r="L49" s="52"/>
      <c r="M49" s="53"/>
      <c r="O49" s="51"/>
      <c r="P49" s="54"/>
      <c r="Q49" s="55"/>
      <c r="S49" s="28"/>
      <c r="T49" s="52"/>
      <c r="U49" s="53"/>
      <c r="W49" s="28"/>
      <c r="X49" s="52"/>
      <c r="Y49" s="53"/>
      <c r="AA49" s="51"/>
      <c r="AB49" s="20">
        <f t="shared" si="6"/>
        <v>0</v>
      </c>
      <c r="AC49" s="30">
        <f t="shared" si="7"/>
        <v>0</v>
      </c>
      <c r="AE49" s="133"/>
    </row>
    <row r="50" spans="1:31" ht="25.2" customHeight="1" x14ac:dyDescent="0.25">
      <c r="B50" s="8">
        <v>38</v>
      </c>
      <c r="C50" s="9">
        <v>19</v>
      </c>
      <c r="D50" s="10" t="s">
        <v>44</v>
      </c>
      <c r="E50" s="11" t="s">
        <v>100</v>
      </c>
      <c r="F50" s="9">
        <v>7</v>
      </c>
      <c r="G50" s="9" t="s">
        <v>32</v>
      </c>
      <c r="H50" s="12">
        <v>195000</v>
      </c>
      <c r="I50" s="25">
        <f t="shared" ref="I50:I80" si="15">H50*F50</f>
        <v>1365000</v>
      </c>
      <c r="K50" s="28">
        <v>2</v>
      </c>
      <c r="L50" s="20">
        <f>H50</f>
        <v>195000</v>
      </c>
      <c r="M50" s="30">
        <f>K50*L50</f>
        <v>390000</v>
      </c>
      <c r="O50" s="28">
        <f>F50+K50</f>
        <v>9</v>
      </c>
      <c r="P50" s="20">
        <f t="shared" si="2"/>
        <v>195000</v>
      </c>
      <c r="Q50" s="30">
        <f t="shared" si="3"/>
        <v>1755000</v>
      </c>
      <c r="S50" s="28"/>
      <c r="T50" s="21"/>
      <c r="U50" s="29"/>
      <c r="W50" s="28"/>
      <c r="X50" s="21"/>
      <c r="Y50" s="29"/>
      <c r="AA50" s="28">
        <v>9</v>
      </c>
      <c r="AB50" s="20">
        <f t="shared" si="6"/>
        <v>195000</v>
      </c>
      <c r="AC50" s="30">
        <f t="shared" si="7"/>
        <v>1755000</v>
      </c>
      <c r="AE50" s="133"/>
    </row>
    <row r="51" spans="1:31" ht="39.6" x14ac:dyDescent="0.25">
      <c r="B51" s="8">
        <v>43</v>
      </c>
      <c r="C51" s="9">
        <v>3</v>
      </c>
      <c r="D51" s="10" t="s">
        <v>12</v>
      </c>
      <c r="E51" s="11" t="s">
        <v>119</v>
      </c>
      <c r="F51" s="9">
        <v>3</v>
      </c>
      <c r="G51" s="9" t="s">
        <v>11</v>
      </c>
      <c r="H51" s="12">
        <v>395000</v>
      </c>
      <c r="I51" s="25">
        <f t="shared" si="15"/>
        <v>1185000</v>
      </c>
      <c r="K51" s="28"/>
      <c r="L51" s="21"/>
      <c r="M51" s="29"/>
      <c r="O51" s="28">
        <f t="shared" ref="O51:O80" si="16">F51+K51</f>
        <v>3</v>
      </c>
      <c r="P51" s="20">
        <f t="shared" si="2"/>
        <v>395000</v>
      </c>
      <c r="Q51" s="30">
        <f t="shared" si="3"/>
        <v>1185000</v>
      </c>
      <c r="S51" s="28"/>
      <c r="T51" s="21"/>
      <c r="U51" s="29"/>
      <c r="W51" s="28"/>
      <c r="X51" s="21"/>
      <c r="Y51" s="29"/>
      <c r="AA51" s="28">
        <v>3</v>
      </c>
      <c r="AB51" s="20">
        <f t="shared" si="6"/>
        <v>395000</v>
      </c>
      <c r="AC51" s="30">
        <f t="shared" si="7"/>
        <v>1185000</v>
      </c>
      <c r="AE51" s="133"/>
    </row>
    <row r="52" spans="1:31" ht="26.4" x14ac:dyDescent="0.25">
      <c r="B52" s="8">
        <v>44</v>
      </c>
      <c r="C52" s="9">
        <v>3.1</v>
      </c>
      <c r="D52" s="10" t="s">
        <v>13</v>
      </c>
      <c r="E52" s="11" t="s">
        <v>93</v>
      </c>
      <c r="F52" s="9">
        <v>2</v>
      </c>
      <c r="G52" s="9" t="s">
        <v>11</v>
      </c>
      <c r="H52" s="12">
        <v>1495000</v>
      </c>
      <c r="I52" s="25">
        <f t="shared" si="15"/>
        <v>2990000</v>
      </c>
      <c r="K52" s="28"/>
      <c r="L52" s="21"/>
      <c r="M52" s="29"/>
      <c r="O52" s="28">
        <f t="shared" si="16"/>
        <v>2</v>
      </c>
      <c r="P52" s="20">
        <f t="shared" si="2"/>
        <v>1495000</v>
      </c>
      <c r="Q52" s="30">
        <f t="shared" si="3"/>
        <v>2990000</v>
      </c>
      <c r="S52" s="28"/>
      <c r="T52" s="21"/>
      <c r="U52" s="29"/>
      <c r="W52" s="28"/>
      <c r="X52" s="21"/>
      <c r="Y52" s="29"/>
      <c r="AA52" s="28">
        <v>2</v>
      </c>
      <c r="AB52" s="20">
        <f t="shared" si="6"/>
        <v>1495000</v>
      </c>
      <c r="AC52" s="30">
        <f t="shared" si="7"/>
        <v>2990000</v>
      </c>
      <c r="AE52" s="133"/>
    </row>
    <row r="53" spans="1:31" ht="26.4" x14ac:dyDescent="0.25">
      <c r="B53" s="8">
        <v>45</v>
      </c>
      <c r="C53" s="9">
        <v>3.1</v>
      </c>
      <c r="D53" s="10" t="s">
        <v>45</v>
      </c>
      <c r="E53" s="11" t="s">
        <v>93</v>
      </c>
      <c r="F53" s="9">
        <v>1</v>
      </c>
      <c r="G53" s="9" t="s">
        <v>11</v>
      </c>
      <c r="H53" s="12">
        <v>1195000</v>
      </c>
      <c r="I53" s="25">
        <f t="shared" si="15"/>
        <v>1195000</v>
      </c>
      <c r="K53" s="28"/>
      <c r="L53" s="21"/>
      <c r="M53" s="29"/>
      <c r="O53" s="28">
        <f t="shared" si="16"/>
        <v>1</v>
      </c>
      <c r="P53" s="20">
        <f t="shared" si="2"/>
        <v>1195000</v>
      </c>
      <c r="Q53" s="30">
        <f t="shared" si="3"/>
        <v>1195000</v>
      </c>
      <c r="S53" s="28"/>
      <c r="T53" s="21"/>
      <c r="U53" s="29"/>
      <c r="W53" s="28"/>
      <c r="X53" s="21"/>
      <c r="Y53" s="29"/>
      <c r="AA53" s="28">
        <v>1</v>
      </c>
      <c r="AB53" s="20">
        <f t="shared" si="6"/>
        <v>1195000</v>
      </c>
      <c r="AC53" s="30">
        <f t="shared" si="7"/>
        <v>1195000</v>
      </c>
      <c r="AE53" s="133"/>
    </row>
    <row r="54" spans="1:31" ht="26.4" x14ac:dyDescent="0.25">
      <c r="B54" s="8">
        <v>46</v>
      </c>
      <c r="C54" s="9">
        <v>3.2</v>
      </c>
      <c r="D54" s="10" t="s">
        <v>14</v>
      </c>
      <c r="E54" s="11" t="s">
        <v>93</v>
      </c>
      <c r="F54" s="9">
        <v>3</v>
      </c>
      <c r="G54" s="9" t="s">
        <v>11</v>
      </c>
      <c r="H54" s="12">
        <v>345000</v>
      </c>
      <c r="I54" s="25">
        <f t="shared" si="15"/>
        <v>1035000</v>
      </c>
      <c r="K54" s="28"/>
      <c r="L54" s="21"/>
      <c r="M54" s="29"/>
      <c r="O54" s="28">
        <f t="shared" si="16"/>
        <v>3</v>
      </c>
      <c r="P54" s="20">
        <f t="shared" si="2"/>
        <v>345000</v>
      </c>
      <c r="Q54" s="30">
        <f t="shared" si="3"/>
        <v>1035000</v>
      </c>
      <c r="S54" s="28"/>
      <c r="T54" s="21"/>
      <c r="U54" s="29"/>
      <c r="W54" s="28"/>
      <c r="X54" s="21"/>
      <c r="Y54" s="29"/>
      <c r="AA54" s="28">
        <v>3</v>
      </c>
      <c r="AB54" s="20">
        <f t="shared" si="6"/>
        <v>345000</v>
      </c>
      <c r="AC54" s="30">
        <f t="shared" si="7"/>
        <v>1035000</v>
      </c>
      <c r="AE54" s="133"/>
    </row>
    <row r="55" spans="1:31" ht="18" customHeight="1" x14ac:dyDescent="0.25">
      <c r="B55" s="8">
        <v>47</v>
      </c>
      <c r="C55" s="9">
        <v>4</v>
      </c>
      <c r="D55" s="10" t="s">
        <v>15</v>
      </c>
      <c r="E55" s="11" t="s">
        <v>9</v>
      </c>
      <c r="F55" s="9">
        <v>3</v>
      </c>
      <c r="G55" s="9" t="s">
        <v>11</v>
      </c>
      <c r="H55" s="12">
        <v>22500</v>
      </c>
      <c r="I55" s="25">
        <f t="shared" si="15"/>
        <v>67500</v>
      </c>
      <c r="K55" s="28"/>
      <c r="L55" s="21"/>
      <c r="M55" s="29"/>
      <c r="O55" s="28">
        <f t="shared" si="16"/>
        <v>3</v>
      </c>
      <c r="P55" s="20">
        <f t="shared" si="2"/>
        <v>22500</v>
      </c>
      <c r="Q55" s="30">
        <f t="shared" si="3"/>
        <v>67500</v>
      </c>
      <c r="S55" s="28"/>
      <c r="T55" s="21"/>
      <c r="U55" s="29"/>
      <c r="W55" s="28"/>
      <c r="X55" s="21"/>
      <c r="Y55" s="29"/>
      <c r="AA55" s="28">
        <v>3</v>
      </c>
      <c r="AB55" s="20">
        <f t="shared" si="6"/>
        <v>22500</v>
      </c>
      <c r="AC55" s="30">
        <f t="shared" si="7"/>
        <v>67500</v>
      </c>
      <c r="AE55" s="133"/>
    </row>
    <row r="56" spans="1:31" ht="17.399999999999999" customHeight="1" x14ac:dyDescent="0.25">
      <c r="B56" s="8">
        <v>49</v>
      </c>
      <c r="C56" s="9">
        <v>8</v>
      </c>
      <c r="D56" s="10" t="s">
        <v>23</v>
      </c>
      <c r="E56" s="11" t="s">
        <v>9</v>
      </c>
      <c r="F56" s="9">
        <v>3</v>
      </c>
      <c r="G56" s="9" t="s">
        <v>11</v>
      </c>
      <c r="H56" s="12">
        <v>525000</v>
      </c>
      <c r="I56" s="25">
        <f t="shared" si="15"/>
        <v>1575000</v>
      </c>
      <c r="K56" s="28"/>
      <c r="L56" s="21"/>
      <c r="M56" s="29"/>
      <c r="O56" s="28">
        <f t="shared" si="16"/>
        <v>3</v>
      </c>
      <c r="P56" s="20">
        <f t="shared" si="2"/>
        <v>525000</v>
      </c>
      <c r="Q56" s="30">
        <f t="shared" si="3"/>
        <v>1575000</v>
      </c>
      <c r="S56" s="28"/>
      <c r="T56" s="21"/>
      <c r="U56" s="29"/>
      <c r="W56" s="28"/>
      <c r="X56" s="21"/>
      <c r="Y56" s="29"/>
      <c r="AA56" s="28">
        <v>3</v>
      </c>
      <c r="AB56" s="20">
        <f t="shared" si="6"/>
        <v>525000</v>
      </c>
      <c r="AC56" s="30">
        <f t="shared" si="7"/>
        <v>1575000</v>
      </c>
      <c r="AE56" s="133"/>
    </row>
    <row r="57" spans="1:31" ht="26.4" x14ac:dyDescent="0.25">
      <c r="B57" s="8">
        <v>50</v>
      </c>
      <c r="C57" s="9">
        <v>15</v>
      </c>
      <c r="D57" s="10" t="s">
        <v>46</v>
      </c>
      <c r="E57" s="11" t="s">
        <v>111</v>
      </c>
      <c r="F57" s="9">
        <v>40</v>
      </c>
      <c r="G57" s="9" t="s">
        <v>8</v>
      </c>
      <c r="H57" s="12">
        <v>650</v>
      </c>
      <c r="I57" s="25">
        <f t="shared" si="15"/>
        <v>26000</v>
      </c>
      <c r="K57" s="28"/>
      <c r="L57" s="21"/>
      <c r="M57" s="29"/>
      <c r="O57" s="28">
        <f t="shared" si="16"/>
        <v>40</v>
      </c>
      <c r="P57" s="20">
        <f t="shared" si="2"/>
        <v>650</v>
      </c>
      <c r="Q57" s="30">
        <f t="shared" si="3"/>
        <v>26000</v>
      </c>
      <c r="S57" s="28"/>
      <c r="T57" s="21"/>
      <c r="U57" s="29"/>
      <c r="W57" s="28"/>
      <c r="X57" s="21"/>
      <c r="Y57" s="29"/>
      <c r="AA57" s="28">
        <v>40</v>
      </c>
      <c r="AB57" s="20">
        <f t="shared" si="6"/>
        <v>650</v>
      </c>
      <c r="AC57" s="30">
        <f t="shared" si="7"/>
        <v>26000</v>
      </c>
      <c r="AE57" s="133"/>
    </row>
    <row r="58" spans="1:31" ht="39.6" x14ac:dyDescent="0.25">
      <c r="B58" s="8">
        <v>51</v>
      </c>
      <c r="C58" s="9">
        <v>15</v>
      </c>
      <c r="D58" s="10" t="s">
        <v>47</v>
      </c>
      <c r="E58" s="11" t="s">
        <v>112</v>
      </c>
      <c r="F58" s="9">
        <v>3</v>
      </c>
      <c r="G58" s="9" t="s">
        <v>11</v>
      </c>
      <c r="H58" s="12">
        <v>165000</v>
      </c>
      <c r="I58" s="25">
        <f t="shared" si="15"/>
        <v>495000</v>
      </c>
      <c r="K58" s="28"/>
      <c r="L58" s="21"/>
      <c r="M58" s="29"/>
      <c r="O58" s="28">
        <f t="shared" si="16"/>
        <v>3</v>
      </c>
      <c r="P58" s="20">
        <f t="shared" si="2"/>
        <v>165000</v>
      </c>
      <c r="Q58" s="30">
        <f t="shared" si="3"/>
        <v>495000</v>
      </c>
      <c r="S58" s="28"/>
      <c r="T58" s="21"/>
      <c r="U58" s="29"/>
      <c r="W58" s="28"/>
      <c r="X58" s="21"/>
      <c r="Y58" s="29"/>
      <c r="AA58" s="28">
        <v>3</v>
      </c>
      <c r="AB58" s="20">
        <f t="shared" si="6"/>
        <v>165000</v>
      </c>
      <c r="AC58" s="30">
        <f t="shared" si="7"/>
        <v>495000</v>
      </c>
      <c r="AE58" s="133"/>
    </row>
    <row r="59" spans="1:31" ht="39.6" x14ac:dyDescent="0.25">
      <c r="B59" s="8">
        <v>52</v>
      </c>
      <c r="C59" s="9">
        <v>91</v>
      </c>
      <c r="D59" s="10" t="s">
        <v>20</v>
      </c>
      <c r="E59" s="11" t="s">
        <v>113</v>
      </c>
      <c r="F59" s="9">
        <v>3</v>
      </c>
      <c r="G59" s="9" t="s">
        <v>11</v>
      </c>
      <c r="H59" s="12">
        <v>12000</v>
      </c>
      <c r="I59" s="25">
        <f t="shared" si="15"/>
        <v>36000</v>
      </c>
      <c r="K59" s="28"/>
      <c r="L59" s="21"/>
      <c r="M59" s="29"/>
      <c r="O59" s="28">
        <f t="shared" si="16"/>
        <v>3</v>
      </c>
      <c r="P59" s="20">
        <f t="shared" si="2"/>
        <v>12000</v>
      </c>
      <c r="Q59" s="30">
        <f t="shared" si="3"/>
        <v>36000</v>
      </c>
      <c r="S59" s="28"/>
      <c r="T59" s="21"/>
      <c r="U59" s="29"/>
      <c r="W59" s="28"/>
      <c r="X59" s="21"/>
      <c r="Y59" s="29"/>
      <c r="AA59" s="28">
        <v>3</v>
      </c>
      <c r="AB59" s="20">
        <f t="shared" si="6"/>
        <v>12000</v>
      </c>
      <c r="AC59" s="30">
        <f t="shared" si="7"/>
        <v>36000</v>
      </c>
      <c r="AE59" s="133"/>
    </row>
    <row r="60" spans="1:31" ht="27.6" x14ac:dyDescent="0.25">
      <c r="B60" s="8">
        <v>53</v>
      </c>
      <c r="C60" s="9">
        <v>88.6</v>
      </c>
      <c r="D60" s="10" t="s">
        <v>48</v>
      </c>
      <c r="E60" s="11" t="s">
        <v>9</v>
      </c>
      <c r="F60" s="9">
        <v>3</v>
      </c>
      <c r="G60" s="9" t="s">
        <v>11</v>
      </c>
      <c r="H60" s="12">
        <v>49500</v>
      </c>
      <c r="I60" s="25">
        <f t="shared" si="15"/>
        <v>148500</v>
      </c>
      <c r="K60" s="28"/>
      <c r="L60" s="21"/>
      <c r="M60" s="29"/>
      <c r="O60" s="28">
        <f t="shared" si="16"/>
        <v>3</v>
      </c>
      <c r="P60" s="20">
        <f t="shared" si="2"/>
        <v>49500</v>
      </c>
      <c r="Q60" s="30">
        <f t="shared" si="3"/>
        <v>148500</v>
      </c>
      <c r="S60" s="28">
        <f t="shared" ref="S60:S81" si="17">AA60-O60</f>
        <v>3</v>
      </c>
      <c r="T60" s="20">
        <f>H60</f>
        <v>49500</v>
      </c>
      <c r="U60" s="30">
        <f>S60*T60</f>
        <v>148500</v>
      </c>
      <c r="W60" s="28"/>
      <c r="X60" s="21"/>
      <c r="Y60" s="29"/>
      <c r="AA60" s="28">
        <v>6</v>
      </c>
      <c r="AB60" s="20">
        <f t="shared" si="6"/>
        <v>49500</v>
      </c>
      <c r="AC60" s="30">
        <f t="shared" si="7"/>
        <v>297000</v>
      </c>
      <c r="AE60" s="133"/>
    </row>
    <row r="61" spans="1:31" ht="27.6" x14ac:dyDescent="0.25">
      <c r="B61" s="8">
        <v>54</v>
      </c>
      <c r="C61" s="9">
        <v>12</v>
      </c>
      <c r="D61" s="10" t="s">
        <v>49</v>
      </c>
      <c r="E61" s="11" t="s">
        <v>9</v>
      </c>
      <c r="F61" s="9">
        <v>5</v>
      </c>
      <c r="G61" s="9" t="s">
        <v>11</v>
      </c>
      <c r="H61" s="12">
        <v>37500</v>
      </c>
      <c r="I61" s="25">
        <f t="shared" si="15"/>
        <v>187500</v>
      </c>
      <c r="K61" s="28"/>
      <c r="L61" s="21"/>
      <c r="M61" s="29"/>
      <c r="O61" s="28">
        <f t="shared" si="16"/>
        <v>5</v>
      </c>
      <c r="P61" s="20">
        <f t="shared" si="2"/>
        <v>37500</v>
      </c>
      <c r="Q61" s="30">
        <f t="shared" si="3"/>
        <v>187500</v>
      </c>
      <c r="S61" s="28"/>
      <c r="T61" s="21"/>
      <c r="U61" s="29"/>
      <c r="W61" s="28"/>
      <c r="X61" s="21"/>
      <c r="Y61" s="29"/>
      <c r="AA61" s="28">
        <v>5</v>
      </c>
      <c r="AB61" s="20">
        <f t="shared" si="6"/>
        <v>37500</v>
      </c>
      <c r="AC61" s="30">
        <f t="shared" si="7"/>
        <v>187500</v>
      </c>
      <c r="AE61" s="133"/>
    </row>
    <row r="62" spans="1:31" x14ac:dyDescent="0.25">
      <c r="B62" s="8">
        <v>55</v>
      </c>
      <c r="C62" s="9">
        <v>11</v>
      </c>
      <c r="D62" s="10" t="s">
        <v>50</v>
      </c>
      <c r="E62" s="11" t="s">
        <v>9</v>
      </c>
      <c r="F62" s="9">
        <v>5</v>
      </c>
      <c r="G62" s="9" t="s">
        <v>11</v>
      </c>
      <c r="H62" s="12">
        <v>18750</v>
      </c>
      <c r="I62" s="25">
        <f t="shared" si="15"/>
        <v>93750</v>
      </c>
      <c r="K62" s="28"/>
      <c r="L62" s="21"/>
      <c r="M62" s="29"/>
      <c r="O62" s="28">
        <f t="shared" si="16"/>
        <v>5</v>
      </c>
      <c r="P62" s="20">
        <f t="shared" si="2"/>
        <v>18750</v>
      </c>
      <c r="Q62" s="30">
        <f t="shared" si="3"/>
        <v>93750</v>
      </c>
      <c r="S62" s="28"/>
      <c r="T62" s="21"/>
      <c r="U62" s="29"/>
      <c r="W62" s="28"/>
      <c r="X62" s="21"/>
      <c r="Y62" s="29"/>
      <c r="AA62" s="28">
        <v>5</v>
      </c>
      <c r="AB62" s="20">
        <f t="shared" si="6"/>
        <v>18750</v>
      </c>
      <c r="AC62" s="30">
        <f t="shared" si="7"/>
        <v>93750</v>
      </c>
      <c r="AE62" s="133"/>
    </row>
    <row r="63" spans="1:31" ht="40.200000000000003" thickBot="1" x14ac:dyDescent="0.3">
      <c r="B63" s="15">
        <v>56</v>
      </c>
      <c r="C63" s="16">
        <v>91</v>
      </c>
      <c r="D63" s="61" t="s">
        <v>51</v>
      </c>
      <c r="E63" s="17" t="s">
        <v>113</v>
      </c>
      <c r="F63" s="16">
        <v>10</v>
      </c>
      <c r="G63" s="16" t="s">
        <v>11</v>
      </c>
      <c r="H63" s="18">
        <v>9500</v>
      </c>
      <c r="I63" s="27">
        <f t="shared" si="15"/>
        <v>95000</v>
      </c>
      <c r="K63" s="32"/>
      <c r="L63" s="151"/>
      <c r="M63" s="150"/>
      <c r="O63" s="28">
        <f t="shared" si="16"/>
        <v>10</v>
      </c>
      <c r="P63" s="20">
        <f t="shared" si="2"/>
        <v>9500</v>
      </c>
      <c r="Q63" s="30">
        <f t="shared" si="3"/>
        <v>95000</v>
      </c>
      <c r="S63" s="28"/>
      <c r="T63" s="21"/>
      <c r="U63" s="29"/>
      <c r="W63" s="28"/>
      <c r="X63" s="21"/>
      <c r="Y63" s="29"/>
      <c r="AA63" s="28">
        <v>10</v>
      </c>
      <c r="AB63" s="20">
        <f t="shared" si="6"/>
        <v>9500</v>
      </c>
      <c r="AC63" s="30">
        <f t="shared" si="7"/>
        <v>95000</v>
      </c>
      <c r="AE63" s="133"/>
    </row>
    <row r="64" spans="1:31" ht="30" customHeight="1" thickBot="1" x14ac:dyDescent="0.3">
      <c r="B64" s="286" t="s">
        <v>91</v>
      </c>
      <c r="C64" s="287"/>
      <c r="D64" s="287"/>
      <c r="E64" s="287"/>
      <c r="F64" s="287"/>
      <c r="G64" s="287"/>
      <c r="H64" s="288"/>
      <c r="I64" s="165">
        <f>SUM(I8:I63)</f>
        <v>79405290</v>
      </c>
      <c r="K64" s="206" t="s">
        <v>91</v>
      </c>
      <c r="L64" s="207"/>
      <c r="M64" s="165">
        <f>SUM(M8:M63)</f>
        <v>34837080</v>
      </c>
      <c r="N64" s="130"/>
      <c r="O64" s="206" t="s">
        <v>91</v>
      </c>
      <c r="P64" s="207"/>
      <c r="Q64" s="165">
        <f>SUM(Q8:Q63)</f>
        <v>114242370</v>
      </c>
      <c r="S64" s="206" t="s">
        <v>91</v>
      </c>
      <c r="T64" s="207"/>
      <c r="U64" s="165">
        <f>SUM(U8:U63)</f>
        <v>148500</v>
      </c>
      <c r="W64" s="206" t="s">
        <v>91</v>
      </c>
      <c r="X64" s="207"/>
      <c r="Y64" s="165">
        <f>SUM(Y8:Y63)</f>
        <v>5538310</v>
      </c>
      <c r="AA64" s="206" t="s">
        <v>91</v>
      </c>
      <c r="AB64" s="207"/>
      <c r="AC64" s="165">
        <f>SUM(AC8:AC63)</f>
        <v>108852560</v>
      </c>
      <c r="AE64" s="133"/>
    </row>
    <row r="65" spans="2:31" ht="14.4" thickBot="1" x14ac:dyDescent="0.3">
      <c r="B65" s="163"/>
      <c r="C65" s="163"/>
      <c r="D65" s="166"/>
      <c r="E65" s="164"/>
      <c r="F65" s="163"/>
      <c r="G65" s="163"/>
      <c r="H65" s="167"/>
      <c r="I65" s="167"/>
      <c r="O65" s="175"/>
      <c r="P65" s="176"/>
      <c r="Q65" s="177"/>
      <c r="S65" s="175"/>
      <c r="T65" s="175"/>
      <c r="U65" s="175"/>
      <c r="W65" s="175"/>
      <c r="X65" s="175"/>
      <c r="Y65" s="175"/>
      <c r="AA65" s="175"/>
      <c r="AB65" s="176"/>
      <c r="AC65" s="177"/>
      <c r="AE65" s="180"/>
    </row>
    <row r="66" spans="2:31" ht="20.399999999999999" x14ac:dyDescent="0.25">
      <c r="B66" s="168"/>
      <c r="C66" s="169"/>
      <c r="D66" s="170" t="s">
        <v>181</v>
      </c>
      <c r="E66" s="171"/>
      <c r="F66" s="169"/>
      <c r="G66" s="169"/>
      <c r="H66" s="172"/>
      <c r="I66" s="173"/>
      <c r="K66" s="154"/>
      <c r="L66" s="152"/>
      <c r="M66" s="174"/>
      <c r="O66" s="154"/>
      <c r="P66" s="178"/>
      <c r="Q66" s="179"/>
      <c r="S66" s="154"/>
      <c r="T66" s="152"/>
      <c r="U66" s="174"/>
      <c r="W66" s="154"/>
      <c r="X66" s="152"/>
      <c r="Y66" s="174"/>
      <c r="AA66" s="154"/>
      <c r="AB66" s="178"/>
      <c r="AC66" s="179"/>
      <c r="AE66" s="181"/>
    </row>
    <row r="67" spans="2:31" ht="26.4" x14ac:dyDescent="0.25">
      <c r="B67" s="8">
        <v>204</v>
      </c>
      <c r="C67" s="9">
        <v>88.1</v>
      </c>
      <c r="D67" s="10" t="s">
        <v>53</v>
      </c>
      <c r="E67" s="11" t="s">
        <v>114</v>
      </c>
      <c r="F67" s="9">
        <v>700</v>
      </c>
      <c r="G67" s="14" t="s">
        <v>52</v>
      </c>
      <c r="H67" s="12">
        <v>1750</v>
      </c>
      <c r="I67" s="25">
        <f t="shared" si="15"/>
        <v>1225000</v>
      </c>
      <c r="K67" s="28"/>
      <c r="L67" s="21"/>
      <c r="M67" s="29"/>
      <c r="O67" s="28">
        <f t="shared" si="16"/>
        <v>700</v>
      </c>
      <c r="P67" s="20">
        <f t="shared" si="2"/>
        <v>1750</v>
      </c>
      <c r="Q67" s="30">
        <f t="shared" si="3"/>
        <v>1225000</v>
      </c>
      <c r="S67" s="28">
        <f t="shared" si="17"/>
        <v>132</v>
      </c>
      <c r="T67" s="20">
        <f>H67</f>
        <v>1750</v>
      </c>
      <c r="U67" s="30">
        <f>S67*T67</f>
        <v>231000</v>
      </c>
      <c r="W67" s="28"/>
      <c r="X67" s="21"/>
      <c r="Y67" s="29"/>
      <c r="AA67" s="28">
        <v>832</v>
      </c>
      <c r="AB67" s="20">
        <f t="shared" si="6"/>
        <v>1750</v>
      </c>
      <c r="AC67" s="30">
        <f t="shared" si="7"/>
        <v>1456000</v>
      </c>
      <c r="AE67" s="133"/>
    </row>
    <row r="68" spans="2:31" ht="26.4" x14ac:dyDescent="0.25">
      <c r="B68" s="8">
        <v>205</v>
      </c>
      <c r="C68" s="9">
        <v>88.1</v>
      </c>
      <c r="D68" s="10" t="s">
        <v>54</v>
      </c>
      <c r="E68" s="11" t="s">
        <v>114</v>
      </c>
      <c r="F68" s="9">
        <v>200</v>
      </c>
      <c r="G68" s="14" t="s">
        <v>52</v>
      </c>
      <c r="H68" s="12">
        <v>2250</v>
      </c>
      <c r="I68" s="25">
        <f t="shared" si="15"/>
        <v>450000</v>
      </c>
      <c r="K68" s="28"/>
      <c r="L68" s="21"/>
      <c r="M68" s="29"/>
      <c r="O68" s="28">
        <f t="shared" si="16"/>
        <v>200</v>
      </c>
      <c r="P68" s="20">
        <f t="shared" si="2"/>
        <v>2250</v>
      </c>
      <c r="Q68" s="30">
        <f t="shared" si="3"/>
        <v>450000</v>
      </c>
      <c r="S68" s="28">
        <f t="shared" si="17"/>
        <v>26</v>
      </c>
      <c r="T68" s="20">
        <f>H68</f>
        <v>2250</v>
      </c>
      <c r="U68" s="30">
        <f>S68*T68</f>
        <v>58500</v>
      </c>
      <c r="W68" s="28"/>
      <c r="X68" s="21"/>
      <c r="Y68" s="29"/>
      <c r="AA68" s="28">
        <v>226</v>
      </c>
      <c r="AB68" s="20">
        <f t="shared" si="6"/>
        <v>2250</v>
      </c>
      <c r="AC68" s="30">
        <f t="shared" si="7"/>
        <v>508500</v>
      </c>
      <c r="AE68" s="133"/>
    </row>
    <row r="69" spans="2:31" ht="26.4" x14ac:dyDescent="0.25">
      <c r="B69" s="8">
        <v>206</v>
      </c>
      <c r="C69" s="9">
        <v>88.1</v>
      </c>
      <c r="D69" s="10" t="s">
        <v>55</v>
      </c>
      <c r="E69" s="11" t="s">
        <v>114</v>
      </c>
      <c r="F69" s="9">
        <v>550</v>
      </c>
      <c r="G69" s="14" t="s">
        <v>52</v>
      </c>
      <c r="H69" s="12">
        <v>2950</v>
      </c>
      <c r="I69" s="25">
        <f t="shared" si="15"/>
        <v>1622500</v>
      </c>
      <c r="K69" s="28"/>
      <c r="L69" s="21"/>
      <c r="M69" s="29"/>
      <c r="O69" s="28">
        <f t="shared" si="16"/>
        <v>550</v>
      </c>
      <c r="P69" s="20">
        <f t="shared" si="2"/>
        <v>2950</v>
      </c>
      <c r="Q69" s="30">
        <f t="shared" si="3"/>
        <v>1622500</v>
      </c>
      <c r="S69" s="28"/>
      <c r="T69" s="21"/>
      <c r="U69" s="29"/>
      <c r="W69" s="28"/>
      <c r="X69" s="21"/>
      <c r="Y69" s="29"/>
      <c r="AA69" s="28">
        <v>550</v>
      </c>
      <c r="AB69" s="20">
        <f t="shared" si="6"/>
        <v>2950</v>
      </c>
      <c r="AC69" s="30">
        <f t="shared" si="7"/>
        <v>1622500</v>
      </c>
      <c r="AE69" s="133"/>
    </row>
    <row r="70" spans="2:31" ht="26.4" x14ac:dyDescent="0.25">
      <c r="B70" s="8">
        <v>207</v>
      </c>
      <c r="C70" s="9">
        <v>88.1</v>
      </c>
      <c r="D70" s="10" t="s">
        <v>56</v>
      </c>
      <c r="E70" s="11" t="s">
        <v>114</v>
      </c>
      <c r="F70" s="9">
        <v>320</v>
      </c>
      <c r="G70" s="14" t="s">
        <v>52</v>
      </c>
      <c r="H70" s="12">
        <v>650</v>
      </c>
      <c r="I70" s="25">
        <f t="shared" si="15"/>
        <v>208000</v>
      </c>
      <c r="K70" s="28"/>
      <c r="L70" s="21"/>
      <c r="M70" s="29"/>
      <c r="O70" s="28">
        <f t="shared" si="16"/>
        <v>320</v>
      </c>
      <c r="P70" s="20">
        <f t="shared" si="2"/>
        <v>650</v>
      </c>
      <c r="Q70" s="30">
        <f t="shared" si="3"/>
        <v>208000</v>
      </c>
      <c r="S70" s="28">
        <f t="shared" si="17"/>
        <v>271</v>
      </c>
      <c r="T70" s="20">
        <f>H70</f>
        <v>650</v>
      </c>
      <c r="U70" s="30">
        <f>S70*T70</f>
        <v>176150</v>
      </c>
      <c r="W70" s="28"/>
      <c r="X70" s="21"/>
      <c r="Y70" s="29"/>
      <c r="AA70" s="28">
        <v>591</v>
      </c>
      <c r="AB70" s="20">
        <f t="shared" si="6"/>
        <v>650</v>
      </c>
      <c r="AC70" s="30">
        <f t="shared" si="7"/>
        <v>384150</v>
      </c>
      <c r="AE70" s="133"/>
    </row>
    <row r="71" spans="2:31" ht="26.4" x14ac:dyDescent="0.25">
      <c r="B71" s="8">
        <v>208</v>
      </c>
      <c r="C71" s="9">
        <v>88.1</v>
      </c>
      <c r="D71" s="10" t="s">
        <v>57</v>
      </c>
      <c r="E71" s="11" t="s">
        <v>114</v>
      </c>
      <c r="F71" s="9">
        <v>525</v>
      </c>
      <c r="G71" s="14" t="s">
        <v>52</v>
      </c>
      <c r="H71" s="12">
        <v>950</v>
      </c>
      <c r="I71" s="25">
        <f t="shared" si="15"/>
        <v>498750</v>
      </c>
      <c r="K71" s="28"/>
      <c r="L71" s="21"/>
      <c r="M71" s="29"/>
      <c r="O71" s="28">
        <f t="shared" si="16"/>
        <v>525</v>
      </c>
      <c r="P71" s="20">
        <f t="shared" si="2"/>
        <v>950</v>
      </c>
      <c r="Q71" s="30">
        <f t="shared" si="3"/>
        <v>498750</v>
      </c>
      <c r="S71" s="28">
        <f t="shared" si="17"/>
        <v>313</v>
      </c>
      <c r="T71" s="20">
        <f>H71</f>
        <v>950</v>
      </c>
      <c r="U71" s="30">
        <f>S71*T71</f>
        <v>297350</v>
      </c>
      <c r="W71" s="28"/>
      <c r="X71" s="21"/>
      <c r="Y71" s="29"/>
      <c r="AA71" s="28">
        <v>838</v>
      </c>
      <c r="AB71" s="20">
        <f t="shared" si="6"/>
        <v>950</v>
      </c>
      <c r="AC71" s="30">
        <f t="shared" si="7"/>
        <v>796100</v>
      </c>
      <c r="AE71" s="133"/>
    </row>
    <row r="72" spans="2:31" ht="26.4" x14ac:dyDescent="0.25">
      <c r="B72" s="8">
        <v>209</v>
      </c>
      <c r="C72" s="9">
        <v>88.1</v>
      </c>
      <c r="D72" s="10" t="s">
        <v>58</v>
      </c>
      <c r="E72" s="11" t="s">
        <v>114</v>
      </c>
      <c r="F72" s="9">
        <v>530</v>
      </c>
      <c r="G72" s="14" t="s">
        <v>52</v>
      </c>
      <c r="H72" s="12">
        <v>1450</v>
      </c>
      <c r="I72" s="25">
        <f t="shared" si="15"/>
        <v>768500</v>
      </c>
      <c r="K72" s="28"/>
      <c r="L72" s="21"/>
      <c r="M72" s="29"/>
      <c r="O72" s="28">
        <f t="shared" si="16"/>
        <v>530</v>
      </c>
      <c r="P72" s="20">
        <f t="shared" si="2"/>
        <v>1450</v>
      </c>
      <c r="Q72" s="30">
        <f t="shared" si="3"/>
        <v>768500</v>
      </c>
      <c r="S72" s="28">
        <f t="shared" si="17"/>
        <v>106</v>
      </c>
      <c r="T72" s="20">
        <f>H72</f>
        <v>1450</v>
      </c>
      <c r="U72" s="30">
        <f>S72*T72</f>
        <v>153700</v>
      </c>
      <c r="W72" s="28"/>
      <c r="X72" s="21"/>
      <c r="Y72" s="29"/>
      <c r="AA72" s="28">
        <v>636</v>
      </c>
      <c r="AB72" s="20">
        <f t="shared" si="6"/>
        <v>1450</v>
      </c>
      <c r="AC72" s="30">
        <f t="shared" si="7"/>
        <v>922200</v>
      </c>
      <c r="AE72" s="133"/>
    </row>
    <row r="73" spans="2:31" x14ac:dyDescent="0.25">
      <c r="B73" s="8">
        <v>210</v>
      </c>
      <c r="C73" s="9">
        <v>88.2</v>
      </c>
      <c r="D73" s="10" t="s">
        <v>59</v>
      </c>
      <c r="E73" s="11" t="s">
        <v>9</v>
      </c>
      <c r="F73" s="9">
        <v>40</v>
      </c>
      <c r="G73" s="9" t="s">
        <v>11</v>
      </c>
      <c r="H73" s="12">
        <v>1500</v>
      </c>
      <c r="I73" s="25">
        <f t="shared" si="15"/>
        <v>60000</v>
      </c>
      <c r="K73" s="28"/>
      <c r="L73" s="21"/>
      <c r="M73" s="29"/>
      <c r="O73" s="28">
        <f t="shared" si="16"/>
        <v>40</v>
      </c>
      <c r="P73" s="20">
        <f t="shared" ref="P73:P114" si="18">H73</f>
        <v>1500</v>
      </c>
      <c r="Q73" s="30">
        <f t="shared" ref="Q73:Q114" si="19">O73*P73</f>
        <v>60000</v>
      </c>
      <c r="S73" s="28"/>
      <c r="T73" s="21"/>
      <c r="U73" s="29"/>
      <c r="W73" s="28">
        <f t="shared" ref="W73:W82" si="20">O73-AA73</f>
        <v>5</v>
      </c>
      <c r="X73" s="20">
        <f>H73</f>
        <v>1500</v>
      </c>
      <c r="Y73" s="30">
        <f>W73*X73</f>
        <v>7500</v>
      </c>
      <c r="AA73" s="28">
        <v>35</v>
      </c>
      <c r="AB73" s="20">
        <f t="shared" si="6"/>
        <v>1500</v>
      </c>
      <c r="AC73" s="30">
        <f t="shared" si="7"/>
        <v>52500</v>
      </c>
      <c r="AE73" s="133"/>
    </row>
    <row r="74" spans="2:31" x14ac:dyDescent="0.25">
      <c r="B74" s="8">
        <v>211</v>
      </c>
      <c r="C74" s="9">
        <v>88.2</v>
      </c>
      <c r="D74" s="10" t="s">
        <v>60</v>
      </c>
      <c r="E74" s="11" t="s">
        <v>9</v>
      </c>
      <c r="F74" s="9">
        <v>15</v>
      </c>
      <c r="G74" s="9" t="s">
        <v>11</v>
      </c>
      <c r="H74" s="12">
        <v>2500</v>
      </c>
      <c r="I74" s="25">
        <f t="shared" si="15"/>
        <v>37500</v>
      </c>
      <c r="K74" s="28"/>
      <c r="L74" s="21"/>
      <c r="M74" s="29"/>
      <c r="O74" s="28">
        <f t="shared" si="16"/>
        <v>15</v>
      </c>
      <c r="P74" s="20">
        <f t="shared" si="18"/>
        <v>2500</v>
      </c>
      <c r="Q74" s="30">
        <f t="shared" si="19"/>
        <v>37500</v>
      </c>
      <c r="S74" s="28"/>
      <c r="T74" s="21"/>
      <c r="U74" s="29"/>
      <c r="W74" s="28">
        <f t="shared" si="20"/>
        <v>2</v>
      </c>
      <c r="X74" s="20">
        <f>H74</f>
        <v>2500</v>
      </c>
      <c r="Y74" s="30">
        <f>W74*X74</f>
        <v>5000</v>
      </c>
      <c r="AA74" s="28">
        <v>13</v>
      </c>
      <c r="AB74" s="20">
        <f t="shared" si="6"/>
        <v>2500</v>
      </c>
      <c r="AC74" s="30">
        <f t="shared" si="7"/>
        <v>32500</v>
      </c>
      <c r="AE74" s="133"/>
    </row>
    <row r="75" spans="2:31" x14ac:dyDescent="0.25">
      <c r="B75" s="8">
        <v>212</v>
      </c>
      <c r="C75" s="9">
        <v>88.2</v>
      </c>
      <c r="D75" s="10" t="s">
        <v>61</v>
      </c>
      <c r="E75" s="11" t="s">
        <v>9</v>
      </c>
      <c r="F75" s="9">
        <v>3</v>
      </c>
      <c r="G75" s="9" t="s">
        <v>11</v>
      </c>
      <c r="H75" s="12">
        <v>3500</v>
      </c>
      <c r="I75" s="25">
        <f t="shared" si="15"/>
        <v>10500</v>
      </c>
      <c r="K75" s="28">
        <v>2</v>
      </c>
      <c r="L75" s="20">
        <f t="shared" ref="L75:L77" si="21">H75</f>
        <v>3500</v>
      </c>
      <c r="M75" s="30">
        <f t="shared" ref="M75:M77" si="22">K75*L75</f>
        <v>7000</v>
      </c>
      <c r="O75" s="28">
        <f t="shared" si="16"/>
        <v>5</v>
      </c>
      <c r="P75" s="20">
        <f t="shared" si="18"/>
        <v>3500</v>
      </c>
      <c r="Q75" s="30">
        <f t="shared" si="19"/>
        <v>17500</v>
      </c>
      <c r="S75" s="28">
        <f t="shared" si="17"/>
        <v>4</v>
      </c>
      <c r="T75" s="20">
        <f>H75</f>
        <v>3500</v>
      </c>
      <c r="U75" s="30">
        <f>S75*T75</f>
        <v>14000</v>
      </c>
      <c r="W75" s="28"/>
      <c r="X75" s="21"/>
      <c r="Y75" s="29"/>
      <c r="AA75" s="28">
        <v>9</v>
      </c>
      <c r="AB75" s="20">
        <f t="shared" si="6"/>
        <v>3500</v>
      </c>
      <c r="AC75" s="30">
        <f t="shared" si="7"/>
        <v>31500</v>
      </c>
      <c r="AE75" s="133"/>
    </row>
    <row r="76" spans="2:31" x14ac:dyDescent="0.25">
      <c r="B76" s="8">
        <v>213</v>
      </c>
      <c r="C76" s="9">
        <v>88.2</v>
      </c>
      <c r="D76" s="10" t="s">
        <v>62</v>
      </c>
      <c r="E76" s="11" t="s">
        <v>9</v>
      </c>
      <c r="F76" s="9">
        <v>2</v>
      </c>
      <c r="G76" s="9" t="s">
        <v>11</v>
      </c>
      <c r="H76" s="12">
        <v>4500</v>
      </c>
      <c r="I76" s="25">
        <f t="shared" si="15"/>
        <v>9000</v>
      </c>
      <c r="K76" s="28">
        <v>3</v>
      </c>
      <c r="L76" s="20">
        <f t="shared" si="21"/>
        <v>4500</v>
      </c>
      <c r="M76" s="30">
        <f t="shared" si="22"/>
        <v>13500</v>
      </c>
      <c r="O76" s="28">
        <f t="shared" si="16"/>
        <v>5</v>
      </c>
      <c r="P76" s="20">
        <f t="shared" si="18"/>
        <v>4500</v>
      </c>
      <c r="Q76" s="30">
        <f t="shared" si="19"/>
        <v>22500</v>
      </c>
      <c r="S76" s="28"/>
      <c r="T76" s="21"/>
      <c r="U76" s="29"/>
      <c r="W76" s="28">
        <f t="shared" si="20"/>
        <v>1</v>
      </c>
      <c r="X76" s="20">
        <f>H76</f>
        <v>4500</v>
      </c>
      <c r="Y76" s="30">
        <f>W76*X76</f>
        <v>4500</v>
      </c>
      <c r="AA76" s="28">
        <v>4</v>
      </c>
      <c r="AB76" s="20">
        <f t="shared" si="6"/>
        <v>4500</v>
      </c>
      <c r="AC76" s="30">
        <f t="shared" si="7"/>
        <v>18000</v>
      </c>
      <c r="AE76" s="133"/>
    </row>
    <row r="77" spans="2:31" x14ac:dyDescent="0.25">
      <c r="B77" s="8">
        <v>214</v>
      </c>
      <c r="C77" s="9">
        <v>88.2</v>
      </c>
      <c r="D77" s="10" t="s">
        <v>63</v>
      </c>
      <c r="E77" s="11" t="s">
        <v>9</v>
      </c>
      <c r="F77" s="9">
        <v>2</v>
      </c>
      <c r="G77" s="9" t="s">
        <v>11</v>
      </c>
      <c r="H77" s="12">
        <v>5500</v>
      </c>
      <c r="I77" s="25">
        <f t="shared" si="15"/>
        <v>11000</v>
      </c>
      <c r="K77" s="28">
        <v>1</v>
      </c>
      <c r="L77" s="20">
        <f t="shared" si="21"/>
        <v>5500</v>
      </c>
      <c r="M77" s="30">
        <f t="shared" si="22"/>
        <v>5500</v>
      </c>
      <c r="O77" s="28">
        <f t="shared" si="16"/>
        <v>3</v>
      </c>
      <c r="P77" s="20">
        <f t="shared" si="18"/>
        <v>5500</v>
      </c>
      <c r="Q77" s="30">
        <f t="shared" si="19"/>
        <v>16500</v>
      </c>
      <c r="S77" s="28">
        <f t="shared" si="17"/>
        <v>3</v>
      </c>
      <c r="T77" s="20">
        <f>H77</f>
        <v>5500</v>
      </c>
      <c r="U77" s="30">
        <f>S77*T77</f>
        <v>16500</v>
      </c>
      <c r="W77" s="28"/>
      <c r="X77" s="21"/>
      <c r="Y77" s="29"/>
      <c r="AA77" s="28">
        <v>6</v>
      </c>
      <c r="AB77" s="20">
        <f t="shared" si="6"/>
        <v>5500</v>
      </c>
      <c r="AC77" s="30">
        <f t="shared" si="7"/>
        <v>33000</v>
      </c>
      <c r="AE77" s="133"/>
    </row>
    <row r="78" spans="2:31" x14ac:dyDescent="0.25">
      <c r="B78" s="8">
        <v>215</v>
      </c>
      <c r="C78" s="9">
        <v>88.3</v>
      </c>
      <c r="D78" s="10" t="s">
        <v>64</v>
      </c>
      <c r="E78" s="11" t="s">
        <v>9</v>
      </c>
      <c r="F78" s="9">
        <v>189</v>
      </c>
      <c r="G78" s="9" t="s">
        <v>11</v>
      </c>
      <c r="H78" s="12">
        <v>2850</v>
      </c>
      <c r="I78" s="25">
        <f t="shared" si="15"/>
        <v>538650</v>
      </c>
      <c r="K78" s="28"/>
      <c r="L78" s="21"/>
      <c r="M78" s="29"/>
      <c r="O78" s="28">
        <f t="shared" si="16"/>
        <v>189</v>
      </c>
      <c r="P78" s="20">
        <f t="shared" si="18"/>
        <v>2850</v>
      </c>
      <c r="Q78" s="30">
        <f t="shared" si="19"/>
        <v>538650</v>
      </c>
      <c r="S78" s="28">
        <f t="shared" si="17"/>
        <v>42</v>
      </c>
      <c r="T78" s="20">
        <f>H78</f>
        <v>2850</v>
      </c>
      <c r="U78" s="30">
        <f>S78*T78</f>
        <v>119700</v>
      </c>
      <c r="W78" s="28"/>
      <c r="X78" s="21"/>
      <c r="Y78" s="29"/>
      <c r="AA78" s="28">
        <v>231</v>
      </c>
      <c r="AB78" s="20">
        <f t="shared" si="6"/>
        <v>2850</v>
      </c>
      <c r="AC78" s="30">
        <f t="shared" si="7"/>
        <v>658350</v>
      </c>
      <c r="AE78" s="133"/>
    </row>
    <row r="79" spans="2:31" x14ac:dyDescent="0.25">
      <c r="B79" s="8">
        <v>216</v>
      </c>
      <c r="C79" s="9">
        <v>88.4</v>
      </c>
      <c r="D79" s="10" t="s">
        <v>65</v>
      </c>
      <c r="E79" s="11" t="s">
        <v>9</v>
      </c>
      <c r="F79" s="9">
        <v>2</v>
      </c>
      <c r="G79" s="9" t="s">
        <v>11</v>
      </c>
      <c r="H79" s="12">
        <v>25000</v>
      </c>
      <c r="I79" s="25">
        <f t="shared" si="15"/>
        <v>50000</v>
      </c>
      <c r="K79" s="28"/>
      <c r="L79" s="21"/>
      <c r="M79" s="29"/>
      <c r="O79" s="28">
        <f t="shared" si="16"/>
        <v>2</v>
      </c>
      <c r="P79" s="20">
        <f t="shared" si="18"/>
        <v>25000</v>
      </c>
      <c r="Q79" s="30">
        <f t="shared" si="19"/>
        <v>50000</v>
      </c>
      <c r="S79" s="28"/>
      <c r="T79" s="21"/>
      <c r="U79" s="29"/>
      <c r="W79" s="28">
        <f t="shared" si="20"/>
        <v>2</v>
      </c>
      <c r="X79" s="20">
        <f>H79</f>
        <v>25000</v>
      </c>
      <c r="Y79" s="30">
        <f>W79*X79</f>
        <v>50000</v>
      </c>
      <c r="AA79" s="28">
        <v>0</v>
      </c>
      <c r="AB79" s="20">
        <f t="shared" si="6"/>
        <v>25000</v>
      </c>
      <c r="AC79" s="30">
        <f t="shared" si="7"/>
        <v>0</v>
      </c>
      <c r="AE79" s="133"/>
    </row>
    <row r="80" spans="2:31" x14ac:dyDescent="0.25">
      <c r="B80" s="8">
        <v>217</v>
      </c>
      <c r="C80" s="9">
        <v>88.4</v>
      </c>
      <c r="D80" s="10" t="s">
        <v>66</v>
      </c>
      <c r="E80" s="11" t="s">
        <v>9</v>
      </c>
      <c r="F80" s="9">
        <v>4</v>
      </c>
      <c r="G80" s="9" t="s">
        <v>11</v>
      </c>
      <c r="H80" s="12">
        <v>30000</v>
      </c>
      <c r="I80" s="25">
        <f t="shared" si="15"/>
        <v>120000</v>
      </c>
      <c r="K80" s="28"/>
      <c r="L80" s="21"/>
      <c r="M80" s="29"/>
      <c r="O80" s="28">
        <f t="shared" si="16"/>
        <v>4</v>
      </c>
      <c r="P80" s="20">
        <f t="shared" si="18"/>
        <v>30000</v>
      </c>
      <c r="Q80" s="30">
        <f t="shared" si="19"/>
        <v>120000</v>
      </c>
      <c r="S80" s="28">
        <f t="shared" si="17"/>
        <v>1</v>
      </c>
      <c r="T80" s="20">
        <f>H80</f>
        <v>30000</v>
      </c>
      <c r="U80" s="30">
        <f>S80*T80</f>
        <v>30000</v>
      </c>
      <c r="W80" s="28"/>
      <c r="X80" s="21"/>
      <c r="Y80" s="29"/>
      <c r="AA80" s="28">
        <v>5</v>
      </c>
      <c r="AB80" s="20">
        <f t="shared" si="6"/>
        <v>30000</v>
      </c>
      <c r="AC80" s="30">
        <f t="shared" si="7"/>
        <v>150000</v>
      </c>
      <c r="AE80" s="133"/>
    </row>
    <row r="81" spans="1:31" ht="27.6" x14ac:dyDescent="0.25">
      <c r="A81" s="119"/>
      <c r="B81" s="113"/>
      <c r="C81" s="114"/>
      <c r="D81" s="115" t="s">
        <v>153</v>
      </c>
      <c r="E81" s="116" t="s">
        <v>9</v>
      </c>
      <c r="F81" s="114"/>
      <c r="G81" s="114" t="s">
        <v>11</v>
      </c>
      <c r="H81" s="117">
        <v>30000</v>
      </c>
      <c r="I81" s="118"/>
      <c r="K81" s="120"/>
      <c r="L81" s="123"/>
      <c r="M81" s="124"/>
      <c r="O81" s="120"/>
      <c r="P81" s="121"/>
      <c r="Q81" s="122"/>
      <c r="S81" s="120">
        <f t="shared" si="17"/>
        <v>1</v>
      </c>
      <c r="T81" s="121">
        <f>H81</f>
        <v>30000</v>
      </c>
      <c r="U81" s="122">
        <f>S81*T81</f>
        <v>30000</v>
      </c>
      <c r="W81" s="120"/>
      <c r="X81" s="123"/>
      <c r="Y81" s="124"/>
      <c r="AA81" s="120">
        <v>1</v>
      </c>
      <c r="AB81" s="121">
        <f t="shared" si="6"/>
        <v>30000</v>
      </c>
      <c r="AC81" s="122">
        <f t="shared" si="7"/>
        <v>30000</v>
      </c>
      <c r="AE81" s="149" t="s">
        <v>175</v>
      </c>
    </row>
    <row r="82" spans="1:31" x14ac:dyDescent="0.25">
      <c r="B82" s="8">
        <v>218</v>
      </c>
      <c r="C82" s="9">
        <v>88.4</v>
      </c>
      <c r="D82" s="10" t="s">
        <v>156</v>
      </c>
      <c r="E82" s="11" t="s">
        <v>9</v>
      </c>
      <c r="F82" s="9">
        <v>5</v>
      </c>
      <c r="G82" s="9" t="s">
        <v>11</v>
      </c>
      <c r="H82" s="12">
        <v>40000</v>
      </c>
      <c r="I82" s="25">
        <f>H82*F82</f>
        <v>200000</v>
      </c>
      <c r="K82" s="28">
        <v>1</v>
      </c>
      <c r="L82" s="20">
        <f>H82</f>
        <v>40000</v>
      </c>
      <c r="M82" s="30">
        <f>K82*L82</f>
        <v>40000</v>
      </c>
      <c r="O82" s="28">
        <f>F82+K82</f>
        <v>6</v>
      </c>
      <c r="P82" s="20">
        <f t="shared" si="18"/>
        <v>40000</v>
      </c>
      <c r="Q82" s="30">
        <f t="shared" si="19"/>
        <v>240000</v>
      </c>
      <c r="S82" s="28"/>
      <c r="T82" s="21"/>
      <c r="U82" s="29"/>
      <c r="W82" s="28">
        <f t="shared" si="20"/>
        <v>6</v>
      </c>
      <c r="X82" s="20">
        <f>H82</f>
        <v>40000</v>
      </c>
      <c r="Y82" s="30">
        <f>W82*X82</f>
        <v>240000</v>
      </c>
      <c r="AA82" s="28">
        <v>0</v>
      </c>
      <c r="AB82" s="20">
        <f t="shared" si="6"/>
        <v>40000</v>
      </c>
      <c r="AC82" s="30">
        <f t="shared" si="7"/>
        <v>0</v>
      </c>
      <c r="AE82" s="133"/>
    </row>
    <row r="83" spans="1:31" ht="27.6" x14ac:dyDescent="0.25">
      <c r="A83" s="119"/>
      <c r="B83" s="113"/>
      <c r="C83" s="114"/>
      <c r="D83" s="115" t="s">
        <v>154</v>
      </c>
      <c r="E83" s="116" t="s">
        <v>9</v>
      </c>
      <c r="F83" s="114"/>
      <c r="G83" s="114" t="s">
        <v>11</v>
      </c>
      <c r="H83" s="117">
        <v>40000</v>
      </c>
      <c r="I83" s="118"/>
      <c r="K83" s="120"/>
      <c r="L83" s="121"/>
      <c r="M83" s="122"/>
      <c r="O83" s="120"/>
      <c r="P83" s="121"/>
      <c r="Q83" s="122"/>
      <c r="S83" s="120">
        <f t="shared" ref="S83:S107" si="23">AA83-O83</f>
        <v>7</v>
      </c>
      <c r="T83" s="121">
        <f>H83</f>
        <v>40000</v>
      </c>
      <c r="U83" s="122">
        <f>S83*T83</f>
        <v>280000</v>
      </c>
      <c r="W83" s="120"/>
      <c r="X83" s="123"/>
      <c r="Y83" s="124"/>
      <c r="AA83" s="120">
        <v>7</v>
      </c>
      <c r="AB83" s="121">
        <f t="shared" ref="AB83:AB116" si="24">H83</f>
        <v>40000</v>
      </c>
      <c r="AC83" s="122">
        <f t="shared" ref="AC83:AC116" si="25">AA83*AB83</f>
        <v>280000</v>
      </c>
      <c r="AE83" s="149" t="s">
        <v>176</v>
      </c>
    </row>
    <row r="84" spans="1:31" x14ac:dyDescent="0.25">
      <c r="B84" s="8">
        <v>219</v>
      </c>
      <c r="C84" s="9">
        <v>88.4</v>
      </c>
      <c r="D84" s="10" t="s">
        <v>67</v>
      </c>
      <c r="E84" s="11" t="s">
        <v>9</v>
      </c>
      <c r="F84" s="9">
        <v>1</v>
      </c>
      <c r="G84" s="9" t="s">
        <v>11</v>
      </c>
      <c r="H84" s="12">
        <v>50000</v>
      </c>
      <c r="I84" s="25">
        <f t="shared" ref="I84:I95" si="26">H84*F84</f>
        <v>50000</v>
      </c>
      <c r="K84" s="28"/>
      <c r="L84" s="21"/>
      <c r="M84" s="29"/>
      <c r="O84" s="28">
        <f t="shared" ref="O84:O95" si="27">F84+K84</f>
        <v>1</v>
      </c>
      <c r="P84" s="20">
        <f t="shared" si="18"/>
        <v>50000</v>
      </c>
      <c r="Q84" s="30">
        <f t="shared" si="19"/>
        <v>50000</v>
      </c>
      <c r="S84" s="28"/>
      <c r="T84" s="21"/>
      <c r="U84" s="29"/>
      <c r="W84" s="28"/>
      <c r="X84" s="21"/>
      <c r="Y84" s="29"/>
      <c r="AA84" s="28">
        <v>1</v>
      </c>
      <c r="AB84" s="20">
        <f t="shared" si="24"/>
        <v>50000</v>
      </c>
      <c r="AC84" s="30">
        <f t="shared" si="25"/>
        <v>50000</v>
      </c>
      <c r="AE84" s="133"/>
    </row>
    <row r="85" spans="1:31" x14ac:dyDescent="0.25">
      <c r="B85" s="8">
        <v>220</v>
      </c>
      <c r="C85" s="9">
        <v>88.5</v>
      </c>
      <c r="D85" s="10" t="s">
        <v>68</v>
      </c>
      <c r="E85" s="11" t="s">
        <v>9</v>
      </c>
      <c r="F85" s="9">
        <v>27</v>
      </c>
      <c r="G85" s="9" t="s">
        <v>11</v>
      </c>
      <c r="H85" s="12">
        <v>2250</v>
      </c>
      <c r="I85" s="25">
        <f t="shared" si="26"/>
        <v>60750</v>
      </c>
      <c r="K85" s="28"/>
      <c r="L85" s="21"/>
      <c r="M85" s="29"/>
      <c r="O85" s="28">
        <f t="shared" si="27"/>
        <v>27</v>
      </c>
      <c r="P85" s="20">
        <f t="shared" si="18"/>
        <v>2250</v>
      </c>
      <c r="Q85" s="30">
        <f t="shared" si="19"/>
        <v>60750</v>
      </c>
      <c r="S85" s="28">
        <f t="shared" si="23"/>
        <v>16</v>
      </c>
      <c r="T85" s="20">
        <f>H85</f>
        <v>2250</v>
      </c>
      <c r="U85" s="30">
        <f>S85*T85</f>
        <v>36000</v>
      </c>
      <c r="W85" s="28"/>
      <c r="X85" s="21"/>
      <c r="Y85" s="29"/>
      <c r="AA85" s="28">
        <v>43</v>
      </c>
      <c r="AB85" s="20">
        <f t="shared" si="24"/>
        <v>2250</v>
      </c>
      <c r="AC85" s="30">
        <f t="shared" si="25"/>
        <v>96750</v>
      </c>
      <c r="AE85" s="133"/>
    </row>
    <row r="86" spans="1:31" x14ac:dyDescent="0.25">
      <c r="B86" s="8">
        <v>221</v>
      </c>
      <c r="C86" s="9">
        <v>88.5</v>
      </c>
      <c r="D86" s="10" t="s">
        <v>69</v>
      </c>
      <c r="E86" s="11" t="s">
        <v>9</v>
      </c>
      <c r="F86" s="9">
        <v>27</v>
      </c>
      <c r="G86" s="9" t="s">
        <v>11</v>
      </c>
      <c r="H86" s="12">
        <v>1250</v>
      </c>
      <c r="I86" s="25">
        <f t="shared" si="26"/>
        <v>33750</v>
      </c>
      <c r="K86" s="28"/>
      <c r="L86" s="21"/>
      <c r="M86" s="29"/>
      <c r="O86" s="28">
        <f t="shared" si="27"/>
        <v>27</v>
      </c>
      <c r="P86" s="20">
        <f t="shared" si="18"/>
        <v>1250</v>
      </c>
      <c r="Q86" s="30">
        <f t="shared" si="19"/>
        <v>33750</v>
      </c>
      <c r="S86" s="28"/>
      <c r="T86" s="21"/>
      <c r="U86" s="29"/>
      <c r="W86" s="28"/>
      <c r="X86" s="21"/>
      <c r="Y86" s="29"/>
      <c r="AA86" s="28">
        <v>27</v>
      </c>
      <c r="AB86" s="20">
        <f t="shared" si="24"/>
        <v>1250</v>
      </c>
      <c r="AC86" s="30">
        <f t="shared" si="25"/>
        <v>33750</v>
      </c>
      <c r="AE86" s="133"/>
    </row>
    <row r="87" spans="1:31" x14ac:dyDescent="0.25">
      <c r="B87" s="8">
        <v>222</v>
      </c>
      <c r="C87" s="9">
        <v>88.5</v>
      </c>
      <c r="D87" s="10" t="s">
        <v>122</v>
      </c>
      <c r="E87" s="11" t="s">
        <v>9</v>
      </c>
      <c r="F87" s="9">
        <v>27</v>
      </c>
      <c r="G87" s="9" t="s">
        <v>11</v>
      </c>
      <c r="H87" s="12">
        <v>1650</v>
      </c>
      <c r="I87" s="25">
        <f t="shared" si="26"/>
        <v>44550</v>
      </c>
      <c r="K87" s="28"/>
      <c r="L87" s="21"/>
      <c r="M87" s="29"/>
      <c r="O87" s="28">
        <f t="shared" si="27"/>
        <v>27</v>
      </c>
      <c r="P87" s="20">
        <f t="shared" si="18"/>
        <v>1650</v>
      </c>
      <c r="Q87" s="30">
        <f t="shared" si="19"/>
        <v>44550</v>
      </c>
      <c r="S87" s="28"/>
      <c r="T87" s="21"/>
      <c r="U87" s="29"/>
      <c r="W87" s="28">
        <f t="shared" ref="W87:W109" si="28">O87-AA87</f>
        <v>9</v>
      </c>
      <c r="X87" s="20">
        <f>H87</f>
        <v>1650</v>
      </c>
      <c r="Y87" s="30">
        <f>W87*X87</f>
        <v>14850</v>
      </c>
      <c r="AA87" s="28">
        <v>18</v>
      </c>
      <c r="AB87" s="20">
        <f t="shared" si="24"/>
        <v>1650</v>
      </c>
      <c r="AC87" s="30">
        <f t="shared" si="25"/>
        <v>29700</v>
      </c>
      <c r="AE87" s="133"/>
    </row>
    <row r="88" spans="1:31" x14ac:dyDescent="0.25">
      <c r="B88" s="8">
        <v>223</v>
      </c>
      <c r="C88" s="9">
        <v>88.5</v>
      </c>
      <c r="D88" s="10" t="s">
        <v>70</v>
      </c>
      <c r="E88" s="11" t="s">
        <v>9</v>
      </c>
      <c r="F88" s="9">
        <v>27</v>
      </c>
      <c r="G88" s="9" t="s">
        <v>11</v>
      </c>
      <c r="H88" s="12">
        <v>3450</v>
      </c>
      <c r="I88" s="25">
        <f t="shared" si="26"/>
        <v>93150</v>
      </c>
      <c r="K88" s="28"/>
      <c r="L88" s="21"/>
      <c r="M88" s="29"/>
      <c r="O88" s="28">
        <f t="shared" si="27"/>
        <v>27</v>
      </c>
      <c r="P88" s="20">
        <f t="shared" si="18"/>
        <v>3450</v>
      </c>
      <c r="Q88" s="30">
        <f t="shared" si="19"/>
        <v>93150</v>
      </c>
      <c r="S88" s="28">
        <f t="shared" si="23"/>
        <v>10</v>
      </c>
      <c r="T88" s="20">
        <f>H88</f>
        <v>3450</v>
      </c>
      <c r="U88" s="30">
        <f>S88*T88</f>
        <v>34500</v>
      </c>
      <c r="W88" s="28"/>
      <c r="X88" s="21"/>
      <c r="Y88" s="29"/>
      <c r="AA88" s="28">
        <v>37</v>
      </c>
      <c r="AB88" s="20">
        <f t="shared" si="24"/>
        <v>3450</v>
      </c>
      <c r="AC88" s="30">
        <f t="shared" si="25"/>
        <v>127650</v>
      </c>
      <c r="AE88" s="133"/>
    </row>
    <row r="89" spans="1:31" x14ac:dyDescent="0.25">
      <c r="B89" s="8">
        <v>224</v>
      </c>
      <c r="C89" s="9">
        <v>88.5</v>
      </c>
      <c r="D89" s="10" t="s">
        <v>71</v>
      </c>
      <c r="E89" s="11" t="s">
        <v>9</v>
      </c>
      <c r="F89" s="9">
        <v>27</v>
      </c>
      <c r="G89" s="9" t="s">
        <v>11</v>
      </c>
      <c r="H89" s="13">
        <v>750</v>
      </c>
      <c r="I89" s="26">
        <f t="shared" si="26"/>
        <v>20250</v>
      </c>
      <c r="K89" s="28"/>
      <c r="L89" s="21"/>
      <c r="M89" s="29"/>
      <c r="O89" s="28">
        <f t="shared" si="27"/>
        <v>27</v>
      </c>
      <c r="P89" s="20">
        <f t="shared" si="18"/>
        <v>750</v>
      </c>
      <c r="Q89" s="30">
        <f t="shared" si="19"/>
        <v>20250</v>
      </c>
      <c r="S89" s="28"/>
      <c r="T89" s="21"/>
      <c r="U89" s="29"/>
      <c r="W89" s="28"/>
      <c r="X89" s="21"/>
      <c r="Y89" s="29"/>
      <c r="AA89" s="28">
        <v>27</v>
      </c>
      <c r="AB89" s="20">
        <f t="shared" si="24"/>
        <v>750</v>
      </c>
      <c r="AC89" s="30">
        <f t="shared" si="25"/>
        <v>20250</v>
      </c>
      <c r="AE89" s="133"/>
    </row>
    <row r="90" spans="1:31" x14ac:dyDescent="0.25">
      <c r="B90" s="8">
        <v>225</v>
      </c>
      <c r="C90" s="9">
        <v>88.5</v>
      </c>
      <c r="D90" s="10" t="s">
        <v>72</v>
      </c>
      <c r="E90" s="11" t="s">
        <v>9</v>
      </c>
      <c r="F90" s="9">
        <v>27</v>
      </c>
      <c r="G90" s="9" t="s">
        <v>11</v>
      </c>
      <c r="H90" s="13">
        <v>750</v>
      </c>
      <c r="I90" s="26">
        <f t="shared" si="26"/>
        <v>20250</v>
      </c>
      <c r="K90" s="28"/>
      <c r="L90" s="21"/>
      <c r="M90" s="29"/>
      <c r="O90" s="28">
        <f t="shared" si="27"/>
        <v>27</v>
      </c>
      <c r="P90" s="20">
        <f t="shared" si="18"/>
        <v>750</v>
      </c>
      <c r="Q90" s="30">
        <f t="shared" si="19"/>
        <v>20250</v>
      </c>
      <c r="S90" s="28"/>
      <c r="T90" s="21"/>
      <c r="U90" s="29"/>
      <c r="W90" s="28"/>
      <c r="X90" s="21"/>
      <c r="Y90" s="29"/>
      <c r="AA90" s="28">
        <v>27</v>
      </c>
      <c r="AB90" s="20">
        <f t="shared" si="24"/>
        <v>750</v>
      </c>
      <c r="AC90" s="30">
        <f t="shared" si="25"/>
        <v>20250</v>
      </c>
      <c r="AE90" s="133"/>
    </row>
    <row r="91" spans="1:31" x14ac:dyDescent="0.25">
      <c r="B91" s="8">
        <v>226</v>
      </c>
      <c r="C91" s="9">
        <v>88.5</v>
      </c>
      <c r="D91" s="10" t="s">
        <v>73</v>
      </c>
      <c r="E91" s="11" t="s">
        <v>9</v>
      </c>
      <c r="F91" s="9">
        <v>15</v>
      </c>
      <c r="G91" s="9" t="s">
        <v>11</v>
      </c>
      <c r="H91" s="13">
        <v>750</v>
      </c>
      <c r="I91" s="26">
        <f t="shared" si="26"/>
        <v>11250</v>
      </c>
      <c r="K91" s="28"/>
      <c r="L91" s="21"/>
      <c r="M91" s="29"/>
      <c r="O91" s="28">
        <f t="shared" si="27"/>
        <v>15</v>
      </c>
      <c r="P91" s="20">
        <f t="shared" si="18"/>
        <v>750</v>
      </c>
      <c r="Q91" s="30">
        <f t="shared" si="19"/>
        <v>11250</v>
      </c>
      <c r="S91" s="28"/>
      <c r="T91" s="21"/>
      <c r="U91" s="29"/>
      <c r="W91" s="28"/>
      <c r="X91" s="21"/>
      <c r="Y91" s="29"/>
      <c r="AA91" s="28">
        <v>15</v>
      </c>
      <c r="AB91" s="20">
        <f t="shared" si="24"/>
        <v>750</v>
      </c>
      <c r="AC91" s="30">
        <f t="shared" si="25"/>
        <v>11250</v>
      </c>
      <c r="AE91" s="133"/>
    </row>
    <row r="92" spans="1:31" x14ac:dyDescent="0.25">
      <c r="B92" s="8">
        <v>227</v>
      </c>
      <c r="C92" s="9">
        <v>88.5</v>
      </c>
      <c r="D92" s="10" t="s">
        <v>74</v>
      </c>
      <c r="E92" s="11" t="s">
        <v>9</v>
      </c>
      <c r="F92" s="9">
        <v>27</v>
      </c>
      <c r="G92" s="9" t="s">
        <v>11</v>
      </c>
      <c r="H92" s="12">
        <v>550</v>
      </c>
      <c r="I92" s="25">
        <f t="shared" si="26"/>
        <v>14850</v>
      </c>
      <c r="K92" s="28">
        <v>58</v>
      </c>
      <c r="L92" s="20">
        <f>H92</f>
        <v>550</v>
      </c>
      <c r="M92" s="30">
        <f>K92*L92</f>
        <v>31900</v>
      </c>
      <c r="O92" s="28">
        <f t="shared" si="27"/>
        <v>85</v>
      </c>
      <c r="P92" s="20">
        <f t="shared" si="18"/>
        <v>550</v>
      </c>
      <c r="Q92" s="30">
        <f t="shared" si="19"/>
        <v>46750</v>
      </c>
      <c r="S92" s="28"/>
      <c r="T92" s="21"/>
      <c r="U92" s="29"/>
      <c r="W92" s="28">
        <f t="shared" si="28"/>
        <v>53</v>
      </c>
      <c r="X92" s="20">
        <f>H92</f>
        <v>550</v>
      </c>
      <c r="Y92" s="30">
        <f>W92*X92</f>
        <v>29150</v>
      </c>
      <c r="AA92" s="28">
        <v>32</v>
      </c>
      <c r="AB92" s="20">
        <f t="shared" si="24"/>
        <v>550</v>
      </c>
      <c r="AC92" s="30">
        <f t="shared" si="25"/>
        <v>17600</v>
      </c>
      <c r="AE92" s="133"/>
    </row>
    <row r="93" spans="1:31" x14ac:dyDescent="0.25">
      <c r="B93" s="8">
        <v>228</v>
      </c>
      <c r="C93" s="9">
        <v>88.6</v>
      </c>
      <c r="D93" s="10" t="s">
        <v>75</v>
      </c>
      <c r="E93" s="11" t="s">
        <v>9</v>
      </c>
      <c r="F93" s="9">
        <v>27</v>
      </c>
      <c r="G93" s="9" t="s">
        <v>11</v>
      </c>
      <c r="H93" s="12">
        <v>35000</v>
      </c>
      <c r="I93" s="25">
        <f t="shared" si="26"/>
        <v>945000</v>
      </c>
      <c r="K93" s="28"/>
      <c r="L93" s="21"/>
      <c r="M93" s="29"/>
      <c r="O93" s="28">
        <f t="shared" si="27"/>
        <v>27</v>
      </c>
      <c r="P93" s="20">
        <f t="shared" si="18"/>
        <v>35000</v>
      </c>
      <c r="Q93" s="30">
        <f t="shared" si="19"/>
        <v>945000</v>
      </c>
      <c r="S93" s="28">
        <f t="shared" si="23"/>
        <v>4</v>
      </c>
      <c r="T93" s="20">
        <f>H93</f>
        <v>35000</v>
      </c>
      <c r="U93" s="30">
        <f>S93*T93</f>
        <v>140000</v>
      </c>
      <c r="W93" s="28"/>
      <c r="X93" s="21"/>
      <c r="Y93" s="29"/>
      <c r="AA93" s="28">
        <v>31</v>
      </c>
      <c r="AB93" s="20">
        <f t="shared" si="24"/>
        <v>35000</v>
      </c>
      <c r="AC93" s="30">
        <f t="shared" si="25"/>
        <v>1085000</v>
      </c>
      <c r="AE93" s="133"/>
    </row>
    <row r="94" spans="1:31" x14ac:dyDescent="0.25">
      <c r="B94" s="8">
        <v>229</v>
      </c>
      <c r="C94" s="9" t="s">
        <v>76</v>
      </c>
      <c r="D94" s="10" t="s">
        <v>77</v>
      </c>
      <c r="E94" s="11" t="s">
        <v>9</v>
      </c>
      <c r="F94" s="9">
        <v>1</v>
      </c>
      <c r="G94" s="9" t="s">
        <v>11</v>
      </c>
      <c r="H94" s="12">
        <v>9500</v>
      </c>
      <c r="I94" s="25">
        <f t="shared" si="26"/>
        <v>9500</v>
      </c>
      <c r="K94" s="28"/>
      <c r="L94" s="21"/>
      <c r="M94" s="29"/>
      <c r="O94" s="28">
        <f t="shared" si="27"/>
        <v>1</v>
      </c>
      <c r="P94" s="20">
        <f t="shared" si="18"/>
        <v>9500</v>
      </c>
      <c r="Q94" s="30">
        <f t="shared" si="19"/>
        <v>9500</v>
      </c>
      <c r="S94" s="28"/>
      <c r="T94" s="21"/>
      <c r="U94" s="29"/>
      <c r="W94" s="28">
        <f t="shared" si="28"/>
        <v>1</v>
      </c>
      <c r="X94" s="20">
        <f>H94</f>
        <v>9500</v>
      </c>
      <c r="Y94" s="30">
        <f>W94*X94</f>
        <v>9500</v>
      </c>
      <c r="AA94" s="28">
        <v>0</v>
      </c>
      <c r="AB94" s="20">
        <f t="shared" si="24"/>
        <v>9500</v>
      </c>
      <c r="AC94" s="30">
        <f t="shared" si="25"/>
        <v>0</v>
      </c>
      <c r="AE94" s="133"/>
    </row>
    <row r="95" spans="1:31" x14ac:dyDescent="0.25">
      <c r="B95" s="8">
        <v>230</v>
      </c>
      <c r="C95" s="9" t="s">
        <v>76</v>
      </c>
      <c r="D95" s="10" t="s">
        <v>78</v>
      </c>
      <c r="E95" s="11" t="s">
        <v>9</v>
      </c>
      <c r="F95" s="9">
        <v>3</v>
      </c>
      <c r="G95" s="9" t="s">
        <v>11</v>
      </c>
      <c r="H95" s="12">
        <v>14500</v>
      </c>
      <c r="I95" s="25">
        <f t="shared" si="26"/>
        <v>43500</v>
      </c>
      <c r="K95" s="28"/>
      <c r="L95" s="21"/>
      <c r="M95" s="29"/>
      <c r="O95" s="28">
        <f t="shared" si="27"/>
        <v>3</v>
      </c>
      <c r="P95" s="20">
        <f t="shared" si="18"/>
        <v>14500</v>
      </c>
      <c r="Q95" s="30">
        <f t="shared" si="19"/>
        <v>43500</v>
      </c>
      <c r="S95" s="28">
        <f t="shared" si="23"/>
        <v>2</v>
      </c>
      <c r="T95" s="20">
        <f>H95</f>
        <v>14500</v>
      </c>
      <c r="U95" s="30">
        <f>S95*T95</f>
        <v>29000</v>
      </c>
      <c r="W95" s="28"/>
      <c r="X95" s="21"/>
      <c r="Y95" s="29"/>
      <c r="AA95" s="28">
        <v>5</v>
      </c>
      <c r="AB95" s="20">
        <f t="shared" si="24"/>
        <v>14500</v>
      </c>
      <c r="AC95" s="30">
        <f t="shared" si="25"/>
        <v>72500</v>
      </c>
      <c r="AE95" s="133"/>
    </row>
    <row r="96" spans="1:31" ht="27.6" x14ac:dyDescent="0.25">
      <c r="A96" s="119"/>
      <c r="B96" s="113"/>
      <c r="C96" s="114"/>
      <c r="D96" s="115" t="s">
        <v>155</v>
      </c>
      <c r="E96" s="116" t="s">
        <v>9</v>
      </c>
      <c r="F96" s="114"/>
      <c r="G96" s="114" t="s">
        <v>11</v>
      </c>
      <c r="H96" s="117">
        <v>14500</v>
      </c>
      <c r="I96" s="118"/>
      <c r="K96" s="120"/>
      <c r="L96" s="123"/>
      <c r="M96" s="124"/>
      <c r="O96" s="120"/>
      <c r="P96" s="121"/>
      <c r="Q96" s="122"/>
      <c r="S96" s="120">
        <f t="shared" si="23"/>
        <v>1</v>
      </c>
      <c r="T96" s="121">
        <f>H96</f>
        <v>14500</v>
      </c>
      <c r="U96" s="122">
        <f>S96*T96</f>
        <v>14500</v>
      </c>
      <c r="W96" s="120"/>
      <c r="X96" s="123"/>
      <c r="Y96" s="124"/>
      <c r="AA96" s="120">
        <v>1</v>
      </c>
      <c r="AB96" s="121">
        <f t="shared" si="24"/>
        <v>14500</v>
      </c>
      <c r="AC96" s="122">
        <f t="shared" si="25"/>
        <v>14500</v>
      </c>
      <c r="AE96" s="149" t="s">
        <v>172</v>
      </c>
    </row>
    <row r="97" spans="1:31" x14ac:dyDescent="0.25">
      <c r="B97" s="8">
        <v>231</v>
      </c>
      <c r="C97" s="9" t="s">
        <v>76</v>
      </c>
      <c r="D97" s="10" t="s">
        <v>79</v>
      </c>
      <c r="E97" s="11" t="s">
        <v>9</v>
      </c>
      <c r="F97" s="9">
        <v>1</v>
      </c>
      <c r="G97" s="9" t="s">
        <v>11</v>
      </c>
      <c r="H97" s="12">
        <v>22500</v>
      </c>
      <c r="I97" s="25">
        <f>H97*F97</f>
        <v>22500</v>
      </c>
      <c r="K97" s="28">
        <v>5</v>
      </c>
      <c r="L97" s="20">
        <f t="shared" ref="L97:L106" si="29">H97</f>
        <v>22500</v>
      </c>
      <c r="M97" s="30">
        <f t="shared" ref="M97:M106" si="30">K97*L97</f>
        <v>112500</v>
      </c>
      <c r="O97" s="28">
        <f>F97+K97</f>
        <v>6</v>
      </c>
      <c r="P97" s="20">
        <f t="shared" si="18"/>
        <v>22500</v>
      </c>
      <c r="Q97" s="30">
        <f t="shared" si="19"/>
        <v>135000</v>
      </c>
      <c r="S97" s="28">
        <f t="shared" si="23"/>
        <v>1</v>
      </c>
      <c r="T97" s="20">
        <f>H97</f>
        <v>22500</v>
      </c>
      <c r="U97" s="30">
        <f>S97*T97</f>
        <v>22500</v>
      </c>
      <c r="W97" s="28"/>
      <c r="X97" s="21"/>
      <c r="Y97" s="29"/>
      <c r="AA97" s="28">
        <v>7</v>
      </c>
      <c r="AB97" s="20">
        <f t="shared" si="24"/>
        <v>22500</v>
      </c>
      <c r="AC97" s="30">
        <f t="shared" si="25"/>
        <v>157500</v>
      </c>
      <c r="AE97" s="133"/>
    </row>
    <row r="98" spans="1:31" x14ac:dyDescent="0.25">
      <c r="B98" s="8">
        <v>232</v>
      </c>
      <c r="C98" s="9" t="s">
        <v>80</v>
      </c>
      <c r="D98" s="10" t="s">
        <v>164</v>
      </c>
      <c r="E98" s="11" t="s">
        <v>9</v>
      </c>
      <c r="F98" s="9">
        <v>1</v>
      </c>
      <c r="G98" s="9" t="s">
        <v>32</v>
      </c>
      <c r="H98" s="12">
        <v>40000</v>
      </c>
      <c r="I98" s="25">
        <f>H98*F98</f>
        <v>40000</v>
      </c>
      <c r="K98" s="28"/>
      <c r="L98" s="20"/>
      <c r="M98" s="30"/>
      <c r="O98" s="189">
        <v>1</v>
      </c>
      <c r="P98" s="190">
        <f t="shared" si="18"/>
        <v>40000</v>
      </c>
      <c r="Q98" s="191">
        <f t="shared" si="19"/>
        <v>40000</v>
      </c>
      <c r="S98" s="28"/>
      <c r="T98" s="21"/>
      <c r="U98" s="29"/>
      <c r="W98" s="28"/>
      <c r="X98" s="20"/>
      <c r="Y98" s="30"/>
      <c r="AA98" s="28">
        <v>1</v>
      </c>
      <c r="AB98" s="20">
        <f t="shared" si="24"/>
        <v>40000</v>
      </c>
      <c r="AC98" s="30">
        <f t="shared" si="25"/>
        <v>40000</v>
      </c>
      <c r="AE98" s="133"/>
    </row>
    <row r="99" spans="1:31" x14ac:dyDescent="0.25">
      <c r="B99" s="8"/>
      <c r="C99" s="9"/>
      <c r="D99" s="10" t="s">
        <v>162</v>
      </c>
      <c r="E99" s="11" t="s">
        <v>9</v>
      </c>
      <c r="F99" s="9"/>
      <c r="G99" s="9" t="s">
        <v>32</v>
      </c>
      <c r="H99" s="13">
        <v>40000</v>
      </c>
      <c r="I99" s="26"/>
      <c r="K99" s="28">
        <v>1</v>
      </c>
      <c r="L99" s="20">
        <f t="shared" si="29"/>
        <v>40000</v>
      </c>
      <c r="M99" s="30">
        <f t="shared" si="30"/>
        <v>40000</v>
      </c>
      <c r="O99" s="189">
        <v>1</v>
      </c>
      <c r="P99" s="190">
        <f t="shared" si="18"/>
        <v>40000</v>
      </c>
      <c r="Q99" s="191">
        <f t="shared" si="19"/>
        <v>40000</v>
      </c>
      <c r="S99" s="28"/>
      <c r="T99" s="20"/>
      <c r="U99" s="30"/>
      <c r="W99" s="28"/>
      <c r="X99" s="21"/>
      <c r="Y99" s="29"/>
      <c r="AA99" s="28">
        <v>1</v>
      </c>
      <c r="AB99" s="20">
        <f t="shared" si="24"/>
        <v>40000</v>
      </c>
      <c r="AC99" s="30">
        <f t="shared" si="25"/>
        <v>40000</v>
      </c>
      <c r="AE99" s="133"/>
    </row>
    <row r="100" spans="1:31" x14ac:dyDescent="0.25">
      <c r="A100" s="119"/>
      <c r="B100" s="113"/>
      <c r="C100" s="114"/>
      <c r="D100" s="115" t="s">
        <v>163</v>
      </c>
      <c r="E100" s="116" t="s">
        <v>9</v>
      </c>
      <c r="F100" s="114"/>
      <c r="G100" s="114" t="s">
        <v>32</v>
      </c>
      <c r="H100" s="117">
        <v>40000</v>
      </c>
      <c r="I100" s="118"/>
      <c r="K100" s="120"/>
      <c r="L100" s="121"/>
      <c r="M100" s="122"/>
      <c r="O100" s="120"/>
      <c r="P100" s="121"/>
      <c r="Q100" s="122"/>
      <c r="S100" s="120">
        <f t="shared" si="23"/>
        <v>1</v>
      </c>
      <c r="T100" s="121">
        <f>H100</f>
        <v>40000</v>
      </c>
      <c r="U100" s="122">
        <f>S100*T100</f>
        <v>40000</v>
      </c>
      <c r="W100" s="120"/>
      <c r="X100" s="123"/>
      <c r="Y100" s="124"/>
      <c r="AA100" s="120">
        <v>1</v>
      </c>
      <c r="AB100" s="121">
        <f t="shared" si="24"/>
        <v>40000</v>
      </c>
      <c r="AC100" s="122">
        <f t="shared" si="25"/>
        <v>40000</v>
      </c>
      <c r="AE100" s="133" t="s">
        <v>174</v>
      </c>
    </row>
    <row r="101" spans="1:31" s="136" customFormat="1" x14ac:dyDescent="0.25">
      <c r="B101" s="139"/>
      <c r="C101" s="140"/>
      <c r="D101" s="141"/>
      <c r="E101" s="142"/>
      <c r="F101" s="140"/>
      <c r="G101" s="140"/>
      <c r="H101" s="143"/>
      <c r="I101" s="144"/>
      <c r="K101" s="31"/>
      <c r="L101" s="145"/>
      <c r="M101" s="146"/>
      <c r="N101" s="137"/>
      <c r="O101" s="31"/>
      <c r="P101" s="145"/>
      <c r="Q101" s="146"/>
      <c r="S101" s="31"/>
      <c r="T101" s="145"/>
      <c r="U101" s="146"/>
      <c r="W101" s="31"/>
      <c r="X101" s="147"/>
      <c r="Y101" s="148"/>
      <c r="AA101" s="31"/>
      <c r="AB101" s="145"/>
      <c r="AC101" s="146"/>
      <c r="AE101" s="138"/>
    </row>
    <row r="102" spans="1:31" x14ac:dyDescent="0.25">
      <c r="B102" s="8">
        <v>233</v>
      </c>
      <c r="C102" s="9" t="s">
        <v>81</v>
      </c>
      <c r="D102" s="10" t="s">
        <v>161</v>
      </c>
      <c r="E102" s="11" t="s">
        <v>9</v>
      </c>
      <c r="F102" s="9">
        <v>1</v>
      </c>
      <c r="G102" s="9" t="s">
        <v>32</v>
      </c>
      <c r="H102" s="12">
        <v>14500</v>
      </c>
      <c r="I102" s="25">
        <f>H102*F102</f>
        <v>14500</v>
      </c>
      <c r="K102" s="28"/>
      <c r="L102" s="20"/>
      <c r="M102" s="30"/>
      <c r="O102" s="28">
        <v>1</v>
      </c>
      <c r="P102" s="20">
        <f t="shared" si="18"/>
        <v>14500</v>
      </c>
      <c r="Q102" s="30">
        <f t="shared" si="19"/>
        <v>14500</v>
      </c>
      <c r="S102" s="28"/>
      <c r="T102" s="21"/>
      <c r="U102" s="29"/>
      <c r="W102" s="28"/>
      <c r="X102" s="20"/>
      <c r="Y102" s="30"/>
      <c r="AA102" s="28">
        <v>1</v>
      </c>
      <c r="AB102" s="20">
        <f t="shared" si="24"/>
        <v>14500</v>
      </c>
      <c r="AC102" s="30">
        <f t="shared" si="25"/>
        <v>14500</v>
      </c>
      <c r="AE102" s="133"/>
    </row>
    <row r="103" spans="1:31" x14ac:dyDescent="0.25">
      <c r="B103" s="8"/>
      <c r="C103" s="9"/>
      <c r="D103" s="10" t="s">
        <v>160</v>
      </c>
      <c r="E103" s="11" t="s">
        <v>9</v>
      </c>
      <c r="F103" s="9"/>
      <c r="G103" s="9" t="s">
        <v>32</v>
      </c>
      <c r="H103" s="13">
        <v>14500</v>
      </c>
      <c r="I103" s="26"/>
      <c r="K103" s="28">
        <v>1</v>
      </c>
      <c r="L103" s="20">
        <f t="shared" si="29"/>
        <v>14500</v>
      </c>
      <c r="M103" s="30">
        <f t="shared" si="30"/>
        <v>14500</v>
      </c>
      <c r="O103" s="28">
        <v>1</v>
      </c>
      <c r="P103" s="20">
        <f t="shared" si="18"/>
        <v>14500</v>
      </c>
      <c r="Q103" s="30">
        <f t="shared" si="19"/>
        <v>14500</v>
      </c>
      <c r="S103" s="28"/>
      <c r="T103" s="20"/>
      <c r="U103" s="30"/>
      <c r="W103" s="28"/>
      <c r="X103" s="21"/>
      <c r="Y103" s="29"/>
      <c r="AA103" s="28">
        <v>1</v>
      </c>
      <c r="AB103" s="20">
        <f t="shared" si="24"/>
        <v>14500</v>
      </c>
      <c r="AC103" s="30">
        <f t="shared" si="25"/>
        <v>14500</v>
      </c>
      <c r="AE103" s="133"/>
    </row>
    <row r="104" spans="1:31" x14ac:dyDescent="0.25">
      <c r="B104" s="8"/>
      <c r="C104" s="9"/>
      <c r="D104" s="10"/>
      <c r="E104" s="11"/>
      <c r="F104" s="9"/>
      <c r="G104" s="9"/>
      <c r="H104" s="13"/>
      <c r="I104" s="26"/>
      <c r="K104" s="28"/>
      <c r="L104" s="20"/>
      <c r="M104" s="30"/>
      <c r="O104" s="28"/>
      <c r="P104" s="20"/>
      <c r="Q104" s="30"/>
      <c r="S104" s="28"/>
      <c r="T104" s="20"/>
      <c r="U104" s="30"/>
      <c r="W104" s="28"/>
      <c r="X104" s="21"/>
      <c r="Y104" s="29"/>
      <c r="AA104" s="28"/>
      <c r="AB104" s="20"/>
      <c r="AC104" s="30"/>
      <c r="AE104" s="133"/>
    </row>
    <row r="105" spans="1:31" ht="33.6" customHeight="1" x14ac:dyDescent="0.25">
      <c r="B105" s="8">
        <v>234</v>
      </c>
      <c r="C105" s="9" t="s">
        <v>82</v>
      </c>
      <c r="D105" s="10" t="s">
        <v>159</v>
      </c>
      <c r="E105" s="11" t="s">
        <v>9</v>
      </c>
      <c r="F105" s="9">
        <v>1</v>
      </c>
      <c r="G105" s="9" t="s">
        <v>32</v>
      </c>
      <c r="H105" s="12">
        <v>185000</v>
      </c>
      <c r="I105" s="25">
        <f>H105*F105</f>
        <v>185000</v>
      </c>
      <c r="K105" s="28"/>
      <c r="L105" s="20"/>
      <c r="M105" s="30"/>
      <c r="O105" s="28">
        <f>F105+K105</f>
        <v>1</v>
      </c>
      <c r="P105" s="20">
        <f t="shared" si="18"/>
        <v>185000</v>
      </c>
      <c r="Q105" s="30">
        <f t="shared" si="19"/>
        <v>185000</v>
      </c>
      <c r="S105" s="28"/>
      <c r="T105" s="21"/>
      <c r="U105" s="29"/>
      <c r="W105" s="28"/>
      <c r="X105" s="20"/>
      <c r="Y105" s="30"/>
      <c r="AA105" s="28">
        <v>1</v>
      </c>
      <c r="AB105" s="20">
        <f t="shared" si="24"/>
        <v>185000</v>
      </c>
      <c r="AC105" s="30">
        <f t="shared" si="25"/>
        <v>185000</v>
      </c>
      <c r="AE105" s="277" t="s">
        <v>173</v>
      </c>
    </row>
    <row r="106" spans="1:31" ht="33.6" customHeight="1" x14ac:dyDescent="0.25">
      <c r="B106" s="8"/>
      <c r="C106" s="9"/>
      <c r="D106" s="10" t="s">
        <v>157</v>
      </c>
      <c r="E106" s="11" t="s">
        <v>9</v>
      </c>
      <c r="F106" s="9"/>
      <c r="G106" s="9" t="s">
        <v>32</v>
      </c>
      <c r="H106" s="13">
        <v>185000</v>
      </c>
      <c r="I106" s="26"/>
      <c r="K106" s="28">
        <v>1</v>
      </c>
      <c r="L106" s="20">
        <f t="shared" si="29"/>
        <v>185000</v>
      </c>
      <c r="M106" s="30">
        <f t="shared" si="30"/>
        <v>185000</v>
      </c>
      <c r="O106" s="28">
        <f>F106+K106</f>
        <v>1</v>
      </c>
      <c r="P106" s="20">
        <f t="shared" si="18"/>
        <v>185000</v>
      </c>
      <c r="Q106" s="30">
        <f t="shared" si="19"/>
        <v>185000</v>
      </c>
      <c r="S106" s="28"/>
      <c r="T106" s="20"/>
      <c r="U106" s="30"/>
      <c r="W106" s="28"/>
      <c r="X106" s="21"/>
      <c r="Y106" s="29"/>
      <c r="AA106" s="28">
        <v>1</v>
      </c>
      <c r="AB106" s="20">
        <f t="shared" si="24"/>
        <v>185000</v>
      </c>
      <c r="AC106" s="30">
        <f t="shared" si="25"/>
        <v>185000</v>
      </c>
      <c r="AE106" s="278"/>
    </row>
    <row r="107" spans="1:31" ht="33.6" customHeight="1" x14ac:dyDescent="0.25">
      <c r="A107" s="119"/>
      <c r="B107" s="113"/>
      <c r="C107" s="114"/>
      <c r="D107" s="115" t="s">
        <v>158</v>
      </c>
      <c r="E107" s="116" t="s">
        <v>9</v>
      </c>
      <c r="F107" s="114"/>
      <c r="G107" s="114" t="s">
        <v>32</v>
      </c>
      <c r="H107" s="117">
        <v>185000</v>
      </c>
      <c r="I107" s="118"/>
      <c r="K107" s="120"/>
      <c r="L107" s="121"/>
      <c r="M107" s="122"/>
      <c r="O107" s="120"/>
      <c r="P107" s="121"/>
      <c r="Q107" s="122"/>
      <c r="S107" s="120">
        <f t="shared" si="23"/>
        <v>1</v>
      </c>
      <c r="T107" s="121">
        <f>H107</f>
        <v>185000</v>
      </c>
      <c r="U107" s="122">
        <f>S107*T107</f>
        <v>185000</v>
      </c>
      <c r="W107" s="120"/>
      <c r="X107" s="123"/>
      <c r="Y107" s="124"/>
      <c r="AA107" s="120">
        <v>1</v>
      </c>
      <c r="AB107" s="121">
        <f t="shared" si="24"/>
        <v>185000</v>
      </c>
      <c r="AC107" s="122">
        <f t="shared" si="25"/>
        <v>185000</v>
      </c>
      <c r="AE107" s="279"/>
    </row>
    <row r="108" spans="1:31" ht="41.4" x14ac:dyDescent="0.25">
      <c r="B108" s="8">
        <v>235</v>
      </c>
      <c r="C108" s="9">
        <v>88.9</v>
      </c>
      <c r="D108" s="10" t="s">
        <v>83</v>
      </c>
      <c r="E108" s="11" t="s">
        <v>115</v>
      </c>
      <c r="F108" s="9">
        <v>1</v>
      </c>
      <c r="G108" s="9" t="s">
        <v>32</v>
      </c>
      <c r="H108" s="12">
        <v>1895000</v>
      </c>
      <c r="I108" s="25">
        <f t="shared" ref="I108:I114" si="31">H108*F108</f>
        <v>1895000</v>
      </c>
      <c r="K108" s="28"/>
      <c r="L108" s="21"/>
      <c r="M108" s="29"/>
      <c r="O108" s="28">
        <f t="shared" ref="O108:O114" si="32">F108+K108</f>
        <v>1</v>
      </c>
      <c r="P108" s="20">
        <f t="shared" si="18"/>
        <v>1895000</v>
      </c>
      <c r="Q108" s="30">
        <f t="shared" si="19"/>
        <v>1895000</v>
      </c>
      <c r="S108" s="28"/>
      <c r="T108" s="21"/>
      <c r="U108" s="29"/>
      <c r="W108" s="28"/>
      <c r="X108" s="21"/>
      <c r="Y108" s="29"/>
      <c r="AA108" s="28">
        <v>1</v>
      </c>
      <c r="AB108" s="20">
        <f t="shared" si="24"/>
        <v>1895000</v>
      </c>
      <c r="AC108" s="30">
        <f t="shared" si="25"/>
        <v>1895000</v>
      </c>
      <c r="AE108" s="133"/>
    </row>
    <row r="109" spans="1:31" ht="27.6" x14ac:dyDescent="0.25">
      <c r="B109" s="8">
        <v>236</v>
      </c>
      <c r="C109" s="9">
        <v>88.1</v>
      </c>
      <c r="D109" s="10" t="s">
        <v>84</v>
      </c>
      <c r="E109" s="11" t="s">
        <v>100</v>
      </c>
      <c r="F109" s="9">
        <v>1</v>
      </c>
      <c r="G109" s="9" t="s">
        <v>32</v>
      </c>
      <c r="H109" s="12">
        <v>795000</v>
      </c>
      <c r="I109" s="25">
        <f t="shared" si="31"/>
        <v>795000</v>
      </c>
      <c r="K109" s="28"/>
      <c r="L109" s="21"/>
      <c r="M109" s="29"/>
      <c r="O109" s="28">
        <f t="shared" si="32"/>
        <v>1</v>
      </c>
      <c r="P109" s="20">
        <f t="shared" si="18"/>
        <v>795000</v>
      </c>
      <c r="Q109" s="30">
        <f t="shared" si="19"/>
        <v>795000</v>
      </c>
      <c r="S109" s="28"/>
      <c r="T109" s="21"/>
      <c r="U109" s="29"/>
      <c r="W109" s="28">
        <f t="shared" si="28"/>
        <v>1</v>
      </c>
      <c r="X109" s="20">
        <f>H109</f>
        <v>795000</v>
      </c>
      <c r="Y109" s="30">
        <f>W109*X109</f>
        <v>795000</v>
      </c>
      <c r="AA109" s="28">
        <v>0</v>
      </c>
      <c r="AB109" s="20">
        <f t="shared" si="24"/>
        <v>795000</v>
      </c>
      <c r="AC109" s="30">
        <f t="shared" si="25"/>
        <v>0</v>
      </c>
      <c r="AE109" s="133"/>
    </row>
    <row r="110" spans="1:31" x14ac:dyDescent="0.25">
      <c r="B110" s="8">
        <v>237</v>
      </c>
      <c r="C110" s="9">
        <v>88.11</v>
      </c>
      <c r="D110" s="10" t="s">
        <v>85</v>
      </c>
      <c r="E110" s="11" t="s">
        <v>9</v>
      </c>
      <c r="F110" s="9">
        <v>1</v>
      </c>
      <c r="G110" s="9" t="s">
        <v>32</v>
      </c>
      <c r="H110" s="12">
        <v>95000</v>
      </c>
      <c r="I110" s="25">
        <f t="shared" si="31"/>
        <v>95000</v>
      </c>
      <c r="K110" s="28"/>
      <c r="L110" s="21"/>
      <c r="M110" s="29"/>
      <c r="O110" s="28">
        <f t="shared" si="32"/>
        <v>1</v>
      </c>
      <c r="P110" s="20">
        <f t="shared" si="18"/>
        <v>95000</v>
      </c>
      <c r="Q110" s="30">
        <f t="shared" si="19"/>
        <v>95000</v>
      </c>
      <c r="S110" s="28"/>
      <c r="T110" s="21"/>
      <c r="U110" s="29"/>
      <c r="W110" s="28"/>
      <c r="X110" s="21"/>
      <c r="Y110" s="29"/>
      <c r="AA110" s="28">
        <v>1</v>
      </c>
      <c r="AB110" s="20">
        <f t="shared" si="24"/>
        <v>95000</v>
      </c>
      <c r="AC110" s="30">
        <f t="shared" si="25"/>
        <v>95000</v>
      </c>
      <c r="AE110" s="133"/>
    </row>
    <row r="111" spans="1:31" x14ac:dyDescent="0.25">
      <c r="B111" s="8">
        <v>238</v>
      </c>
      <c r="C111" s="9">
        <v>88.12</v>
      </c>
      <c r="D111" s="10" t="s">
        <v>86</v>
      </c>
      <c r="E111" s="11" t="s">
        <v>116</v>
      </c>
      <c r="F111" s="9">
        <v>1</v>
      </c>
      <c r="G111" s="9" t="s">
        <v>32</v>
      </c>
      <c r="H111" s="12">
        <v>145000</v>
      </c>
      <c r="I111" s="25">
        <f t="shared" si="31"/>
        <v>145000</v>
      </c>
      <c r="K111" s="28"/>
      <c r="L111" s="21"/>
      <c r="M111" s="29"/>
      <c r="O111" s="28">
        <f t="shared" si="32"/>
        <v>1</v>
      </c>
      <c r="P111" s="20">
        <f t="shared" si="18"/>
        <v>145000</v>
      </c>
      <c r="Q111" s="30">
        <f t="shared" si="19"/>
        <v>145000</v>
      </c>
      <c r="S111" s="28"/>
      <c r="T111" s="21"/>
      <c r="U111" s="29"/>
      <c r="W111" s="28"/>
      <c r="X111" s="21"/>
      <c r="Y111" s="29"/>
      <c r="AA111" s="28">
        <v>1</v>
      </c>
      <c r="AB111" s="20">
        <f t="shared" si="24"/>
        <v>145000</v>
      </c>
      <c r="AC111" s="30">
        <f t="shared" si="25"/>
        <v>145000</v>
      </c>
      <c r="AE111" s="133"/>
    </row>
    <row r="112" spans="1:31" ht="41.4" x14ac:dyDescent="0.25">
      <c r="B112" s="8">
        <v>239</v>
      </c>
      <c r="C112" s="9">
        <v>88.13</v>
      </c>
      <c r="D112" s="10" t="s">
        <v>87</v>
      </c>
      <c r="E112" s="11" t="s">
        <v>117</v>
      </c>
      <c r="F112" s="9">
        <v>2</v>
      </c>
      <c r="G112" s="9" t="s">
        <v>32</v>
      </c>
      <c r="H112" s="12">
        <v>1495000</v>
      </c>
      <c r="I112" s="25">
        <f t="shared" si="31"/>
        <v>2990000</v>
      </c>
      <c r="K112" s="28"/>
      <c r="L112" s="21"/>
      <c r="M112" s="29"/>
      <c r="O112" s="28">
        <f t="shared" si="32"/>
        <v>2</v>
      </c>
      <c r="P112" s="20">
        <f t="shared" si="18"/>
        <v>1495000</v>
      </c>
      <c r="Q112" s="30">
        <f t="shared" si="19"/>
        <v>2990000</v>
      </c>
      <c r="S112" s="28"/>
      <c r="T112" s="21"/>
      <c r="U112" s="29"/>
      <c r="W112" s="28"/>
      <c r="X112" s="21"/>
      <c r="Y112" s="29"/>
      <c r="AA112" s="28">
        <v>2</v>
      </c>
      <c r="AB112" s="20">
        <f t="shared" si="24"/>
        <v>1495000</v>
      </c>
      <c r="AC112" s="30">
        <f t="shared" si="25"/>
        <v>2990000</v>
      </c>
      <c r="AE112" s="133"/>
    </row>
    <row r="113" spans="2:31" x14ac:dyDescent="0.25">
      <c r="B113" s="8">
        <v>240</v>
      </c>
      <c r="C113" s="9"/>
      <c r="D113" s="10" t="s">
        <v>88</v>
      </c>
      <c r="E113" s="11" t="s">
        <v>100</v>
      </c>
      <c r="F113" s="9">
        <v>4</v>
      </c>
      <c r="G113" s="9" t="s">
        <v>89</v>
      </c>
      <c r="H113" s="12">
        <v>100000</v>
      </c>
      <c r="I113" s="25">
        <f t="shared" si="31"/>
        <v>400000</v>
      </c>
      <c r="K113" s="28"/>
      <c r="L113" s="21"/>
      <c r="M113" s="29"/>
      <c r="O113" s="28">
        <f t="shared" si="32"/>
        <v>4</v>
      </c>
      <c r="P113" s="20">
        <f t="shared" si="18"/>
        <v>100000</v>
      </c>
      <c r="Q113" s="30">
        <f t="shared" si="19"/>
        <v>400000</v>
      </c>
      <c r="S113" s="28"/>
      <c r="T113" s="21"/>
      <c r="U113" s="29"/>
      <c r="W113" s="28"/>
      <c r="X113" s="20"/>
      <c r="Y113" s="30"/>
      <c r="AA113" s="28">
        <v>4</v>
      </c>
      <c r="AB113" s="20">
        <f t="shared" si="24"/>
        <v>100000</v>
      </c>
      <c r="AC113" s="30">
        <f t="shared" si="25"/>
        <v>400000</v>
      </c>
      <c r="AE113" s="133"/>
    </row>
    <row r="114" spans="2:31" x14ac:dyDescent="0.25">
      <c r="B114" s="8">
        <v>241</v>
      </c>
      <c r="C114" s="9"/>
      <c r="D114" s="10" t="s">
        <v>90</v>
      </c>
      <c r="E114" s="11" t="s">
        <v>9</v>
      </c>
      <c r="F114" s="9">
        <v>1</v>
      </c>
      <c r="G114" s="9" t="s">
        <v>32</v>
      </c>
      <c r="H114" s="12">
        <v>1213000</v>
      </c>
      <c r="I114" s="25">
        <f t="shared" si="31"/>
        <v>1213000</v>
      </c>
      <c r="K114" s="28"/>
      <c r="L114" s="21"/>
      <c r="M114" s="29"/>
      <c r="O114" s="28">
        <f t="shared" si="32"/>
        <v>1</v>
      </c>
      <c r="P114" s="20">
        <f t="shared" si="18"/>
        <v>1213000</v>
      </c>
      <c r="Q114" s="30">
        <f t="shared" si="19"/>
        <v>1213000</v>
      </c>
      <c r="S114" s="28"/>
      <c r="T114" s="21"/>
      <c r="U114" s="29"/>
      <c r="W114" s="28"/>
      <c r="X114" s="21"/>
      <c r="Y114" s="29"/>
      <c r="AA114" s="28">
        <v>1</v>
      </c>
      <c r="AB114" s="20">
        <f t="shared" si="24"/>
        <v>1213000</v>
      </c>
      <c r="AC114" s="30">
        <f t="shared" si="25"/>
        <v>1213000</v>
      </c>
      <c r="AE114" s="133"/>
    </row>
    <row r="115" spans="2:31" x14ac:dyDescent="0.25">
      <c r="B115" s="8"/>
      <c r="C115" s="9" t="s">
        <v>123</v>
      </c>
      <c r="D115" s="10" t="s">
        <v>120</v>
      </c>
      <c r="E115" s="11"/>
      <c r="F115" s="9"/>
      <c r="G115" s="9"/>
      <c r="H115" s="12"/>
      <c r="I115" s="25"/>
      <c r="K115" s="28"/>
      <c r="L115" s="21"/>
      <c r="M115" s="29"/>
      <c r="O115" s="28"/>
      <c r="P115" s="20"/>
      <c r="Q115" s="30"/>
      <c r="S115" s="28"/>
      <c r="T115" s="21"/>
      <c r="U115" s="29"/>
      <c r="W115" s="28"/>
      <c r="X115" s="21"/>
      <c r="Y115" s="29"/>
      <c r="AA115" s="28"/>
      <c r="AB115" s="20">
        <f t="shared" si="24"/>
        <v>0</v>
      </c>
      <c r="AC115" s="30">
        <f t="shared" si="25"/>
        <v>0</v>
      </c>
      <c r="AE115" s="133"/>
    </row>
    <row r="116" spans="2:31" x14ac:dyDescent="0.25">
      <c r="B116" s="8"/>
      <c r="C116" s="9" t="s">
        <v>123</v>
      </c>
      <c r="D116" s="10" t="s">
        <v>121</v>
      </c>
      <c r="E116" s="11"/>
      <c r="F116" s="9"/>
      <c r="G116" s="9"/>
      <c r="H116" s="12"/>
      <c r="I116" s="25"/>
      <c r="K116" s="28"/>
      <c r="L116" s="21"/>
      <c r="M116" s="29"/>
      <c r="O116" s="28"/>
      <c r="P116" s="20"/>
      <c r="Q116" s="30"/>
      <c r="S116" s="28"/>
      <c r="T116" s="21"/>
      <c r="U116" s="29"/>
      <c r="W116" s="28"/>
      <c r="X116" s="21"/>
      <c r="Y116" s="29"/>
      <c r="AA116" s="28"/>
      <c r="AB116" s="20">
        <f t="shared" si="24"/>
        <v>0</v>
      </c>
      <c r="AC116" s="30">
        <f t="shared" si="25"/>
        <v>0</v>
      </c>
      <c r="AE116" s="133"/>
    </row>
    <row r="117" spans="2:31" ht="14.4" thickBot="1" x14ac:dyDescent="0.3">
      <c r="B117" s="15"/>
      <c r="C117" s="16"/>
      <c r="D117" s="61"/>
      <c r="E117" s="17"/>
      <c r="F117" s="16"/>
      <c r="G117" s="16"/>
      <c r="H117" s="18"/>
      <c r="I117" s="27"/>
      <c r="K117" s="32"/>
      <c r="L117" s="22"/>
      <c r="M117" s="33"/>
      <c r="O117" s="32"/>
      <c r="P117" s="22"/>
      <c r="Q117" s="33"/>
      <c r="S117" s="28"/>
      <c r="T117" s="21"/>
      <c r="U117" s="29"/>
      <c r="W117" s="28"/>
      <c r="X117" s="21"/>
      <c r="Y117" s="29"/>
      <c r="AA117" s="28"/>
      <c r="AB117" s="20"/>
      <c r="AC117" s="30"/>
      <c r="AE117" s="133"/>
    </row>
    <row r="118" spans="2:31" ht="24" customHeight="1" thickBot="1" x14ac:dyDescent="0.3">
      <c r="B118" s="221" t="s">
        <v>91</v>
      </c>
      <c r="C118" s="222"/>
      <c r="D118" s="222"/>
      <c r="E118" s="222"/>
      <c r="F118" s="222"/>
      <c r="G118" s="222"/>
      <c r="H118" s="222"/>
      <c r="I118" s="165">
        <f>SUM(I66:I116)</f>
        <v>14951200</v>
      </c>
      <c r="K118" s="206" t="s">
        <v>138</v>
      </c>
      <c r="L118" s="207"/>
      <c r="M118" s="165">
        <f>SUM(M66:M116)</f>
        <v>449900</v>
      </c>
      <c r="O118" s="206" t="s">
        <v>138</v>
      </c>
      <c r="P118" s="207"/>
      <c r="Q118" s="165">
        <f>SUM(Q66:Q116)</f>
        <v>15401100</v>
      </c>
      <c r="S118" s="206" t="s">
        <v>138</v>
      </c>
      <c r="T118" s="207"/>
      <c r="U118" s="165">
        <f>SUM(U66:U116)</f>
        <v>1908400</v>
      </c>
      <c r="W118" s="206" t="s">
        <v>138</v>
      </c>
      <c r="X118" s="207"/>
      <c r="Y118" s="165">
        <f>SUM(Y66:Y116)</f>
        <v>1155500</v>
      </c>
      <c r="AA118" s="206" t="s">
        <v>138</v>
      </c>
      <c r="AB118" s="207"/>
      <c r="AC118" s="165">
        <f>SUM(AC66:AC116)</f>
        <v>16154000</v>
      </c>
      <c r="AE118" s="135"/>
    </row>
    <row r="119" spans="2:31" ht="18" thickBot="1" x14ac:dyDescent="0.3">
      <c r="B119" s="69"/>
      <c r="C119" s="69"/>
      <c r="D119" s="69"/>
      <c r="E119" s="69"/>
      <c r="F119" s="69"/>
      <c r="G119" s="69"/>
      <c r="H119" s="69"/>
      <c r="I119" s="182"/>
      <c r="K119" s="70"/>
      <c r="L119" s="70"/>
      <c r="M119" s="182"/>
      <c r="O119" s="70"/>
      <c r="P119" s="70"/>
      <c r="Q119" s="182"/>
      <c r="S119" s="70"/>
      <c r="T119" s="70"/>
      <c r="U119" s="182"/>
      <c r="W119" s="70"/>
      <c r="X119" s="70"/>
      <c r="Y119" s="182"/>
      <c r="AA119" s="70"/>
      <c r="AB119" s="70"/>
      <c r="AC119" s="182"/>
    </row>
    <row r="120" spans="2:31" ht="36.6" customHeight="1" thickBot="1" x14ac:dyDescent="0.3">
      <c r="B120" s="208" t="s">
        <v>149</v>
      </c>
      <c r="C120" s="209"/>
      <c r="D120" s="209"/>
      <c r="E120" s="209"/>
      <c r="F120" s="209"/>
      <c r="G120" s="209"/>
      <c r="H120" s="209"/>
      <c r="I120" s="210"/>
      <c r="K120" s="245" t="s">
        <v>148</v>
      </c>
      <c r="L120" s="212"/>
      <c r="M120" s="213"/>
      <c r="O120" s="234" t="s">
        <v>147</v>
      </c>
      <c r="P120" s="235"/>
      <c r="Q120" s="236"/>
      <c r="S120" s="255" t="s">
        <v>150</v>
      </c>
      <c r="T120" s="256"/>
      <c r="U120" s="257"/>
      <c r="W120" s="258" t="s">
        <v>151</v>
      </c>
      <c r="X120" s="259"/>
      <c r="Y120" s="260"/>
      <c r="AA120" s="261" t="s">
        <v>177</v>
      </c>
      <c r="AB120" s="262"/>
      <c r="AC120" s="263"/>
    </row>
    <row r="121" spans="2:31" ht="29.4" customHeight="1" x14ac:dyDescent="0.25">
      <c r="B121" s="283" t="s">
        <v>182</v>
      </c>
      <c r="C121" s="284"/>
      <c r="D121" s="284"/>
      <c r="E121" s="284"/>
      <c r="F121" s="284"/>
      <c r="G121" s="284"/>
      <c r="H121" s="285"/>
      <c r="I121" s="188">
        <f>I64</f>
        <v>79405290</v>
      </c>
      <c r="K121" s="265" t="s">
        <v>182</v>
      </c>
      <c r="L121" s="266"/>
      <c r="M121" s="188">
        <f>M64</f>
        <v>34837080</v>
      </c>
      <c r="O121" s="265" t="s">
        <v>182</v>
      </c>
      <c r="P121" s="266"/>
      <c r="Q121" s="188">
        <f>Q64</f>
        <v>114242370</v>
      </c>
      <c r="S121" s="265" t="s">
        <v>182</v>
      </c>
      <c r="T121" s="266"/>
      <c r="U121" s="188">
        <f>U64</f>
        <v>148500</v>
      </c>
      <c r="W121" s="265" t="s">
        <v>182</v>
      </c>
      <c r="X121" s="266"/>
      <c r="Y121" s="188">
        <f>Y64</f>
        <v>5538310</v>
      </c>
      <c r="AA121" s="265" t="s">
        <v>182</v>
      </c>
      <c r="AB121" s="266"/>
      <c r="AC121" s="188">
        <f>AC64</f>
        <v>108852560</v>
      </c>
    </row>
    <row r="122" spans="2:31" ht="21.6" customHeight="1" thickBot="1" x14ac:dyDescent="0.3">
      <c r="B122" s="252" t="s">
        <v>183</v>
      </c>
      <c r="C122" s="253"/>
      <c r="D122" s="253"/>
      <c r="E122" s="253"/>
      <c r="F122" s="253"/>
      <c r="G122" s="253"/>
      <c r="H122" s="254"/>
      <c r="I122" s="187">
        <f>I118</f>
        <v>14951200</v>
      </c>
      <c r="K122" s="267" t="s">
        <v>183</v>
      </c>
      <c r="L122" s="268"/>
      <c r="M122" s="187">
        <f>M118</f>
        <v>449900</v>
      </c>
      <c r="O122" s="267" t="s">
        <v>183</v>
      </c>
      <c r="P122" s="268"/>
      <c r="Q122" s="187">
        <f>Q118</f>
        <v>15401100</v>
      </c>
      <c r="S122" s="267" t="s">
        <v>183</v>
      </c>
      <c r="T122" s="268"/>
      <c r="U122" s="187">
        <f>U118</f>
        <v>1908400</v>
      </c>
      <c r="W122" s="267" t="s">
        <v>183</v>
      </c>
      <c r="X122" s="268"/>
      <c r="Y122" s="187">
        <f>Y118</f>
        <v>1155500</v>
      </c>
      <c r="AA122" s="267" t="s">
        <v>183</v>
      </c>
      <c r="AB122" s="268"/>
      <c r="AC122" s="187">
        <f>AC118</f>
        <v>16154000</v>
      </c>
    </row>
    <row r="123" spans="2:31" ht="28.2" customHeight="1" thickBot="1" x14ac:dyDescent="0.3">
      <c r="B123" s="242" t="s">
        <v>91</v>
      </c>
      <c r="C123" s="243"/>
      <c r="D123" s="243"/>
      <c r="E123" s="243"/>
      <c r="F123" s="243"/>
      <c r="G123" s="243"/>
      <c r="H123" s="244"/>
      <c r="I123" s="183">
        <f>I121+I122</f>
        <v>94356490</v>
      </c>
      <c r="K123" s="237" t="s">
        <v>138</v>
      </c>
      <c r="L123" s="238"/>
      <c r="M123" s="183">
        <f>M121+M122</f>
        <v>35286980</v>
      </c>
      <c r="N123" s="130"/>
      <c r="O123" s="237" t="s">
        <v>138</v>
      </c>
      <c r="P123" s="238"/>
      <c r="Q123" s="183">
        <f>Q121+Q122</f>
        <v>129643470</v>
      </c>
      <c r="S123" s="237" t="s">
        <v>138</v>
      </c>
      <c r="T123" s="238"/>
      <c r="U123" s="183">
        <f>U121+U122</f>
        <v>2056900</v>
      </c>
      <c r="W123" s="237" t="s">
        <v>138</v>
      </c>
      <c r="X123" s="238"/>
      <c r="Y123" s="183">
        <f>Y121+Y122</f>
        <v>6693810</v>
      </c>
      <c r="Z123" s="183">
        <f>Z64+Z118</f>
        <v>0</v>
      </c>
      <c r="AA123" s="237" t="s">
        <v>138</v>
      </c>
      <c r="AB123" s="238"/>
      <c r="AC123" s="183">
        <f>AC121+AC122</f>
        <v>125006560</v>
      </c>
    </row>
    <row r="124" spans="2:31" ht="18" thickBot="1" x14ac:dyDescent="0.3">
      <c r="B124" s="69"/>
      <c r="C124" s="69"/>
      <c r="D124" s="69"/>
      <c r="E124" s="69"/>
      <c r="F124" s="69"/>
      <c r="G124" s="69"/>
      <c r="H124" s="69"/>
      <c r="I124" s="69"/>
      <c r="K124" s="70"/>
      <c r="L124" s="70"/>
      <c r="M124" s="71"/>
      <c r="N124" s="130"/>
      <c r="O124" s="70"/>
      <c r="P124" s="70"/>
      <c r="Q124" s="71"/>
    </row>
    <row r="125" spans="2:31" ht="39" customHeight="1" thickBot="1" x14ac:dyDescent="0.3">
      <c r="B125" s="208" t="s">
        <v>125</v>
      </c>
      <c r="C125" s="209"/>
      <c r="D125" s="209"/>
      <c r="E125" s="209"/>
      <c r="F125" s="209"/>
      <c r="G125" s="209"/>
      <c r="H125" s="209"/>
      <c r="I125" s="210"/>
      <c r="K125" s="211" t="s">
        <v>148</v>
      </c>
      <c r="L125" s="212"/>
      <c r="M125" s="213"/>
      <c r="N125" s="127"/>
      <c r="O125" s="214" t="s">
        <v>147</v>
      </c>
      <c r="P125" s="215"/>
      <c r="Q125" s="216"/>
      <c r="U125" s="126"/>
      <c r="Y125" s="126"/>
      <c r="AC125" s="126"/>
    </row>
    <row r="126" spans="2:31" ht="30.6" thickBot="1" x14ac:dyDescent="0.3">
      <c r="B126" s="6" t="s">
        <v>0</v>
      </c>
      <c r="C126" s="7" t="s">
        <v>1</v>
      </c>
      <c r="D126" s="7" t="s">
        <v>2</v>
      </c>
      <c r="E126" s="7" t="s">
        <v>124</v>
      </c>
      <c r="F126" s="7" t="s">
        <v>3</v>
      </c>
      <c r="G126" s="7" t="s">
        <v>4</v>
      </c>
      <c r="H126" s="23" t="s">
        <v>5</v>
      </c>
      <c r="I126" s="24" t="s">
        <v>6</v>
      </c>
      <c r="J126" s="2"/>
      <c r="K126" s="34" t="s">
        <v>3</v>
      </c>
      <c r="L126" s="35" t="s">
        <v>142</v>
      </c>
      <c r="M126" s="36" t="s">
        <v>143</v>
      </c>
      <c r="N126" s="128"/>
      <c r="O126" s="34" t="s">
        <v>3</v>
      </c>
      <c r="P126" s="35" t="s">
        <v>142</v>
      </c>
      <c r="Q126" s="36" t="s">
        <v>143</v>
      </c>
    </row>
    <row r="127" spans="2:31" ht="20.399999999999999" x14ac:dyDescent="0.25">
      <c r="B127" s="83"/>
      <c r="C127" s="84"/>
      <c r="D127" s="85" t="s">
        <v>189</v>
      </c>
      <c r="E127" s="86"/>
      <c r="F127" s="84"/>
      <c r="G127" s="84"/>
      <c r="H127" s="87"/>
      <c r="I127" s="88"/>
      <c r="K127" s="32"/>
      <c r="L127" s="22"/>
      <c r="M127" s="33"/>
      <c r="O127" s="32"/>
      <c r="P127" s="22"/>
      <c r="Q127" s="33"/>
    </row>
    <row r="128" spans="2:31" ht="4.95" customHeight="1" x14ac:dyDescent="0.25">
      <c r="B128" s="15"/>
      <c r="C128" s="16"/>
      <c r="D128" s="97"/>
      <c r="E128" s="17"/>
      <c r="F128" s="16"/>
      <c r="G128" s="16"/>
      <c r="H128" s="62"/>
      <c r="I128" s="60"/>
      <c r="K128" s="32"/>
      <c r="L128" s="22"/>
      <c r="M128" s="33"/>
      <c r="O128" s="32"/>
      <c r="P128" s="22"/>
      <c r="Q128" s="33"/>
      <c r="T128" s="1"/>
      <c r="U128" s="1"/>
      <c r="W128" s="1"/>
      <c r="X128" s="1"/>
      <c r="Y128" s="1"/>
      <c r="AA128" s="1"/>
      <c r="AB128" s="1"/>
      <c r="AC128" s="1"/>
    </row>
    <row r="129" spans="2:29" ht="41.4" x14ac:dyDescent="0.25">
      <c r="B129" s="8">
        <v>27</v>
      </c>
      <c r="C129" s="9" t="s">
        <v>127</v>
      </c>
      <c r="D129" s="10" t="s">
        <v>128</v>
      </c>
      <c r="E129" s="98" t="s">
        <v>100</v>
      </c>
      <c r="F129" s="9">
        <v>4</v>
      </c>
      <c r="G129" s="9" t="s">
        <v>32</v>
      </c>
      <c r="H129" s="13">
        <v>997500</v>
      </c>
      <c r="I129" s="26">
        <f>F129*H129</f>
        <v>3990000</v>
      </c>
      <c r="K129" s="28">
        <v>2</v>
      </c>
      <c r="L129" s="20">
        <f t="shared" ref="L129:L132" si="33">H129</f>
        <v>997500</v>
      </c>
      <c r="M129" s="30">
        <f t="shared" ref="M129:M132" si="34">K129*L129</f>
        <v>1995000</v>
      </c>
      <c r="N129" s="1"/>
      <c r="O129" s="28">
        <f>F129+K129</f>
        <v>6</v>
      </c>
      <c r="P129" s="20">
        <f t="shared" ref="P129:P132" si="35">H129</f>
        <v>997500</v>
      </c>
      <c r="Q129" s="30">
        <f t="shared" ref="Q129:Q132" si="36">O129*P129</f>
        <v>5985000</v>
      </c>
      <c r="R129" s="19"/>
      <c r="T129" s="1"/>
      <c r="U129" s="1"/>
      <c r="W129" s="1"/>
      <c r="X129" s="1"/>
      <c r="Y129" s="1"/>
      <c r="AA129" s="1"/>
      <c r="AB129" s="1"/>
      <c r="AC129" s="1"/>
    </row>
    <row r="130" spans="2:29" ht="41.4" x14ac:dyDescent="0.25">
      <c r="B130" s="8">
        <v>122</v>
      </c>
      <c r="C130" s="9" t="s">
        <v>129</v>
      </c>
      <c r="D130" s="10" t="s">
        <v>130</v>
      </c>
      <c r="E130" s="98" t="s">
        <v>146</v>
      </c>
      <c r="F130" s="9">
        <v>7</v>
      </c>
      <c r="G130" s="9" t="s">
        <v>11</v>
      </c>
      <c r="H130" s="13">
        <v>400000</v>
      </c>
      <c r="I130" s="26">
        <f>F130*H130</f>
        <v>2800000</v>
      </c>
      <c r="K130" s="28">
        <v>2</v>
      </c>
      <c r="L130" s="20">
        <f t="shared" si="33"/>
        <v>400000</v>
      </c>
      <c r="M130" s="30">
        <f t="shared" si="34"/>
        <v>800000</v>
      </c>
      <c r="N130" s="1"/>
      <c r="O130" s="28">
        <f>F130+K130</f>
        <v>9</v>
      </c>
      <c r="P130" s="20">
        <f t="shared" si="35"/>
        <v>400000</v>
      </c>
      <c r="Q130" s="30">
        <f t="shared" si="36"/>
        <v>3600000</v>
      </c>
      <c r="R130" s="19"/>
      <c r="T130" s="1"/>
      <c r="U130" s="1"/>
      <c r="W130" s="1"/>
      <c r="X130" s="1"/>
      <c r="Y130" s="1"/>
      <c r="AA130" s="1"/>
      <c r="AB130" s="1"/>
      <c r="AC130" s="1"/>
    </row>
    <row r="131" spans="2:29" ht="41.4" x14ac:dyDescent="0.25">
      <c r="B131" s="8">
        <v>123</v>
      </c>
      <c r="C131" s="9" t="s">
        <v>131</v>
      </c>
      <c r="D131" s="10" t="s">
        <v>132</v>
      </c>
      <c r="E131" s="98" t="s">
        <v>145</v>
      </c>
      <c r="F131" s="9">
        <v>182</v>
      </c>
      <c r="G131" s="9" t="s">
        <v>11</v>
      </c>
      <c r="H131" s="13">
        <v>25000</v>
      </c>
      <c r="I131" s="26">
        <f>F131*H131</f>
        <v>4550000</v>
      </c>
      <c r="K131" s="28">
        <v>52</v>
      </c>
      <c r="L131" s="20">
        <f t="shared" si="33"/>
        <v>25000</v>
      </c>
      <c r="M131" s="30">
        <f t="shared" si="34"/>
        <v>1300000</v>
      </c>
      <c r="N131" s="1"/>
      <c r="O131" s="28">
        <f>F131+K131</f>
        <v>234</v>
      </c>
      <c r="P131" s="20">
        <f t="shared" si="35"/>
        <v>25000</v>
      </c>
      <c r="Q131" s="30">
        <f t="shared" si="36"/>
        <v>5850000</v>
      </c>
      <c r="R131" s="19"/>
      <c r="T131" s="1"/>
      <c r="U131" s="1"/>
      <c r="W131" s="1"/>
      <c r="X131" s="1"/>
      <c r="Y131" s="1"/>
      <c r="AA131" s="1"/>
      <c r="AB131" s="1"/>
      <c r="AC131" s="1"/>
    </row>
    <row r="132" spans="2:29" x14ac:dyDescent="0.25">
      <c r="B132" s="15">
        <v>124</v>
      </c>
      <c r="C132" s="16" t="s">
        <v>134</v>
      </c>
      <c r="D132" s="61" t="s">
        <v>133</v>
      </c>
      <c r="E132" s="199" t="s">
        <v>100</v>
      </c>
      <c r="F132" s="16">
        <v>7</v>
      </c>
      <c r="G132" s="16" t="s">
        <v>11</v>
      </c>
      <c r="H132" s="62">
        <v>30000</v>
      </c>
      <c r="I132" s="60">
        <f>F132*H132</f>
        <v>210000</v>
      </c>
      <c r="K132" s="28">
        <v>2</v>
      </c>
      <c r="L132" s="20">
        <f t="shared" si="33"/>
        <v>30000</v>
      </c>
      <c r="M132" s="30">
        <f t="shared" si="34"/>
        <v>60000</v>
      </c>
      <c r="N132" s="1"/>
      <c r="O132" s="28">
        <f>F132+K132</f>
        <v>9</v>
      </c>
      <c r="P132" s="20">
        <f t="shared" si="35"/>
        <v>30000</v>
      </c>
      <c r="Q132" s="30">
        <f t="shared" si="36"/>
        <v>270000</v>
      </c>
      <c r="R132" s="19"/>
      <c r="T132" s="1"/>
      <c r="U132" s="1"/>
      <c r="W132" s="1"/>
      <c r="X132" s="1"/>
      <c r="Y132" s="1"/>
      <c r="AA132" s="1"/>
      <c r="AB132" s="1"/>
      <c r="AC132" s="1"/>
    </row>
    <row r="133" spans="2:29" ht="14.4" thickBot="1" x14ac:dyDescent="0.3">
      <c r="B133" s="200"/>
      <c r="C133" s="184"/>
      <c r="D133" s="201" t="s">
        <v>137</v>
      </c>
      <c r="E133" s="185"/>
      <c r="F133" s="184"/>
      <c r="G133" s="184" t="s">
        <v>32</v>
      </c>
      <c r="H133" s="186">
        <v>100000</v>
      </c>
      <c r="I133" s="202"/>
      <c r="K133" s="196">
        <v>1</v>
      </c>
      <c r="L133" s="197">
        <v>100000</v>
      </c>
      <c r="M133" s="198">
        <v>100000</v>
      </c>
      <c r="N133" s="1"/>
      <c r="O133" s="196">
        <v>1</v>
      </c>
      <c r="P133" s="197">
        <v>100000</v>
      </c>
      <c r="Q133" s="198">
        <v>100000</v>
      </c>
      <c r="R133" s="19"/>
      <c r="T133" s="1"/>
      <c r="U133" s="1"/>
      <c r="W133" s="1"/>
      <c r="X133" s="1"/>
      <c r="Y133" s="1"/>
      <c r="AA133" s="1"/>
      <c r="AB133" s="1"/>
      <c r="AC133" s="1"/>
    </row>
    <row r="134" spans="2:29" ht="18" thickBot="1" x14ac:dyDescent="0.3">
      <c r="B134" s="221" t="s">
        <v>91</v>
      </c>
      <c r="C134" s="222"/>
      <c r="D134" s="222"/>
      <c r="E134" s="222"/>
      <c r="F134" s="222"/>
      <c r="G134" s="222"/>
      <c r="H134" s="222"/>
      <c r="I134" s="63">
        <f>SUM(I129:I132)</f>
        <v>11550000</v>
      </c>
      <c r="K134" s="206" t="s">
        <v>138</v>
      </c>
      <c r="L134" s="207"/>
      <c r="M134" s="63">
        <f>SUM(M129:M133)</f>
        <v>4255000</v>
      </c>
      <c r="O134" s="206" t="s">
        <v>138</v>
      </c>
      <c r="P134" s="207"/>
      <c r="Q134" s="63">
        <f>SUM(Q129:Q133)</f>
        <v>15805000</v>
      </c>
      <c r="T134" s="1"/>
      <c r="U134" s="1"/>
      <c r="W134" s="1"/>
      <c r="X134" s="1"/>
      <c r="Y134" s="1"/>
      <c r="AA134" s="1"/>
      <c r="AB134" s="1"/>
      <c r="AC134" s="1"/>
    </row>
    <row r="135" spans="2:29" ht="14.4" thickBot="1" x14ac:dyDescent="0.3">
      <c r="O135" s="19"/>
      <c r="T135" s="1"/>
      <c r="U135" s="1"/>
      <c r="W135" s="1"/>
      <c r="X135" s="1"/>
      <c r="Y135" s="1"/>
      <c r="AA135" s="1"/>
      <c r="AB135" s="1"/>
      <c r="AC135" s="1"/>
    </row>
    <row r="136" spans="2:29" ht="39.6" customHeight="1" thickBot="1" x14ac:dyDescent="0.3">
      <c r="C136" s="72"/>
      <c r="D136" s="72"/>
      <c r="E136" s="72"/>
      <c r="F136" s="72"/>
      <c r="G136" s="223" t="s">
        <v>125</v>
      </c>
      <c r="H136" s="224"/>
      <c r="I136" s="225"/>
      <c r="K136" s="226" t="s">
        <v>148</v>
      </c>
      <c r="L136" s="227"/>
      <c r="M136" s="228"/>
      <c r="O136" s="233" t="s">
        <v>147</v>
      </c>
      <c r="P136" s="227"/>
      <c r="Q136" s="228"/>
      <c r="T136" s="1"/>
      <c r="U136" s="1"/>
      <c r="W136" s="1"/>
      <c r="X136" s="1"/>
      <c r="Y136" s="1"/>
      <c r="AA136" s="1"/>
      <c r="AB136" s="1"/>
      <c r="AC136" s="1"/>
    </row>
    <row r="137" spans="2:29" ht="16.8" x14ac:dyDescent="0.3">
      <c r="C137" s="73"/>
      <c r="D137" s="73"/>
      <c r="E137" s="73"/>
      <c r="F137" s="73"/>
      <c r="G137" s="217" t="s">
        <v>9</v>
      </c>
      <c r="H137" s="218"/>
      <c r="I137" s="65">
        <f>I123</f>
        <v>94356490</v>
      </c>
      <c r="K137" s="229" t="s">
        <v>9</v>
      </c>
      <c r="L137" s="230"/>
      <c r="M137" s="67">
        <f>M123</f>
        <v>35286980</v>
      </c>
      <c r="O137" s="229" t="s">
        <v>9</v>
      </c>
      <c r="P137" s="230"/>
      <c r="Q137" s="67">
        <f>Q123</f>
        <v>129643470</v>
      </c>
      <c r="T137" s="1"/>
      <c r="U137" s="1"/>
      <c r="W137" s="1"/>
      <c r="X137" s="1"/>
      <c r="Y137" s="1"/>
      <c r="AA137" s="1"/>
      <c r="AB137" s="1"/>
      <c r="AC137" s="1"/>
    </row>
    <row r="138" spans="2:29" ht="17.399999999999999" thickBot="1" x14ac:dyDescent="0.35">
      <c r="C138" s="73"/>
      <c r="D138" s="73"/>
      <c r="E138" s="73"/>
      <c r="F138" s="73"/>
      <c r="G138" s="219" t="s">
        <v>139</v>
      </c>
      <c r="H138" s="220"/>
      <c r="I138" s="66">
        <f>I134</f>
        <v>11550000</v>
      </c>
      <c r="K138" s="231" t="s">
        <v>139</v>
      </c>
      <c r="L138" s="232"/>
      <c r="M138" s="68">
        <f>M134</f>
        <v>4255000</v>
      </c>
      <c r="O138" s="231" t="s">
        <v>139</v>
      </c>
      <c r="P138" s="232"/>
      <c r="Q138" s="68">
        <f>Q134</f>
        <v>15805000</v>
      </c>
      <c r="T138" s="1"/>
      <c r="U138" s="1"/>
      <c r="W138" s="1"/>
      <c r="X138" s="1"/>
      <c r="Y138" s="1"/>
      <c r="AA138" s="1"/>
      <c r="AB138" s="1"/>
      <c r="AC138" s="1"/>
    </row>
    <row r="139" spans="2:29" ht="18" thickBot="1" x14ac:dyDescent="0.3">
      <c r="C139" s="74"/>
      <c r="D139" s="74"/>
      <c r="E139" s="74"/>
      <c r="F139" s="74"/>
      <c r="G139" s="221" t="s">
        <v>91</v>
      </c>
      <c r="H139" s="222"/>
      <c r="I139" s="64">
        <f>SUM(I137:I138)</f>
        <v>105906490</v>
      </c>
      <c r="K139" s="206" t="s">
        <v>138</v>
      </c>
      <c r="L139" s="207"/>
      <c r="M139" s="64">
        <f>SUM(M137:M138)</f>
        <v>39541980</v>
      </c>
      <c r="O139" s="206" t="s">
        <v>138</v>
      </c>
      <c r="P139" s="207"/>
      <c r="Q139" s="64">
        <f>SUM(Q137:Q138)</f>
        <v>145448470</v>
      </c>
      <c r="T139" s="1"/>
      <c r="U139" s="1"/>
      <c r="W139" s="1"/>
      <c r="X139" s="1"/>
      <c r="Y139" s="1"/>
      <c r="AA139" s="1"/>
      <c r="AB139" s="1"/>
      <c r="AC139" s="1"/>
    </row>
    <row r="140" spans="2:29" x14ac:dyDescent="0.25">
      <c r="O140" s="19"/>
      <c r="T140" s="1"/>
      <c r="U140" s="1"/>
      <c r="W140" s="1"/>
      <c r="X140" s="1"/>
      <c r="Y140" s="1"/>
      <c r="AA140" s="1"/>
      <c r="AB140" s="1"/>
      <c r="AC140" s="1"/>
    </row>
    <row r="141" spans="2:29" x14ac:dyDescent="0.25">
      <c r="O141" s="19"/>
      <c r="T141" s="1"/>
      <c r="U141" s="1"/>
      <c r="W141" s="1"/>
      <c r="X141" s="1"/>
      <c r="Y141" s="1"/>
      <c r="AA141" s="1"/>
      <c r="AB141" s="1"/>
      <c r="AC141" s="1"/>
    </row>
    <row r="142" spans="2:29" x14ac:dyDescent="0.25">
      <c r="O142" s="19"/>
      <c r="T142" s="1"/>
      <c r="U142" s="1"/>
      <c r="W142" s="1"/>
      <c r="X142" s="1"/>
      <c r="Y142" s="1"/>
      <c r="AA142" s="1"/>
      <c r="AB142" s="1"/>
      <c r="AC142" s="1"/>
    </row>
    <row r="143" spans="2:29" ht="14.4" thickBot="1" x14ac:dyDescent="0.3">
      <c r="T143" s="1"/>
      <c r="U143" s="1"/>
      <c r="W143" s="1"/>
      <c r="X143" s="1"/>
      <c r="Y143" s="1"/>
      <c r="AA143" s="1"/>
      <c r="AB143" s="1"/>
      <c r="AC143" s="1"/>
    </row>
    <row r="144" spans="2:29" ht="34.799999999999997" customHeight="1" thickBot="1" x14ac:dyDescent="0.3">
      <c r="C144" s="272" t="s">
        <v>184</v>
      </c>
      <c r="D144" s="273"/>
      <c r="E144" s="273"/>
      <c r="F144" s="273"/>
      <c r="G144" s="273"/>
      <c r="H144" s="273"/>
      <c r="I144" s="274"/>
      <c r="T144" s="1"/>
      <c r="U144" s="1"/>
      <c r="W144" s="1"/>
      <c r="X144" s="1"/>
      <c r="Y144" s="1"/>
      <c r="AA144" s="1"/>
      <c r="AB144" s="1"/>
      <c r="AC144" s="1"/>
    </row>
    <row r="145" spans="3:29" ht="21" thickBot="1" x14ac:dyDescent="0.4">
      <c r="C145" s="269" t="s">
        <v>187</v>
      </c>
      <c r="D145" s="270"/>
      <c r="E145" s="270"/>
      <c r="F145" s="270"/>
      <c r="G145" s="270"/>
      <c r="H145" s="270"/>
      <c r="I145" s="271"/>
      <c r="K145" s="289"/>
      <c r="L145" s="289"/>
      <c r="M145" s="289"/>
      <c r="N145" s="289"/>
      <c r="O145" s="289"/>
      <c r="P145" s="289"/>
      <c r="Q145" s="289"/>
      <c r="R145" s="289"/>
      <c r="S145" s="289"/>
      <c r="T145" s="289"/>
      <c r="U145" s="289"/>
      <c r="V145" s="289"/>
      <c r="W145" s="289"/>
      <c r="X145" s="1"/>
      <c r="Y145" s="1"/>
      <c r="AA145" s="1"/>
      <c r="AB145" s="1"/>
      <c r="AC145" s="1"/>
    </row>
    <row r="146" spans="3:29" ht="30.6" thickBot="1" x14ac:dyDescent="0.3">
      <c r="C146" s="6" t="s">
        <v>1</v>
      </c>
      <c r="D146" s="7" t="s">
        <v>2</v>
      </c>
      <c r="E146" s="7" t="s">
        <v>124</v>
      </c>
      <c r="F146" s="7" t="s">
        <v>3</v>
      </c>
      <c r="G146" s="7" t="s">
        <v>4</v>
      </c>
      <c r="H146" s="23" t="s">
        <v>152</v>
      </c>
      <c r="I146" s="24" t="s">
        <v>143</v>
      </c>
      <c r="K146" s="203"/>
      <c r="L146" s="290"/>
      <c r="M146" s="290"/>
      <c r="N146" s="290"/>
      <c r="O146" s="290"/>
      <c r="P146" s="290"/>
      <c r="Q146" s="203"/>
      <c r="R146" s="290"/>
      <c r="S146" s="290"/>
      <c r="T146" s="203"/>
      <c r="U146" s="204"/>
      <c r="V146" s="290"/>
      <c r="W146" s="290"/>
      <c r="X146" s="1"/>
      <c r="Y146" s="1"/>
      <c r="AA146" s="1"/>
      <c r="AB146" s="1"/>
      <c r="AC146" s="1"/>
    </row>
    <row r="147" spans="3:29" ht="39.6" x14ac:dyDescent="0.25">
      <c r="C147" s="154">
        <v>1</v>
      </c>
      <c r="D147" s="155" t="s">
        <v>178</v>
      </c>
      <c r="E147" s="11" t="s">
        <v>118</v>
      </c>
      <c r="F147" s="9">
        <v>176</v>
      </c>
      <c r="G147" s="9" t="s">
        <v>8</v>
      </c>
      <c r="H147" s="157">
        <v>15010</v>
      </c>
      <c r="I147" s="158">
        <f>F147*H147</f>
        <v>2641760</v>
      </c>
      <c r="L147" s="294"/>
      <c r="M147" s="294"/>
      <c r="N147" s="294"/>
      <c r="O147" s="294"/>
      <c r="P147" s="294"/>
      <c r="Q147" s="164"/>
      <c r="R147" s="291"/>
      <c r="S147" s="291"/>
      <c r="T147" s="163"/>
      <c r="U147" s="205"/>
      <c r="V147" s="292"/>
      <c r="W147" s="292"/>
      <c r="X147" s="1"/>
      <c r="Y147" s="1"/>
      <c r="AA147" s="1"/>
      <c r="AB147" s="1"/>
      <c r="AC147" s="1"/>
    </row>
    <row r="148" spans="3:29" ht="39.6" x14ac:dyDescent="0.25">
      <c r="C148" s="28">
        <v>1</v>
      </c>
      <c r="D148" s="153" t="s">
        <v>179</v>
      </c>
      <c r="E148" s="11" t="s">
        <v>118</v>
      </c>
      <c r="F148" s="9">
        <v>105</v>
      </c>
      <c r="G148" s="9" t="s">
        <v>8</v>
      </c>
      <c r="H148" s="157">
        <v>15010</v>
      </c>
      <c r="I148" s="159">
        <f>F148*H148</f>
        <v>1576050</v>
      </c>
      <c r="L148" s="294"/>
      <c r="M148" s="294"/>
      <c r="N148" s="294"/>
      <c r="O148" s="294"/>
      <c r="P148" s="294"/>
      <c r="Q148" s="164"/>
      <c r="R148" s="291"/>
      <c r="S148" s="291"/>
      <c r="T148" s="163"/>
      <c r="U148" s="205"/>
      <c r="V148" s="292"/>
      <c r="W148" s="292"/>
      <c r="X148" s="1"/>
      <c r="Y148" s="1"/>
      <c r="AA148" s="1"/>
      <c r="AB148" s="1"/>
      <c r="AC148" s="1"/>
    </row>
    <row r="149" spans="3:29" ht="27" thickBot="1" x14ac:dyDescent="0.3">
      <c r="C149" s="15">
        <v>2.1</v>
      </c>
      <c r="D149" s="156" t="s">
        <v>180</v>
      </c>
      <c r="E149" s="11" t="s">
        <v>92</v>
      </c>
      <c r="F149" s="151">
        <v>116</v>
      </c>
      <c r="G149" s="16" t="s">
        <v>8</v>
      </c>
      <c r="H149" s="160">
        <v>4035</v>
      </c>
      <c r="I149" s="161">
        <f>F149*H149</f>
        <v>468060</v>
      </c>
      <c r="L149" s="294"/>
      <c r="M149" s="294"/>
      <c r="N149" s="294"/>
      <c r="O149" s="294"/>
      <c r="P149" s="294"/>
      <c r="Q149" s="164"/>
      <c r="R149" s="291"/>
      <c r="S149" s="291"/>
      <c r="T149" s="163"/>
      <c r="U149" s="205"/>
      <c r="V149" s="293"/>
      <c r="W149" s="293"/>
      <c r="X149" s="1"/>
      <c r="Y149" s="1"/>
      <c r="AA149" s="1"/>
      <c r="AB149" s="1"/>
      <c r="AC149" s="1"/>
    </row>
    <row r="150" spans="3:29" ht="22.2" customHeight="1" thickBot="1" x14ac:dyDescent="0.3">
      <c r="C150" s="206" t="s">
        <v>91</v>
      </c>
      <c r="D150" s="207"/>
      <c r="E150" s="207"/>
      <c r="F150" s="207"/>
      <c r="G150" s="207"/>
      <c r="H150" s="207"/>
      <c r="I150" s="162">
        <f>SUM(I147:I149)</f>
        <v>4685870</v>
      </c>
      <c r="K150" s="1"/>
      <c r="L150" s="1"/>
      <c r="M150" s="1"/>
      <c r="N150" s="1"/>
      <c r="P150" s="1"/>
      <c r="Q150" s="1"/>
      <c r="S150" s="1"/>
      <c r="T150" s="1"/>
      <c r="U150" s="1"/>
      <c r="W150" s="1"/>
      <c r="X150" s="1"/>
      <c r="Y150" s="1"/>
      <c r="AA150" s="1"/>
      <c r="AB150" s="1"/>
      <c r="AC150" s="1"/>
    </row>
    <row r="153" spans="3:29" x14ac:dyDescent="0.25">
      <c r="F153" s="193"/>
      <c r="I153" s="192"/>
      <c r="J153" s="193"/>
    </row>
    <row r="154" spans="3:29" x14ac:dyDescent="0.25">
      <c r="F154" s="195"/>
      <c r="I154" s="192"/>
      <c r="J154" s="194"/>
    </row>
    <row r="155" spans="3:29" x14ac:dyDescent="0.25">
      <c r="F155" s="195"/>
      <c r="I155" s="192"/>
      <c r="J155" s="194"/>
    </row>
    <row r="156" spans="3:29" x14ac:dyDescent="0.25">
      <c r="F156" s="195"/>
      <c r="I156" s="192"/>
    </row>
    <row r="157" spans="3:29" x14ac:dyDescent="0.25">
      <c r="I157" s="192"/>
    </row>
  </sheetData>
  <mergeCells count="139">
    <mergeCell ref="K145:W145"/>
    <mergeCell ref="R146:S146"/>
    <mergeCell ref="V146:W146"/>
    <mergeCell ref="R147:S147"/>
    <mergeCell ref="R148:S148"/>
    <mergeCell ref="R149:S149"/>
    <mergeCell ref="V147:W147"/>
    <mergeCell ref="V148:W148"/>
    <mergeCell ref="V149:W149"/>
    <mergeCell ref="L147:P147"/>
    <mergeCell ref="L148:P148"/>
    <mergeCell ref="L149:P149"/>
    <mergeCell ref="L146:P146"/>
    <mergeCell ref="L15:L16"/>
    <mergeCell ref="K15:K16"/>
    <mergeCell ref="O15:O16"/>
    <mergeCell ref="P15:P16"/>
    <mergeCell ref="Q15:Q16"/>
    <mergeCell ref="AA120:AC120"/>
    <mergeCell ref="M15:M16"/>
    <mergeCell ref="S15:S16"/>
    <mergeCell ref="T15:T16"/>
    <mergeCell ref="U15:U16"/>
    <mergeCell ref="W15:W16"/>
    <mergeCell ref="X15:X16"/>
    <mergeCell ref="Y15:Y16"/>
    <mergeCell ref="AA15:AA16"/>
    <mergeCell ref="AB15:AB16"/>
    <mergeCell ref="AC15:AC16"/>
    <mergeCell ref="B121:H121"/>
    <mergeCell ref="K121:L121"/>
    <mergeCell ref="K122:L122"/>
    <mergeCell ref="O121:P121"/>
    <mergeCell ref="O122:P122"/>
    <mergeCell ref="AA64:AB64"/>
    <mergeCell ref="B118:H118"/>
    <mergeCell ref="K118:L118"/>
    <mergeCell ref="O118:P118"/>
    <mergeCell ref="S118:T118"/>
    <mergeCell ref="W118:X118"/>
    <mergeCell ref="AA118:AB118"/>
    <mergeCell ref="B64:H64"/>
    <mergeCell ref="K64:L64"/>
    <mergeCell ref="O64:P64"/>
    <mergeCell ref="S64:T64"/>
    <mergeCell ref="W64:X64"/>
    <mergeCell ref="B120:I120"/>
    <mergeCell ref="K120:M120"/>
    <mergeCell ref="O120:Q120"/>
    <mergeCell ref="S120:U120"/>
    <mergeCell ref="W120:Y120"/>
    <mergeCell ref="S121:T121"/>
    <mergeCell ref="S122:T122"/>
    <mergeCell ref="C150:H150"/>
    <mergeCell ref="C145:I145"/>
    <mergeCell ref="C144:I144"/>
    <mergeCell ref="AE3:AE4"/>
    <mergeCell ref="AE105:AE107"/>
    <mergeCell ref="S13:S14"/>
    <mergeCell ref="U13:U14"/>
    <mergeCell ref="T13:T14"/>
    <mergeCell ref="AC13:AC14"/>
    <mergeCell ref="AB13:AB14"/>
    <mergeCell ref="AA13:AA14"/>
    <mergeCell ref="Y13:Y14"/>
    <mergeCell ref="X13:X14"/>
    <mergeCell ref="W13:W14"/>
    <mergeCell ref="AB10:AB11"/>
    <mergeCell ref="AA10:AA11"/>
    <mergeCell ref="U10:U11"/>
    <mergeCell ref="T10:T11"/>
    <mergeCell ref="S10:S11"/>
    <mergeCell ref="Y10:Y11"/>
    <mergeCell ref="X10:X11"/>
    <mergeCell ref="W10:W11"/>
    <mergeCell ref="M13:M14"/>
    <mergeCell ref="L13:L14"/>
    <mergeCell ref="S3:U3"/>
    <mergeCell ref="W3:Y3"/>
    <mergeCell ref="AA3:AC3"/>
    <mergeCell ref="S123:T123"/>
    <mergeCell ref="W123:X123"/>
    <mergeCell ref="AA123:AB123"/>
    <mergeCell ref="U8:U9"/>
    <mergeCell ref="T8:T9"/>
    <mergeCell ref="S8:S9"/>
    <mergeCell ref="Y8:Y9"/>
    <mergeCell ref="X8:X9"/>
    <mergeCell ref="W8:W9"/>
    <mergeCell ref="AC8:AC9"/>
    <mergeCell ref="AB8:AB9"/>
    <mergeCell ref="AA8:AA9"/>
    <mergeCell ref="AC10:AC11"/>
    <mergeCell ref="AA121:AB121"/>
    <mergeCell ref="AA122:AB122"/>
    <mergeCell ref="W121:X121"/>
    <mergeCell ref="W122:X122"/>
    <mergeCell ref="O3:Q3"/>
    <mergeCell ref="O123:P123"/>
    <mergeCell ref="B2:I2"/>
    <mergeCell ref="B3:I3"/>
    <mergeCell ref="B123:H123"/>
    <mergeCell ref="K3:M3"/>
    <mergeCell ref="K123:L123"/>
    <mergeCell ref="K8:K9"/>
    <mergeCell ref="L8:L9"/>
    <mergeCell ref="M8:M9"/>
    <mergeCell ref="Q8:Q9"/>
    <mergeCell ref="P8:P9"/>
    <mergeCell ref="O8:O9"/>
    <mergeCell ref="M10:M11"/>
    <mergeCell ref="K13:K14"/>
    <mergeCell ref="Q13:Q14"/>
    <mergeCell ref="P13:P14"/>
    <mergeCell ref="O13:O14"/>
    <mergeCell ref="L10:L11"/>
    <mergeCell ref="K10:K11"/>
    <mergeCell ref="Q10:Q11"/>
    <mergeCell ref="P10:P11"/>
    <mergeCell ref="O10:O11"/>
    <mergeCell ref="B122:H122"/>
    <mergeCell ref="O139:P139"/>
    <mergeCell ref="B125:I125"/>
    <mergeCell ref="K125:M125"/>
    <mergeCell ref="O125:Q125"/>
    <mergeCell ref="G137:H137"/>
    <mergeCell ref="G138:H138"/>
    <mergeCell ref="G139:H139"/>
    <mergeCell ref="G136:I136"/>
    <mergeCell ref="K136:M136"/>
    <mergeCell ref="K137:L137"/>
    <mergeCell ref="K138:L138"/>
    <mergeCell ref="K139:L139"/>
    <mergeCell ref="B134:H134"/>
    <mergeCell ref="K134:L134"/>
    <mergeCell ref="O134:P134"/>
    <mergeCell ref="O136:Q136"/>
    <mergeCell ref="O137:P137"/>
    <mergeCell ref="O138:P138"/>
  </mergeCells>
  <printOptions horizontalCentered="1"/>
  <pageMargins left="0.23622047244094491" right="0.23622047244094491" top="0.48" bottom="0.34" header="0.16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MPS Asta</vt:lpstr>
      <vt:lpstr>'MPS Asta'!Print_Area</vt:lpstr>
      <vt:lpstr>'MPS Asta'!Print_Titles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barnwal</dc:creator>
  <cp:lastModifiedBy>shiva manohar</cp:lastModifiedBy>
  <cp:lastPrinted>2023-09-05T07:11:16Z</cp:lastPrinted>
  <dcterms:created xsi:type="dcterms:W3CDTF">2022-10-08T06:36:15Z</dcterms:created>
  <dcterms:modified xsi:type="dcterms:W3CDTF">2023-11-09T13:46:57Z</dcterms:modified>
</cp:coreProperties>
</file>